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omments3.xml" ContentType="application/vnd.openxmlformats-officedocument.spreadsheetml.comments+xml"/>
  <Override PartName="/xl/charts/chart10.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13_ncr:1_{7CD8552F-D163-46D3-8328-8FD2077B72C0}" xr6:coauthVersionLast="47" xr6:coauthVersionMax="47" xr10:uidLastSave="{00000000-0000-0000-0000-000000000000}"/>
  <bookViews>
    <workbookView xWindow="-120" yWindow="-120" windowWidth="16440" windowHeight="28440" tabRatio="775" firstSheet="4" activeTab="4" xr2:uid="{00000000-000D-0000-FFFF-FFFF00000000}"/>
  </bookViews>
  <sheets>
    <sheet name="保険CF" sheetId="59" state="hidden" r:id="rId1"/>
    <sheet name="住CF" sheetId="62" state="hidden" r:id="rId2"/>
    <sheet name="Tax" sheetId="58" state="hidden" r:id="rId3"/>
    <sheet name="BigCF" sheetId="57" state="hidden" r:id="rId4"/>
    <sheet name="表紙" sheetId="6" r:id="rId5"/>
    <sheet name="ご家族情報" sheetId="7" r:id="rId6"/>
    <sheet name="現状分析" sheetId="41" r:id="rId7"/>
    <sheet name="収入" sheetId="65" r:id="rId8"/>
    <sheet name="収入G" sheetId="74" r:id="rId9"/>
    <sheet name="老後年金G" sheetId="45" r:id="rId10"/>
    <sheet name="老後年金" sheetId="44" r:id="rId11"/>
    <sheet name="住プラン" sheetId="61" r:id="rId12"/>
    <sheet name="住G" sheetId="76" r:id="rId13"/>
    <sheet name="住" sheetId="77" r:id="rId14"/>
    <sheet name="教育費" sheetId="11" r:id="rId15"/>
    <sheet name="保険一覧" sheetId="12" r:id="rId16"/>
    <sheet name="運用" sheetId="83" r:id="rId17"/>
    <sheet name="運用G" sheetId="85" r:id="rId18"/>
    <sheet name="その他収支" sheetId="53" r:id="rId19"/>
    <sheet name="臨時" sheetId="98" r:id="rId20"/>
    <sheet name="CFG" sheetId="22" r:id="rId21"/>
    <sheet name="資産G" sheetId="26" r:id="rId22"/>
    <sheet name="資産G2" sheetId="95" r:id="rId23"/>
    <sheet name="CF表" sheetId="18" r:id="rId24"/>
  </sheets>
  <definedNames>
    <definedName name="_xlnm.Print_Area" localSheetId="21">資産G!$A$1:$O$41</definedName>
    <definedName name="_xlnm.Print_Area" localSheetId="22">資産G2!$A$1:$M$40</definedName>
    <definedName name="_xlnm.Print_Titles" localSheetId="3">BigCF!$B:$C</definedName>
    <definedName name="_xlnm.Print_Titles" localSheetId="23">CF表!$A:$B</definedName>
    <definedName name="_xlnm.Print_Titles" localSheetId="16">運用!$A:$A</definedName>
    <definedName name="_xlnm.Print_Titles" localSheetId="14">教育費!$A:$B</definedName>
    <definedName name="_xlnm.Print_Titles" localSheetId="13">住!$A:$C</definedName>
    <definedName name="_xlnm.Print_Titles" localSheetId="11">住プラン!$A:$B</definedName>
    <definedName name="_xlnm.Print_Titles" localSheetId="15">保険一覧!$A:$B</definedName>
    <definedName name="_xlnm.Print_Titles" localSheetId="10">老後年金!$A:$C</definedName>
  </definedNames>
  <calcPr calcId="181029"/>
  <webPublishing vml="1" allowPng="1" targetScreenSize="1024x768" codePage="932"/>
  <fileRecoveryPr autoRecover="0"/>
</workbook>
</file>

<file path=xl/calcChain.xml><?xml version="1.0" encoding="utf-8"?>
<calcChain xmlns="http://schemas.openxmlformats.org/spreadsheetml/2006/main">
  <c r="D30" i="44" l="1"/>
  <c r="A14" i="65"/>
  <c r="A5" i="65"/>
  <c r="F17" i="6"/>
  <c r="E4" i="7"/>
  <c r="E167" i="58"/>
  <c r="F167" i="58"/>
  <c r="G167" i="58"/>
  <c r="H167" i="58"/>
  <c r="I167" i="58"/>
  <c r="J167" i="58"/>
  <c r="K167" i="58"/>
  <c r="L167" i="58"/>
  <c r="M167" i="58"/>
  <c r="N167" i="58"/>
  <c r="O167" i="58"/>
  <c r="P167" i="58"/>
  <c r="Q167" i="58"/>
  <c r="R167" i="58"/>
  <c r="S167" i="58"/>
  <c r="T167" i="58"/>
  <c r="U167" i="58"/>
  <c r="V167" i="58"/>
  <c r="W167" i="58"/>
  <c r="X167" i="58"/>
  <c r="Y167" i="58"/>
  <c r="Z167" i="58"/>
  <c r="AA167" i="58"/>
  <c r="AB167" i="58"/>
  <c r="AC167" i="58"/>
  <c r="AD167" i="58"/>
  <c r="AE167" i="58"/>
  <c r="AF167" i="58"/>
  <c r="AG167" i="58"/>
  <c r="AH167" i="58"/>
  <c r="AI167" i="58"/>
  <c r="AJ167" i="58"/>
  <c r="AK167" i="58"/>
  <c r="AL167" i="58"/>
  <c r="AM167" i="58"/>
  <c r="AN167" i="58"/>
  <c r="AO167" i="58"/>
  <c r="AP167" i="58"/>
  <c r="AQ167" i="58"/>
  <c r="AR167" i="58"/>
  <c r="AS167" i="58"/>
  <c r="AT167" i="58"/>
  <c r="AU167" i="58"/>
  <c r="AV167" i="58"/>
  <c r="AW167" i="58"/>
  <c r="AX167" i="58"/>
  <c r="AY167" i="58"/>
  <c r="AZ167" i="58"/>
  <c r="BA167" i="58"/>
  <c r="BB167" i="58"/>
  <c r="BC167" i="58"/>
  <c r="BD167" i="58"/>
  <c r="BE167" i="58"/>
  <c r="BF167" i="58"/>
  <c r="BG167" i="58"/>
  <c r="BH167" i="58"/>
  <c r="BI167" i="58"/>
  <c r="BJ167" i="58"/>
  <c r="BK167" i="58"/>
  <c r="BL167" i="58"/>
  <c r="BM167" i="58"/>
  <c r="BN167" i="58"/>
  <c r="BO167" i="58"/>
  <c r="BP167" i="58"/>
  <c r="BQ167" i="58"/>
  <c r="BR167" i="58"/>
  <c r="BS167" i="58"/>
  <c r="BT167" i="58"/>
  <c r="BU167" i="58"/>
  <c r="BV167" i="58"/>
  <c r="BW167" i="58"/>
  <c r="BX167" i="58"/>
  <c r="BY167" i="58"/>
  <c r="BZ167" i="58"/>
  <c r="CA167" i="58"/>
  <c r="CB167" i="58"/>
  <c r="CC167" i="58"/>
  <c r="CD167" i="58"/>
  <c r="CE167" i="58"/>
  <c r="CF167" i="58"/>
  <c r="CG167" i="58"/>
  <c r="CH167" i="58"/>
  <c r="CI167" i="58"/>
  <c r="CJ167" i="58"/>
  <c r="CK167" i="58"/>
  <c r="CL167" i="58"/>
  <c r="CM167" i="58"/>
  <c r="CN167" i="58"/>
  <c r="CO167" i="58"/>
  <c r="CP167" i="58"/>
  <c r="CQ167" i="58"/>
  <c r="CR167" i="58"/>
  <c r="CS167" i="58"/>
  <c r="CT167" i="58"/>
  <c r="CU167" i="58"/>
  <c r="CV167" i="58"/>
  <c r="CW167" i="58"/>
  <c r="CX167" i="58"/>
  <c r="CY167" i="58"/>
  <c r="CZ167" i="58"/>
  <c r="D167" i="58"/>
  <c r="E119" i="58"/>
  <c r="F119" i="58"/>
  <c r="G119" i="58"/>
  <c r="H119" i="58"/>
  <c r="I119" i="58"/>
  <c r="J119" i="58"/>
  <c r="K119" i="58"/>
  <c r="L119" i="58"/>
  <c r="M119" i="58"/>
  <c r="N119" i="58"/>
  <c r="O119" i="58"/>
  <c r="P119" i="58"/>
  <c r="Q119" i="58"/>
  <c r="R119" i="58"/>
  <c r="S119" i="58"/>
  <c r="T119" i="58"/>
  <c r="U119" i="58"/>
  <c r="V119" i="58"/>
  <c r="W119" i="58"/>
  <c r="X119" i="58"/>
  <c r="Y119" i="58"/>
  <c r="Z119" i="58"/>
  <c r="AA119" i="58"/>
  <c r="AB119" i="58"/>
  <c r="AC119" i="58"/>
  <c r="AD119" i="58"/>
  <c r="AE119" i="58"/>
  <c r="AF119" i="58"/>
  <c r="AG119" i="58"/>
  <c r="AH119" i="58"/>
  <c r="AI119" i="58"/>
  <c r="AJ119" i="58"/>
  <c r="AK119" i="58"/>
  <c r="AL119" i="58"/>
  <c r="AM119" i="58"/>
  <c r="AN119" i="58"/>
  <c r="AO119" i="58"/>
  <c r="AP119" i="58"/>
  <c r="AQ119" i="58"/>
  <c r="AR119" i="58"/>
  <c r="AS119" i="58"/>
  <c r="AT119" i="58"/>
  <c r="AU119" i="58"/>
  <c r="AV119" i="58"/>
  <c r="AW119" i="58"/>
  <c r="AX119" i="58"/>
  <c r="AY119" i="58"/>
  <c r="AZ119" i="58"/>
  <c r="BA119" i="58"/>
  <c r="BB119" i="58"/>
  <c r="BC119" i="58"/>
  <c r="BD119" i="58"/>
  <c r="BE119" i="58"/>
  <c r="BF119" i="58"/>
  <c r="BG119" i="58"/>
  <c r="BH119" i="58"/>
  <c r="BI119" i="58"/>
  <c r="BJ119" i="58"/>
  <c r="BK119" i="58"/>
  <c r="BL119" i="58"/>
  <c r="BM119" i="58"/>
  <c r="BN119" i="58"/>
  <c r="BO119" i="58"/>
  <c r="BP119" i="58"/>
  <c r="BQ119" i="58"/>
  <c r="BR119" i="58"/>
  <c r="BS119" i="58"/>
  <c r="BT119" i="58"/>
  <c r="BU119" i="58"/>
  <c r="BV119" i="58"/>
  <c r="BW119" i="58"/>
  <c r="BX119" i="58"/>
  <c r="BY119" i="58"/>
  <c r="BZ119" i="58"/>
  <c r="CA119" i="58"/>
  <c r="CB119" i="58"/>
  <c r="CC119" i="58"/>
  <c r="CD119" i="58"/>
  <c r="CE119" i="58"/>
  <c r="CF119" i="58"/>
  <c r="CG119" i="58"/>
  <c r="CH119" i="58"/>
  <c r="CI119" i="58"/>
  <c r="CJ119" i="58"/>
  <c r="CK119" i="58"/>
  <c r="CL119" i="58"/>
  <c r="CM119" i="58"/>
  <c r="CN119" i="58"/>
  <c r="CO119" i="58"/>
  <c r="CP119" i="58"/>
  <c r="CQ119" i="58"/>
  <c r="CR119" i="58"/>
  <c r="CS119" i="58"/>
  <c r="CT119" i="58"/>
  <c r="CU119" i="58"/>
  <c r="CV119" i="58"/>
  <c r="CW119" i="58"/>
  <c r="CX119" i="58"/>
  <c r="CY119" i="58"/>
  <c r="CZ119" i="58"/>
  <c r="D119" i="58"/>
  <c r="E263" i="58"/>
  <c r="F263" i="58"/>
  <c r="G263" i="58"/>
  <c r="H263" i="58"/>
  <c r="I263" i="58"/>
  <c r="J263" i="58"/>
  <c r="K263" i="58"/>
  <c r="L263" i="58"/>
  <c r="M263" i="58"/>
  <c r="N263" i="58"/>
  <c r="O263" i="58"/>
  <c r="P263" i="58"/>
  <c r="Q263" i="58"/>
  <c r="R263" i="58"/>
  <c r="S263" i="58"/>
  <c r="T263" i="58"/>
  <c r="U263" i="58"/>
  <c r="V263" i="58"/>
  <c r="W263" i="58"/>
  <c r="X263" i="58"/>
  <c r="Y263" i="58"/>
  <c r="Z263" i="58"/>
  <c r="AA263" i="58"/>
  <c r="AB263" i="58"/>
  <c r="AC263" i="58"/>
  <c r="AD263" i="58"/>
  <c r="AE263" i="58"/>
  <c r="AF263" i="58"/>
  <c r="AG263" i="58"/>
  <c r="AH263" i="58"/>
  <c r="AI263" i="58"/>
  <c r="AJ263" i="58"/>
  <c r="AK263" i="58"/>
  <c r="AL263" i="58"/>
  <c r="AM263" i="58"/>
  <c r="AN263" i="58"/>
  <c r="AO263" i="58"/>
  <c r="AP263" i="58"/>
  <c r="AQ263" i="58"/>
  <c r="AR263" i="58"/>
  <c r="AS263" i="58"/>
  <c r="AT263" i="58"/>
  <c r="AU263" i="58"/>
  <c r="AV263" i="58"/>
  <c r="AW263" i="58"/>
  <c r="AX263" i="58"/>
  <c r="AY263" i="58"/>
  <c r="AZ263" i="58"/>
  <c r="BA263" i="58"/>
  <c r="BB263" i="58"/>
  <c r="BC263" i="58"/>
  <c r="BD263" i="58"/>
  <c r="BE263" i="58"/>
  <c r="BF263" i="58"/>
  <c r="BG263" i="58"/>
  <c r="BH263" i="58"/>
  <c r="BI263" i="58"/>
  <c r="BJ263" i="58"/>
  <c r="BK263" i="58"/>
  <c r="BL263" i="58"/>
  <c r="BM263" i="58"/>
  <c r="BN263" i="58"/>
  <c r="BO263" i="58"/>
  <c r="BP263" i="58"/>
  <c r="BQ263" i="58"/>
  <c r="BR263" i="58"/>
  <c r="BS263" i="58"/>
  <c r="BT263" i="58"/>
  <c r="BU263" i="58"/>
  <c r="BV263" i="58"/>
  <c r="BW263" i="58"/>
  <c r="BX263" i="58"/>
  <c r="BY263" i="58"/>
  <c r="BZ263" i="58"/>
  <c r="CA263" i="58"/>
  <c r="CB263" i="58"/>
  <c r="CC263" i="58"/>
  <c r="CD263" i="58"/>
  <c r="CE263" i="58"/>
  <c r="CF263" i="58"/>
  <c r="CG263" i="58"/>
  <c r="CH263" i="58"/>
  <c r="CI263" i="58"/>
  <c r="CJ263" i="58"/>
  <c r="CK263" i="58"/>
  <c r="CL263" i="58"/>
  <c r="CM263" i="58"/>
  <c r="CN263" i="58"/>
  <c r="CO263" i="58"/>
  <c r="CP263" i="58"/>
  <c r="CQ263" i="58"/>
  <c r="CR263" i="58"/>
  <c r="CS263" i="58"/>
  <c r="CT263" i="58"/>
  <c r="CU263" i="58"/>
  <c r="CV263" i="58"/>
  <c r="CW263" i="58"/>
  <c r="CX263" i="58"/>
  <c r="CY263" i="58"/>
  <c r="CZ263" i="58"/>
  <c r="D263" i="58"/>
  <c r="J216" i="58"/>
  <c r="K216" i="58"/>
  <c r="L216" i="58"/>
  <c r="M216" i="58"/>
  <c r="N216" i="58"/>
  <c r="O216" i="58"/>
  <c r="P216" i="58"/>
  <c r="Q216" i="58"/>
  <c r="R216" i="58"/>
  <c r="S216" i="58"/>
  <c r="T216" i="58"/>
  <c r="U216" i="58"/>
  <c r="V216" i="58"/>
  <c r="W216" i="58"/>
  <c r="X216" i="58"/>
  <c r="Y216" i="58"/>
  <c r="Z216" i="58"/>
  <c r="AA216" i="58"/>
  <c r="AB216" i="58"/>
  <c r="AC216" i="58"/>
  <c r="AD216" i="58"/>
  <c r="AE216" i="58"/>
  <c r="AF216" i="58"/>
  <c r="AG216" i="58"/>
  <c r="AH216" i="58"/>
  <c r="AI216" i="58"/>
  <c r="AJ216" i="58"/>
  <c r="AK216" i="58"/>
  <c r="AL216" i="58"/>
  <c r="AM216" i="58"/>
  <c r="AN216" i="58"/>
  <c r="AO216" i="58"/>
  <c r="AP216" i="58"/>
  <c r="AQ216" i="58"/>
  <c r="AR216" i="58"/>
  <c r="AS216" i="58"/>
  <c r="AT216" i="58"/>
  <c r="AU216" i="58"/>
  <c r="AV216" i="58"/>
  <c r="AW216" i="58"/>
  <c r="AX216" i="58"/>
  <c r="AY216" i="58"/>
  <c r="AZ216" i="58"/>
  <c r="BA216" i="58"/>
  <c r="BB216" i="58"/>
  <c r="BC216" i="58"/>
  <c r="BD216" i="58"/>
  <c r="BE216" i="58"/>
  <c r="BF216" i="58"/>
  <c r="BG216" i="58"/>
  <c r="BH216" i="58"/>
  <c r="BI216" i="58"/>
  <c r="BJ216" i="58"/>
  <c r="BK216" i="58"/>
  <c r="BL216" i="58"/>
  <c r="BM216" i="58"/>
  <c r="BN216" i="58"/>
  <c r="BO216" i="58"/>
  <c r="BP216" i="58"/>
  <c r="BQ216" i="58"/>
  <c r="BR216" i="58"/>
  <c r="BS216" i="58"/>
  <c r="BT216" i="58"/>
  <c r="BU216" i="58"/>
  <c r="BV216" i="58"/>
  <c r="BW216" i="58"/>
  <c r="BX216" i="58"/>
  <c r="BY216" i="58"/>
  <c r="BZ216" i="58"/>
  <c r="CA216" i="58"/>
  <c r="CB216" i="58"/>
  <c r="CC216" i="58"/>
  <c r="CD216" i="58"/>
  <c r="CE216" i="58"/>
  <c r="CF216" i="58"/>
  <c r="CG216" i="58"/>
  <c r="CH216" i="58"/>
  <c r="CI216" i="58"/>
  <c r="CJ216" i="58"/>
  <c r="CK216" i="58"/>
  <c r="CL216" i="58"/>
  <c r="CM216" i="58"/>
  <c r="CN216" i="58"/>
  <c r="CO216" i="58"/>
  <c r="CP216" i="58"/>
  <c r="CQ216" i="58"/>
  <c r="CR216" i="58"/>
  <c r="CS216" i="58"/>
  <c r="CT216" i="58"/>
  <c r="CU216" i="58"/>
  <c r="CV216" i="58"/>
  <c r="CW216" i="58"/>
  <c r="CX216" i="58"/>
  <c r="CY216" i="58"/>
  <c r="CZ216" i="58"/>
  <c r="E216" i="58"/>
  <c r="F216" i="58"/>
  <c r="G216" i="58"/>
  <c r="H216" i="58"/>
  <c r="I216" i="58"/>
  <c r="D216" i="58"/>
  <c r="E330" i="57"/>
  <c r="F330" i="57"/>
  <c r="G330" i="57"/>
  <c r="H330" i="57"/>
  <c r="I330" i="57"/>
  <c r="J330" i="57"/>
  <c r="K330" i="57"/>
  <c r="L330" i="57"/>
  <c r="M330" i="57"/>
  <c r="N330" i="57"/>
  <c r="O330" i="57"/>
  <c r="P330" i="57"/>
  <c r="Q330" i="57"/>
  <c r="R330" i="57"/>
  <c r="S330" i="57"/>
  <c r="T330" i="57"/>
  <c r="U330" i="57"/>
  <c r="V330" i="57"/>
  <c r="W330" i="57"/>
  <c r="X330" i="57"/>
  <c r="Y330" i="57"/>
  <c r="Z330" i="57"/>
  <c r="AA330" i="57"/>
  <c r="AB330" i="57"/>
  <c r="AC330" i="57"/>
  <c r="AD330" i="57"/>
  <c r="AE330" i="57"/>
  <c r="AF330" i="57"/>
  <c r="AG330" i="57"/>
  <c r="AH330" i="57"/>
  <c r="AI330" i="57"/>
  <c r="AJ330" i="57"/>
  <c r="AK330" i="57"/>
  <c r="AL330" i="57"/>
  <c r="AM330" i="57"/>
  <c r="E331" i="57"/>
  <c r="F331" i="57"/>
  <c r="G331" i="57"/>
  <c r="H331" i="57"/>
  <c r="I331" i="57"/>
  <c r="J331" i="57"/>
  <c r="K331" i="57"/>
  <c r="L331" i="57"/>
  <c r="M331" i="57"/>
  <c r="N331" i="57"/>
  <c r="O331" i="57"/>
  <c r="P331" i="57"/>
  <c r="Q331" i="57"/>
  <c r="R331" i="57"/>
  <c r="S331" i="57"/>
  <c r="T331" i="57"/>
  <c r="U331" i="57"/>
  <c r="V331" i="57"/>
  <c r="W331" i="57"/>
  <c r="X331" i="57"/>
  <c r="Y331" i="57"/>
  <c r="Z331" i="57"/>
  <c r="AA331" i="57"/>
  <c r="AB331" i="57"/>
  <c r="AC331" i="57"/>
  <c r="AD331" i="57"/>
  <c r="AE331" i="57"/>
  <c r="AF331" i="57"/>
  <c r="AG331" i="57"/>
  <c r="AH331" i="57"/>
  <c r="AI331" i="57"/>
  <c r="AJ331" i="57"/>
  <c r="AK331" i="57"/>
  <c r="AL331" i="57"/>
  <c r="AM331" i="57"/>
  <c r="D331" i="57"/>
  <c r="D330" i="57"/>
  <c r="B41" i="18" l="1"/>
  <c r="C41" i="18"/>
  <c r="D41" i="18"/>
  <c r="E41" i="18"/>
  <c r="F41" i="18"/>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AK41" i="18"/>
  <c r="AL41"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A42" i="18"/>
  <c r="AB42" i="18"/>
  <c r="AC42" i="18"/>
  <c r="AD42" i="18"/>
  <c r="AE42" i="18"/>
  <c r="AF42" i="18"/>
  <c r="AG42" i="18"/>
  <c r="AH42" i="18"/>
  <c r="AI42" i="18"/>
  <c r="AJ42" i="18"/>
  <c r="AK42" i="18"/>
  <c r="AL42"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A43" i="18"/>
  <c r="AB43" i="18"/>
  <c r="AC43" i="18"/>
  <c r="AD43" i="18"/>
  <c r="AE43" i="18"/>
  <c r="AF43" i="18"/>
  <c r="AG43" i="18"/>
  <c r="AH43" i="18"/>
  <c r="AI43" i="18"/>
  <c r="AJ43" i="18"/>
  <c r="AK43" i="18"/>
  <c r="AL43"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A44" i="18"/>
  <c r="AB44" i="18"/>
  <c r="AC44" i="18"/>
  <c r="AD44" i="18"/>
  <c r="AE44" i="18"/>
  <c r="AF44" i="18"/>
  <c r="AG44" i="18"/>
  <c r="AH44" i="18"/>
  <c r="AI44" i="18"/>
  <c r="AJ44" i="18"/>
  <c r="AK44" i="18"/>
  <c r="AL44"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K45" i="18"/>
  <c r="AL45" i="18"/>
  <c r="B46" i="18"/>
  <c r="C46" i="18"/>
  <c r="D46" i="18"/>
  <c r="E46" i="18"/>
  <c r="F46" i="18"/>
  <c r="G46" i="18"/>
  <c r="H46" i="18"/>
  <c r="I46" i="18"/>
  <c r="J46" i="18"/>
  <c r="K46" i="18"/>
  <c r="L46" i="18"/>
  <c r="M46" i="18"/>
  <c r="N46" i="18"/>
  <c r="O46" i="18"/>
  <c r="P46" i="18"/>
  <c r="Q46" i="18"/>
  <c r="R46" i="18"/>
  <c r="S46" i="18"/>
  <c r="T46" i="18"/>
  <c r="U46" i="18"/>
  <c r="V46" i="18"/>
  <c r="W46" i="18"/>
  <c r="X46" i="18"/>
  <c r="Y46" i="18"/>
  <c r="Z46" i="18"/>
  <c r="AA46" i="18"/>
  <c r="AB46" i="18"/>
  <c r="AC46" i="18"/>
  <c r="AD46" i="18"/>
  <c r="AE46" i="18"/>
  <c r="AF46" i="18"/>
  <c r="AG46" i="18"/>
  <c r="AH46" i="18"/>
  <c r="AI46" i="18"/>
  <c r="AJ46" i="18"/>
  <c r="AK46" i="18"/>
  <c r="AL46" i="18"/>
  <c r="B47" i="18"/>
  <c r="C47" i="18"/>
  <c r="D47" i="18"/>
  <c r="E47" i="18"/>
  <c r="F47" i="18"/>
  <c r="G47" i="18"/>
  <c r="H47" i="18"/>
  <c r="I47" i="18"/>
  <c r="J47" i="18"/>
  <c r="K47" i="18"/>
  <c r="L47" i="18"/>
  <c r="M47" i="18"/>
  <c r="N47" i="18"/>
  <c r="O47" i="18"/>
  <c r="P47" i="18"/>
  <c r="Q47" i="18"/>
  <c r="R47" i="18"/>
  <c r="S47" i="18"/>
  <c r="T47" i="18"/>
  <c r="U47" i="18"/>
  <c r="V47" i="18"/>
  <c r="W47" i="18"/>
  <c r="X47" i="18"/>
  <c r="Y47" i="18"/>
  <c r="Z47" i="18"/>
  <c r="AA47" i="18"/>
  <c r="AB47" i="18"/>
  <c r="AC47" i="18"/>
  <c r="AD47" i="18"/>
  <c r="AE47" i="18"/>
  <c r="AF47" i="18"/>
  <c r="AG47" i="18"/>
  <c r="AH47" i="18"/>
  <c r="AI47" i="18"/>
  <c r="AJ47" i="18"/>
  <c r="AK47" i="18"/>
  <c r="AL47" i="18"/>
  <c r="B48" i="18"/>
  <c r="C48" i="18"/>
  <c r="D48" i="18"/>
  <c r="E48" i="18"/>
  <c r="F48" i="18"/>
  <c r="G48" i="18"/>
  <c r="H48" i="18"/>
  <c r="I48" i="18"/>
  <c r="J48" i="18"/>
  <c r="K48" i="18"/>
  <c r="L48" i="18"/>
  <c r="M48" i="18"/>
  <c r="N48" i="18"/>
  <c r="O48" i="18"/>
  <c r="P48" i="18"/>
  <c r="Q48" i="18"/>
  <c r="R48" i="18"/>
  <c r="S48" i="18"/>
  <c r="T48" i="18"/>
  <c r="U48" i="18"/>
  <c r="V48" i="18"/>
  <c r="W48" i="18"/>
  <c r="X48" i="18"/>
  <c r="Y48" i="18"/>
  <c r="Z48" i="18"/>
  <c r="AA48" i="18"/>
  <c r="AB48" i="18"/>
  <c r="AC48" i="18"/>
  <c r="AD48" i="18"/>
  <c r="AE48" i="18"/>
  <c r="AF48" i="18"/>
  <c r="AG48" i="18"/>
  <c r="AH48" i="18"/>
  <c r="AI48" i="18"/>
  <c r="AJ48" i="18"/>
  <c r="AK48" i="18"/>
  <c r="AL48" i="18"/>
  <c r="B49" i="18"/>
  <c r="C49" i="18"/>
  <c r="D49" i="18"/>
  <c r="E49" i="18"/>
  <c r="F49" i="18"/>
  <c r="G49" i="18"/>
  <c r="H49" i="18"/>
  <c r="I49" i="18"/>
  <c r="J49" i="18"/>
  <c r="K49" i="18"/>
  <c r="L49" i="18"/>
  <c r="M49" i="18"/>
  <c r="N49" i="18"/>
  <c r="O49" i="18"/>
  <c r="P49" i="18"/>
  <c r="Q49" i="18"/>
  <c r="R49" i="18"/>
  <c r="S49" i="18"/>
  <c r="T49" i="18"/>
  <c r="U49" i="18"/>
  <c r="V49" i="18"/>
  <c r="W49" i="18"/>
  <c r="X49" i="18"/>
  <c r="Y49" i="18"/>
  <c r="Z49" i="18"/>
  <c r="AA49" i="18"/>
  <c r="AB49" i="18"/>
  <c r="AC49" i="18"/>
  <c r="AD49" i="18"/>
  <c r="AE49" i="18"/>
  <c r="AF49" i="18"/>
  <c r="AG49" i="18"/>
  <c r="AH49" i="18"/>
  <c r="AI49" i="18"/>
  <c r="AJ49" i="18"/>
  <c r="AK49" i="18"/>
  <c r="AL49" i="18"/>
  <c r="B50" i="18"/>
  <c r="C50" i="18"/>
  <c r="D50" i="18"/>
  <c r="E50" i="18"/>
  <c r="F50" i="18"/>
  <c r="G50" i="18"/>
  <c r="H50" i="18"/>
  <c r="I50" i="18"/>
  <c r="J50" i="18"/>
  <c r="K50" i="18"/>
  <c r="L50" i="18"/>
  <c r="M50" i="18"/>
  <c r="N50" i="18"/>
  <c r="O50" i="18"/>
  <c r="P50" i="18"/>
  <c r="Q50" i="18"/>
  <c r="R50" i="18"/>
  <c r="S50" i="18"/>
  <c r="T50" i="18"/>
  <c r="U50" i="18"/>
  <c r="V50" i="18"/>
  <c r="W50" i="18"/>
  <c r="X50" i="18"/>
  <c r="Y50" i="18"/>
  <c r="Z50" i="18"/>
  <c r="AA50" i="18"/>
  <c r="AB50" i="18"/>
  <c r="AC50" i="18"/>
  <c r="AD50" i="18"/>
  <c r="AE50" i="18"/>
  <c r="AF50" i="18"/>
  <c r="AG50" i="18"/>
  <c r="AH50" i="18"/>
  <c r="AI50" i="18"/>
  <c r="AJ50" i="18"/>
  <c r="AK50" i="18"/>
  <c r="AL50" i="18"/>
  <c r="B51" i="18"/>
  <c r="C51" i="18"/>
  <c r="D51" i="18"/>
  <c r="E51" i="18"/>
  <c r="F51" i="18"/>
  <c r="G51" i="18"/>
  <c r="H51" i="18"/>
  <c r="I51" i="18"/>
  <c r="J51" i="18"/>
  <c r="K51" i="18"/>
  <c r="L51" i="18"/>
  <c r="M51" i="18"/>
  <c r="N51" i="18"/>
  <c r="O51" i="18"/>
  <c r="P51" i="18"/>
  <c r="Q51" i="18"/>
  <c r="R51" i="18"/>
  <c r="S51" i="18"/>
  <c r="T51" i="18"/>
  <c r="U51" i="18"/>
  <c r="V51" i="18"/>
  <c r="W51" i="18"/>
  <c r="X51" i="18"/>
  <c r="Y51" i="18"/>
  <c r="Z51" i="18"/>
  <c r="AA51" i="18"/>
  <c r="AB51" i="18"/>
  <c r="AC51" i="18"/>
  <c r="AD51" i="18"/>
  <c r="AE51" i="18"/>
  <c r="AF51" i="18"/>
  <c r="AG51" i="18"/>
  <c r="AH51" i="18"/>
  <c r="AI51" i="18"/>
  <c r="AJ51" i="18"/>
  <c r="AK51" i="18"/>
  <c r="AL51" i="18"/>
  <c r="B52" i="18"/>
  <c r="C52" i="18"/>
  <c r="D52" i="18"/>
  <c r="E52" i="18"/>
  <c r="F52" i="18"/>
  <c r="G52" i="18"/>
  <c r="H52" i="18"/>
  <c r="I52" i="18"/>
  <c r="J52" i="18"/>
  <c r="K52" i="18"/>
  <c r="L52" i="18"/>
  <c r="M52" i="18"/>
  <c r="N52" i="18"/>
  <c r="O52" i="18"/>
  <c r="P52" i="18"/>
  <c r="Q52" i="18"/>
  <c r="R52" i="18"/>
  <c r="S52" i="18"/>
  <c r="T52" i="18"/>
  <c r="U52" i="18"/>
  <c r="V52" i="18"/>
  <c r="W52" i="18"/>
  <c r="X52" i="18"/>
  <c r="Y52" i="18"/>
  <c r="Z52" i="18"/>
  <c r="AA52" i="18"/>
  <c r="AB52" i="18"/>
  <c r="AC52" i="18"/>
  <c r="AD52" i="18"/>
  <c r="AE52" i="18"/>
  <c r="AF52" i="18"/>
  <c r="AG52" i="18"/>
  <c r="AH52" i="18"/>
  <c r="AI52" i="18"/>
  <c r="AJ52" i="18"/>
  <c r="AK52" i="18"/>
  <c r="AL52" i="18"/>
  <c r="B53" i="18"/>
  <c r="C53" i="18"/>
  <c r="D53" i="18"/>
  <c r="E53" i="18"/>
  <c r="F53" i="18"/>
  <c r="G53" i="18"/>
  <c r="H53" i="18"/>
  <c r="I53" i="18"/>
  <c r="J53" i="18"/>
  <c r="K53" i="18"/>
  <c r="L53" i="18"/>
  <c r="M53" i="18"/>
  <c r="N53" i="18"/>
  <c r="O53" i="18"/>
  <c r="P53" i="18"/>
  <c r="Q53" i="18"/>
  <c r="R53" i="18"/>
  <c r="S53" i="18"/>
  <c r="T53" i="18"/>
  <c r="U53" i="18"/>
  <c r="V53" i="18"/>
  <c r="W53" i="18"/>
  <c r="X53" i="18"/>
  <c r="Y53" i="18"/>
  <c r="Z53" i="18"/>
  <c r="AA53" i="18"/>
  <c r="AB53" i="18"/>
  <c r="AC53" i="18"/>
  <c r="AD53" i="18"/>
  <c r="AE53" i="18"/>
  <c r="AF53" i="18"/>
  <c r="AG53" i="18"/>
  <c r="AH53" i="18"/>
  <c r="AI53" i="18"/>
  <c r="AJ53" i="18"/>
  <c r="AK53" i="18"/>
  <c r="AL53" i="18"/>
  <c r="B54" i="18"/>
  <c r="C54" i="18"/>
  <c r="D54" i="18"/>
  <c r="E54" i="18"/>
  <c r="F54" i="18"/>
  <c r="G54" i="18"/>
  <c r="H54" i="18"/>
  <c r="I54" i="18"/>
  <c r="J54" i="18"/>
  <c r="K54" i="18"/>
  <c r="L54" i="18"/>
  <c r="M54" i="18"/>
  <c r="N54" i="18"/>
  <c r="O54" i="18"/>
  <c r="P54" i="18"/>
  <c r="Q54" i="18"/>
  <c r="R54" i="18"/>
  <c r="S54" i="18"/>
  <c r="T54" i="18"/>
  <c r="U54" i="18"/>
  <c r="V54" i="18"/>
  <c r="W54" i="18"/>
  <c r="X54" i="18"/>
  <c r="Y54" i="18"/>
  <c r="Z54" i="18"/>
  <c r="AA54" i="18"/>
  <c r="AB54" i="18"/>
  <c r="AC54" i="18"/>
  <c r="AD54" i="18"/>
  <c r="AE54" i="18"/>
  <c r="AF54" i="18"/>
  <c r="AG54" i="18"/>
  <c r="AH54" i="18"/>
  <c r="AI54" i="18"/>
  <c r="AJ54" i="18"/>
  <c r="AK54" i="18"/>
  <c r="AL54" i="18"/>
  <c r="B55" i="18"/>
  <c r="C55" i="18"/>
  <c r="D55" i="18"/>
  <c r="E55" i="18"/>
  <c r="F55" i="18"/>
  <c r="G55" i="18"/>
  <c r="H55" i="18"/>
  <c r="I55" i="18"/>
  <c r="J55" i="18"/>
  <c r="K55" i="18"/>
  <c r="L55" i="18"/>
  <c r="M55" i="18"/>
  <c r="N55" i="18"/>
  <c r="O55" i="18"/>
  <c r="P55" i="18"/>
  <c r="Q55" i="18"/>
  <c r="R55" i="18"/>
  <c r="S55" i="18"/>
  <c r="T55" i="18"/>
  <c r="U55" i="18"/>
  <c r="V55" i="18"/>
  <c r="W55" i="18"/>
  <c r="X55" i="18"/>
  <c r="Y55" i="18"/>
  <c r="Z55" i="18"/>
  <c r="AA55" i="18"/>
  <c r="AB55" i="18"/>
  <c r="AC55" i="18"/>
  <c r="AD55" i="18"/>
  <c r="AE55" i="18"/>
  <c r="AF55" i="18"/>
  <c r="AG55" i="18"/>
  <c r="AH55" i="18"/>
  <c r="AI55" i="18"/>
  <c r="AJ55" i="18"/>
  <c r="AK55" i="18"/>
  <c r="AL55"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A56" i="18"/>
  <c r="AB56" i="18"/>
  <c r="AC56" i="18"/>
  <c r="AD56" i="18"/>
  <c r="AE56" i="18"/>
  <c r="AF56" i="18"/>
  <c r="AG56" i="18"/>
  <c r="AH56" i="18"/>
  <c r="AI56" i="18"/>
  <c r="AJ56" i="18"/>
  <c r="AK56" i="18"/>
  <c r="AL56" i="18"/>
  <c r="B57" i="18"/>
  <c r="C57" i="18"/>
  <c r="D57" i="18"/>
  <c r="E57" i="18"/>
  <c r="F57" i="18"/>
  <c r="G57" i="18"/>
  <c r="H57" i="18"/>
  <c r="I57" i="18"/>
  <c r="J57" i="18"/>
  <c r="K57" i="18"/>
  <c r="L57" i="18"/>
  <c r="M57" i="18"/>
  <c r="N57" i="18"/>
  <c r="O57" i="18"/>
  <c r="P57" i="18"/>
  <c r="Q57" i="18"/>
  <c r="R57" i="18"/>
  <c r="S57" i="18"/>
  <c r="T57" i="18"/>
  <c r="U57" i="18"/>
  <c r="V57" i="18"/>
  <c r="W57" i="18"/>
  <c r="X57" i="18"/>
  <c r="Y57" i="18"/>
  <c r="Z57" i="18"/>
  <c r="AA57" i="18"/>
  <c r="AB57" i="18"/>
  <c r="AC57" i="18"/>
  <c r="AD57" i="18"/>
  <c r="AE57" i="18"/>
  <c r="AF57" i="18"/>
  <c r="AG57" i="18"/>
  <c r="AH57" i="18"/>
  <c r="AI57" i="18"/>
  <c r="AJ57" i="18"/>
  <c r="AK57" i="18"/>
  <c r="AL57" i="18"/>
  <c r="B40" i="18"/>
  <c r="G22" i="53"/>
  <c r="G11" i="53"/>
  <c r="A9" i="65"/>
  <c r="A8" i="65"/>
  <c r="D321" i="57"/>
  <c r="F103" i="18"/>
  <c r="G103" i="18"/>
  <c r="H103" i="18"/>
  <c r="I103" i="18"/>
  <c r="J103" i="18"/>
  <c r="K103" i="18"/>
  <c r="L103" i="18"/>
  <c r="M103" i="18"/>
  <c r="N103" i="18"/>
  <c r="O103" i="18"/>
  <c r="P103" i="18"/>
  <c r="Q103" i="18"/>
  <c r="R103" i="18"/>
  <c r="S103" i="18"/>
  <c r="T103" i="18"/>
  <c r="U103" i="18"/>
  <c r="V103" i="18"/>
  <c r="W103" i="18"/>
  <c r="X103" i="18"/>
  <c r="Y103" i="18"/>
  <c r="Z103" i="18"/>
  <c r="AA103" i="18"/>
  <c r="AB103" i="18"/>
  <c r="AC103" i="18"/>
  <c r="AD103" i="18"/>
  <c r="AE103" i="18"/>
  <c r="AF103" i="18"/>
  <c r="AG103" i="18"/>
  <c r="AH103" i="18"/>
  <c r="AI103" i="18"/>
  <c r="AJ103" i="18"/>
  <c r="AK103" i="18"/>
  <c r="AL103" i="18"/>
  <c r="D103" i="18"/>
  <c r="E103" i="18"/>
  <c r="C103" i="18"/>
  <c r="D102" i="18"/>
  <c r="E102" i="18"/>
  <c r="F102" i="18"/>
  <c r="G102" i="18"/>
  <c r="H102" i="18"/>
  <c r="I102" i="18"/>
  <c r="J102" i="18"/>
  <c r="K102" i="18"/>
  <c r="L102" i="18"/>
  <c r="M102" i="18"/>
  <c r="N102" i="18"/>
  <c r="O102" i="18"/>
  <c r="P102" i="18"/>
  <c r="Q102" i="18"/>
  <c r="R102" i="18"/>
  <c r="S102" i="18"/>
  <c r="T102" i="18"/>
  <c r="U102" i="18"/>
  <c r="V102" i="18"/>
  <c r="W102" i="18"/>
  <c r="X102" i="18"/>
  <c r="Y102" i="18"/>
  <c r="Z102" i="18"/>
  <c r="AA102" i="18"/>
  <c r="AB102" i="18"/>
  <c r="AC102" i="18"/>
  <c r="AD102" i="18"/>
  <c r="AE102" i="18"/>
  <c r="AF102" i="18"/>
  <c r="AG102" i="18"/>
  <c r="AH102" i="18"/>
  <c r="AI102" i="18"/>
  <c r="AJ102" i="18"/>
  <c r="AK102" i="18"/>
  <c r="AL102" i="18"/>
  <c r="C102" i="18"/>
  <c r="AM100" i="18"/>
  <c r="AM101" i="18"/>
  <c r="AM56" i="18" l="1"/>
  <c r="AM46" i="18"/>
  <c r="AM52" i="18"/>
  <c r="AM42" i="18"/>
  <c r="AM50" i="18"/>
  <c r="AM48" i="18"/>
  <c r="AM57" i="18"/>
  <c r="AM47" i="18"/>
  <c r="AM44" i="18"/>
  <c r="AM55" i="18"/>
  <c r="AM53" i="18"/>
  <c r="AM45" i="18"/>
  <c r="AM43" i="18"/>
  <c r="AM54" i="18"/>
  <c r="AM51" i="18"/>
  <c r="AM41" i="18"/>
  <c r="AM49" i="18"/>
  <c r="E43" i="58" l="1"/>
  <c r="F18" i="18"/>
  <c r="H43" i="58"/>
  <c r="H18" i="18"/>
  <c r="J18" i="18"/>
  <c r="L43" i="58"/>
  <c r="N43" i="58"/>
  <c r="N18" i="18"/>
  <c r="P43" i="58"/>
  <c r="R18" i="18"/>
  <c r="T43" i="58"/>
  <c r="U43" i="58"/>
  <c r="V18" i="18"/>
  <c r="W18" i="18"/>
  <c r="O14" i="44"/>
  <c r="Y18" i="18"/>
  <c r="Z18" i="18"/>
  <c r="AA18" i="18"/>
  <c r="AC43" i="58"/>
  <c r="T14" i="44"/>
  <c r="AD18" i="18"/>
  <c r="AE18" i="18"/>
  <c r="AG43" i="58"/>
  <c r="AH18" i="18"/>
  <c r="AB14" i="44"/>
  <c r="AL18" i="18"/>
  <c r="AO43" i="58"/>
  <c r="AW43" i="58"/>
  <c r="AX43" i="58"/>
  <c r="BM43" i="58"/>
  <c r="BN43" i="58"/>
  <c r="BQ43" i="58"/>
  <c r="BU43" i="58"/>
  <c r="BY43" i="58"/>
  <c r="CD43" i="58"/>
  <c r="CS43" i="58"/>
  <c r="CW43" i="58"/>
  <c r="E71" i="58"/>
  <c r="F19" i="18"/>
  <c r="H71" i="58"/>
  <c r="I71" i="58"/>
  <c r="J19" i="18"/>
  <c r="L71" i="58"/>
  <c r="L19" i="18"/>
  <c r="N19" i="18"/>
  <c r="P71" i="58"/>
  <c r="R19" i="18"/>
  <c r="T71" i="58"/>
  <c r="U71" i="58"/>
  <c r="U19" i="18"/>
  <c r="V19" i="18"/>
  <c r="X71" i="58"/>
  <c r="P23" i="44"/>
  <c r="Z19" i="18"/>
  <c r="AB71" i="58"/>
  <c r="AC71" i="58"/>
  <c r="T23" i="44"/>
  <c r="AD19" i="18"/>
  <c r="AF71" i="58"/>
  <c r="AF19" i="18"/>
  <c r="AH19" i="18"/>
  <c r="AJ71" i="58"/>
  <c r="AB23" i="44"/>
  <c r="AL19" i="18"/>
  <c r="AN71" i="58"/>
  <c r="AO71" i="58"/>
  <c r="AP71" i="58"/>
  <c r="AR71" i="58"/>
  <c r="AT71" i="58"/>
  <c r="AV71" i="58"/>
  <c r="AZ71" i="58"/>
  <c r="BD71" i="58"/>
  <c r="BF71" i="58"/>
  <c r="BH71" i="58"/>
  <c r="BJ71" i="58"/>
  <c r="BL71" i="58"/>
  <c r="BP71" i="58"/>
  <c r="BQ71" i="58"/>
  <c r="BT71" i="58"/>
  <c r="BX71" i="58"/>
  <c r="CB71" i="58"/>
  <c r="CC71" i="58"/>
  <c r="CF71" i="58"/>
  <c r="CG71" i="58"/>
  <c r="CJ71" i="58"/>
  <c r="CL71" i="58"/>
  <c r="CN71" i="58"/>
  <c r="CR71" i="58"/>
  <c r="CS71" i="58"/>
  <c r="CV71" i="58"/>
  <c r="CW71" i="58"/>
  <c r="CZ71" i="58"/>
  <c r="D20" i="44"/>
  <c r="E20" i="44"/>
  <c r="F20" i="44"/>
  <c r="G20" i="44"/>
  <c r="H20" i="44"/>
  <c r="I20" i="44"/>
  <c r="J20" i="44"/>
  <c r="K20" i="44"/>
  <c r="L20" i="44"/>
  <c r="M20" i="44"/>
  <c r="N20" i="44"/>
  <c r="O20" i="44"/>
  <c r="P20" i="44"/>
  <c r="Q20" i="44"/>
  <c r="R20" i="44"/>
  <c r="S20" i="44"/>
  <c r="T20" i="44"/>
  <c r="U20" i="44"/>
  <c r="V20" i="44"/>
  <c r="W20" i="44"/>
  <c r="X20" i="44"/>
  <c r="Y20" i="44"/>
  <c r="Z20" i="44"/>
  <c r="AA20" i="44"/>
  <c r="AB20" i="44"/>
  <c r="AC20" i="44"/>
  <c r="D11" i="44"/>
  <c r="E11" i="44"/>
  <c r="F11" i="44"/>
  <c r="G11" i="44"/>
  <c r="H11" i="44"/>
  <c r="I11" i="44"/>
  <c r="J11" i="44"/>
  <c r="K11" i="44"/>
  <c r="L11" i="44"/>
  <c r="M11" i="44"/>
  <c r="N11" i="44"/>
  <c r="O11" i="44"/>
  <c r="P11" i="44"/>
  <c r="Q11" i="44"/>
  <c r="R11" i="44"/>
  <c r="S11" i="44"/>
  <c r="T11" i="44"/>
  <c r="U11" i="44"/>
  <c r="V11" i="44"/>
  <c r="W11" i="44"/>
  <c r="X11" i="44"/>
  <c r="Y11" i="44"/>
  <c r="Z11" i="44"/>
  <c r="AA11" i="44"/>
  <c r="AB11" i="44"/>
  <c r="AC11" i="44"/>
  <c r="C19" i="18"/>
  <c r="C18" i="18"/>
  <c r="C40" i="18"/>
  <c r="C39" i="18" s="1"/>
  <c r="D40" i="18"/>
  <c r="D39" i="18" s="1"/>
  <c r="E40" i="18"/>
  <c r="E39" i="18" s="1"/>
  <c r="F40" i="18"/>
  <c r="F39" i="18" s="1"/>
  <c r="G40" i="18"/>
  <c r="G39" i="18" s="1"/>
  <c r="H40" i="18"/>
  <c r="H39" i="18" s="1"/>
  <c r="I40" i="18"/>
  <c r="I39" i="18" s="1"/>
  <c r="J40" i="18"/>
  <c r="J39" i="18" s="1"/>
  <c r="K40" i="18"/>
  <c r="K39" i="18" s="1"/>
  <c r="L40" i="18"/>
  <c r="L39" i="18" s="1"/>
  <c r="M40" i="18"/>
  <c r="M39" i="18" s="1"/>
  <c r="N40" i="18"/>
  <c r="N39" i="18" s="1"/>
  <c r="O40" i="18"/>
  <c r="O39" i="18" s="1"/>
  <c r="P40" i="18"/>
  <c r="P39" i="18" s="1"/>
  <c r="Q40" i="18"/>
  <c r="Q39" i="18" s="1"/>
  <c r="R40" i="18"/>
  <c r="R39" i="18" s="1"/>
  <c r="S40" i="18"/>
  <c r="S39" i="18" s="1"/>
  <c r="T40" i="18"/>
  <c r="T39" i="18" s="1"/>
  <c r="U40" i="18"/>
  <c r="U39" i="18" s="1"/>
  <c r="V40" i="18"/>
  <c r="V39" i="18" s="1"/>
  <c r="W40" i="18"/>
  <c r="W39" i="18" s="1"/>
  <c r="X40" i="18"/>
  <c r="X39" i="18" s="1"/>
  <c r="Y40" i="18"/>
  <c r="Y39" i="18" s="1"/>
  <c r="Z40" i="18"/>
  <c r="Z39" i="18" s="1"/>
  <c r="AA40" i="18"/>
  <c r="AA39" i="18" s="1"/>
  <c r="AB40" i="18"/>
  <c r="AB39" i="18" s="1"/>
  <c r="AC40" i="18"/>
  <c r="AC39" i="18" s="1"/>
  <c r="AD40" i="18"/>
  <c r="AD39" i="18" s="1"/>
  <c r="AE40" i="18"/>
  <c r="AE39" i="18" s="1"/>
  <c r="AF40" i="18"/>
  <c r="AF39" i="18" s="1"/>
  <c r="AG40" i="18"/>
  <c r="AG39" i="18" s="1"/>
  <c r="AH40" i="18"/>
  <c r="AH39" i="18" s="1"/>
  <c r="AI40" i="18"/>
  <c r="AI39" i="18" s="1"/>
  <c r="AJ40" i="18"/>
  <c r="AJ39" i="18" s="1"/>
  <c r="AK40" i="18"/>
  <c r="AK39" i="18" s="1"/>
  <c r="AL40" i="18"/>
  <c r="AL39" i="18" s="1"/>
  <c r="C22" i="18"/>
  <c r="C23" i="18"/>
  <c r="C24" i="18"/>
  <c r="C25" i="18"/>
  <c r="C26" i="18"/>
  <c r="C27" i="18"/>
  <c r="C28" i="18"/>
  <c r="C29" i="18"/>
  <c r="D22" i="18"/>
  <c r="D23" i="18"/>
  <c r="D24" i="18"/>
  <c r="D25" i="18"/>
  <c r="D26" i="18"/>
  <c r="D27" i="18"/>
  <c r="D28" i="18"/>
  <c r="D29" i="18"/>
  <c r="E22" i="18"/>
  <c r="E23" i="18"/>
  <c r="E24" i="18"/>
  <c r="E25" i="18"/>
  <c r="E26" i="18"/>
  <c r="E27" i="18"/>
  <c r="E28" i="18"/>
  <c r="E29" i="18"/>
  <c r="F22" i="18"/>
  <c r="F23" i="18"/>
  <c r="F24" i="18"/>
  <c r="F25" i="18"/>
  <c r="F26" i="18"/>
  <c r="F27" i="18"/>
  <c r="F28" i="18"/>
  <c r="F29" i="18"/>
  <c r="G22" i="18"/>
  <c r="G23" i="18"/>
  <c r="G24" i="18"/>
  <c r="G25" i="18"/>
  <c r="G26" i="18"/>
  <c r="G27" i="18"/>
  <c r="G28" i="18"/>
  <c r="G29" i="18"/>
  <c r="H22" i="18"/>
  <c r="H23" i="18"/>
  <c r="H24" i="18"/>
  <c r="H25" i="18"/>
  <c r="H26" i="18"/>
  <c r="H27" i="18"/>
  <c r="H28" i="18"/>
  <c r="H29" i="18"/>
  <c r="I22" i="18"/>
  <c r="I23" i="18"/>
  <c r="I24" i="18"/>
  <c r="I25" i="18"/>
  <c r="I26" i="18"/>
  <c r="I27" i="18"/>
  <c r="I28" i="18"/>
  <c r="I29" i="18"/>
  <c r="J22" i="18"/>
  <c r="J23" i="18"/>
  <c r="J24" i="18"/>
  <c r="J25" i="18"/>
  <c r="J26" i="18"/>
  <c r="J27" i="18"/>
  <c r="J28" i="18"/>
  <c r="J29" i="18"/>
  <c r="K22" i="18"/>
  <c r="K23" i="18"/>
  <c r="K24" i="18"/>
  <c r="K25" i="18"/>
  <c r="K26" i="18"/>
  <c r="K27" i="18"/>
  <c r="K28" i="18"/>
  <c r="K29" i="18"/>
  <c r="L22" i="18"/>
  <c r="L23" i="18"/>
  <c r="L24" i="18"/>
  <c r="L25" i="18"/>
  <c r="L26" i="18"/>
  <c r="L27" i="18"/>
  <c r="L28" i="18"/>
  <c r="L29" i="18"/>
  <c r="M22" i="18"/>
  <c r="M23" i="18"/>
  <c r="M24" i="18"/>
  <c r="M25" i="18"/>
  <c r="M26" i="18"/>
  <c r="M27" i="18"/>
  <c r="M28" i="18"/>
  <c r="M29" i="18"/>
  <c r="N22" i="18"/>
  <c r="N23" i="18"/>
  <c r="N24" i="18"/>
  <c r="N25" i="18"/>
  <c r="N26" i="18"/>
  <c r="N27" i="18"/>
  <c r="N28" i="18"/>
  <c r="N29" i="18"/>
  <c r="O22" i="18"/>
  <c r="O23" i="18"/>
  <c r="O24" i="18"/>
  <c r="O25" i="18"/>
  <c r="O26" i="18"/>
  <c r="O27" i="18"/>
  <c r="O28" i="18"/>
  <c r="O29" i="18"/>
  <c r="P22" i="18"/>
  <c r="P23" i="18"/>
  <c r="P24" i="18"/>
  <c r="P25" i="18"/>
  <c r="P26" i="18"/>
  <c r="P27" i="18"/>
  <c r="P28" i="18"/>
  <c r="P29" i="18"/>
  <c r="Q22" i="18"/>
  <c r="Q23" i="18"/>
  <c r="Q24" i="18"/>
  <c r="Q25" i="18"/>
  <c r="Q26" i="18"/>
  <c r="Q27" i="18"/>
  <c r="Q28" i="18"/>
  <c r="Q29" i="18"/>
  <c r="R22" i="18"/>
  <c r="R23" i="18"/>
  <c r="R24" i="18"/>
  <c r="R25" i="18"/>
  <c r="R26" i="18"/>
  <c r="R27" i="18"/>
  <c r="R28" i="18"/>
  <c r="R29" i="18"/>
  <c r="S22" i="18"/>
  <c r="S23" i="18"/>
  <c r="S24" i="18"/>
  <c r="S25" i="18"/>
  <c r="S26" i="18"/>
  <c r="S27" i="18"/>
  <c r="S28" i="18"/>
  <c r="S29" i="18"/>
  <c r="T22" i="18"/>
  <c r="T23" i="18"/>
  <c r="T24" i="18"/>
  <c r="T25" i="18"/>
  <c r="T26" i="18"/>
  <c r="T27" i="18"/>
  <c r="T28" i="18"/>
  <c r="T29" i="18"/>
  <c r="U22" i="18"/>
  <c r="U23" i="18"/>
  <c r="U24" i="18"/>
  <c r="U25" i="18"/>
  <c r="U26" i="18"/>
  <c r="U27" i="18"/>
  <c r="U28" i="18"/>
  <c r="U29" i="18"/>
  <c r="V22" i="18"/>
  <c r="V23" i="18"/>
  <c r="V24" i="18"/>
  <c r="V25" i="18"/>
  <c r="V26" i="18"/>
  <c r="V27" i="18"/>
  <c r="V28" i="18"/>
  <c r="V29" i="18"/>
  <c r="W22" i="18"/>
  <c r="W23" i="18"/>
  <c r="W24" i="18"/>
  <c r="W25" i="18"/>
  <c r="W26" i="18"/>
  <c r="W27" i="18"/>
  <c r="W28" i="18"/>
  <c r="W29" i="18"/>
  <c r="X22" i="18"/>
  <c r="X23" i="18"/>
  <c r="X24" i="18"/>
  <c r="X25" i="18"/>
  <c r="X26" i="18"/>
  <c r="X27" i="18"/>
  <c r="X28" i="18"/>
  <c r="X29" i="18"/>
  <c r="Y22" i="18"/>
  <c r="Y23" i="18"/>
  <c r="Y24" i="18"/>
  <c r="Y25" i="18"/>
  <c r="Y26" i="18"/>
  <c r="Y27" i="18"/>
  <c r="Y28" i="18"/>
  <c r="Y29" i="18"/>
  <c r="Z22" i="18"/>
  <c r="Z23" i="18"/>
  <c r="Z24" i="18"/>
  <c r="Z25" i="18"/>
  <c r="Z26" i="18"/>
  <c r="Z27" i="18"/>
  <c r="Z28" i="18"/>
  <c r="Z29" i="18"/>
  <c r="AA22" i="18"/>
  <c r="AA23" i="18"/>
  <c r="AA24" i="18"/>
  <c r="AA25" i="18"/>
  <c r="AA26" i="18"/>
  <c r="AA27" i="18"/>
  <c r="AA28" i="18"/>
  <c r="AA29" i="18"/>
  <c r="AB22" i="18"/>
  <c r="AB23" i="18"/>
  <c r="AB24" i="18"/>
  <c r="AB25" i="18"/>
  <c r="AB26" i="18"/>
  <c r="AB27" i="18"/>
  <c r="AB28" i="18"/>
  <c r="AB29" i="18"/>
  <c r="AC22" i="18"/>
  <c r="AC23" i="18"/>
  <c r="AC24" i="18"/>
  <c r="AC25" i="18"/>
  <c r="AC26" i="18"/>
  <c r="AC27" i="18"/>
  <c r="AC28" i="18"/>
  <c r="AC29" i="18"/>
  <c r="AD22" i="18"/>
  <c r="AD23" i="18"/>
  <c r="AD24" i="18"/>
  <c r="AD25" i="18"/>
  <c r="AD26" i="18"/>
  <c r="AD27" i="18"/>
  <c r="AD28" i="18"/>
  <c r="AD29" i="18"/>
  <c r="AE22" i="18"/>
  <c r="AE23" i="18"/>
  <c r="AE24" i="18"/>
  <c r="AE25" i="18"/>
  <c r="AE26" i="18"/>
  <c r="AE27" i="18"/>
  <c r="AE28" i="18"/>
  <c r="AE29" i="18"/>
  <c r="AF22" i="18"/>
  <c r="AF23" i="18"/>
  <c r="AF24" i="18"/>
  <c r="AF25" i="18"/>
  <c r="AF26" i="18"/>
  <c r="AF27" i="18"/>
  <c r="AF28" i="18"/>
  <c r="AF29" i="18"/>
  <c r="AG22" i="18"/>
  <c r="AG23" i="18"/>
  <c r="AG24" i="18"/>
  <c r="AG25" i="18"/>
  <c r="AG26" i="18"/>
  <c r="AG27" i="18"/>
  <c r="AG28" i="18"/>
  <c r="AG29" i="18"/>
  <c r="AH22" i="18"/>
  <c r="AH23" i="18"/>
  <c r="AH24" i="18"/>
  <c r="AH25" i="18"/>
  <c r="AH26" i="18"/>
  <c r="AH27" i="18"/>
  <c r="AH28" i="18"/>
  <c r="AH29" i="18"/>
  <c r="AI22" i="18"/>
  <c r="AI23" i="18"/>
  <c r="AI24" i="18"/>
  <c r="AI25" i="18"/>
  <c r="AI26" i="18"/>
  <c r="AI27" i="18"/>
  <c r="AI28" i="18"/>
  <c r="AI29" i="18"/>
  <c r="AJ22" i="18"/>
  <c r="AJ23" i="18"/>
  <c r="AJ24" i="18"/>
  <c r="AJ25" i="18"/>
  <c r="AJ26" i="18"/>
  <c r="AJ27" i="18"/>
  <c r="AJ28" i="18"/>
  <c r="AJ29" i="18"/>
  <c r="AK22" i="18"/>
  <c r="AK23" i="18"/>
  <c r="AK24" i="18"/>
  <c r="AK25" i="18"/>
  <c r="AK26" i="18"/>
  <c r="AK27" i="18"/>
  <c r="AK28" i="18"/>
  <c r="AK29" i="18"/>
  <c r="AL22" i="18"/>
  <c r="AL23" i="18"/>
  <c r="AL24" i="18"/>
  <c r="AL25" i="18"/>
  <c r="AL26" i="18"/>
  <c r="AL27" i="18"/>
  <c r="AL28" i="18"/>
  <c r="AL29" i="18"/>
  <c r="B23" i="18"/>
  <c r="B24" i="18"/>
  <c r="B25" i="18"/>
  <c r="B26" i="18"/>
  <c r="B27" i="18"/>
  <c r="B28" i="18"/>
  <c r="B29" i="18"/>
  <c r="B22" i="18"/>
  <c r="D29" i="58"/>
  <c r="E29" i="58"/>
  <c r="F29" i="58"/>
  <c r="G29" i="58"/>
  <c r="H29" i="58"/>
  <c r="I29" i="58"/>
  <c r="J29" i="58"/>
  <c r="K29" i="58"/>
  <c r="L29" i="58"/>
  <c r="M29" i="58"/>
  <c r="N29" i="58"/>
  <c r="O29" i="58"/>
  <c r="P29" i="58"/>
  <c r="Q29" i="58"/>
  <c r="R29" i="58"/>
  <c r="S29" i="58"/>
  <c r="T29" i="58"/>
  <c r="T273" i="58" s="1"/>
  <c r="S85" i="18" s="1"/>
  <c r="U29" i="58"/>
  <c r="V29" i="58"/>
  <c r="W29" i="58"/>
  <c r="X29" i="58"/>
  <c r="Y29" i="58"/>
  <c r="Z29" i="58"/>
  <c r="AA29" i="58"/>
  <c r="AB29" i="58"/>
  <c r="AC29" i="58"/>
  <c r="AD29" i="58"/>
  <c r="AE29" i="58"/>
  <c r="AF29" i="58"/>
  <c r="AG29" i="58"/>
  <c r="AH29" i="58"/>
  <c r="AI29" i="58"/>
  <c r="AJ29" i="58"/>
  <c r="AK29" i="58"/>
  <c r="AL29" i="58"/>
  <c r="AM29" i="58"/>
  <c r="AN29" i="58"/>
  <c r="AO29" i="58"/>
  <c r="AP29" i="58"/>
  <c r="AQ29" i="58"/>
  <c r="AR29" i="58"/>
  <c r="AS29" i="58"/>
  <c r="AT29" i="58"/>
  <c r="AU29" i="58"/>
  <c r="AV29" i="58"/>
  <c r="AW29" i="58"/>
  <c r="AX29" i="58"/>
  <c r="AY29" i="58"/>
  <c r="AZ29" i="58"/>
  <c r="BA29" i="58"/>
  <c r="BB29" i="58"/>
  <c r="BC29" i="58"/>
  <c r="BD29" i="58"/>
  <c r="BE29" i="58"/>
  <c r="BF29" i="58"/>
  <c r="BG29" i="58"/>
  <c r="BH29" i="58"/>
  <c r="BI29" i="58"/>
  <c r="BJ29" i="58"/>
  <c r="BK29" i="58"/>
  <c r="BL29" i="58"/>
  <c r="BM29" i="58"/>
  <c r="BN29" i="58"/>
  <c r="BO29" i="58"/>
  <c r="BP29" i="58"/>
  <c r="BQ29" i="58"/>
  <c r="BR29" i="58"/>
  <c r="BS29" i="58"/>
  <c r="BT29" i="58"/>
  <c r="BU29" i="58"/>
  <c r="BV29" i="58"/>
  <c r="BW29" i="58"/>
  <c r="BX29" i="58"/>
  <c r="BY29" i="58"/>
  <c r="BZ29" i="58"/>
  <c r="CA29" i="58"/>
  <c r="CA273" i="58" s="1"/>
  <c r="CB29" i="58"/>
  <c r="CC29" i="58"/>
  <c r="CD29" i="58"/>
  <c r="CE29" i="58"/>
  <c r="CF29" i="58"/>
  <c r="CG29" i="58"/>
  <c r="CH29" i="58"/>
  <c r="CI29" i="58"/>
  <c r="CJ29" i="58"/>
  <c r="CK29" i="58"/>
  <c r="CL29" i="58"/>
  <c r="CM29" i="58"/>
  <c r="CN29" i="58"/>
  <c r="CO29" i="58"/>
  <c r="CP29" i="58"/>
  <c r="CQ29" i="58"/>
  <c r="CR29" i="58"/>
  <c r="CS29" i="58"/>
  <c r="CT29" i="58"/>
  <c r="CU29" i="58"/>
  <c r="CV29" i="58"/>
  <c r="CW29" i="58"/>
  <c r="CX29" i="58"/>
  <c r="CY29" i="58"/>
  <c r="CZ29" i="58"/>
  <c r="D25" i="58"/>
  <c r="D26" i="58"/>
  <c r="D10" i="58"/>
  <c r="D11" i="58"/>
  <c r="D103" i="58" s="1"/>
  <c r="D12" i="58"/>
  <c r="D195" i="58" s="1"/>
  <c r="D13" i="58"/>
  <c r="D105" i="58" s="1"/>
  <c r="D14" i="58"/>
  <c r="D15" i="58"/>
  <c r="D107" i="58" s="1"/>
  <c r="E25" i="58"/>
  <c r="E26" i="58"/>
  <c r="E10" i="58"/>
  <c r="E11" i="58"/>
  <c r="E12" i="58"/>
  <c r="E13" i="58"/>
  <c r="E14" i="58"/>
  <c r="E15" i="58"/>
  <c r="E107" i="58" s="1"/>
  <c r="F25" i="58"/>
  <c r="F26" i="58"/>
  <c r="F10" i="58"/>
  <c r="F11" i="58"/>
  <c r="F194" i="58" s="1"/>
  <c r="F12" i="58"/>
  <c r="F13" i="58"/>
  <c r="F196" i="58" s="1"/>
  <c r="F14" i="58"/>
  <c r="F15" i="58"/>
  <c r="F198" i="58" s="1"/>
  <c r="G25" i="58"/>
  <c r="G26" i="58"/>
  <c r="G10" i="58"/>
  <c r="G11" i="58"/>
  <c r="G103" i="58" s="1"/>
  <c r="G12" i="58"/>
  <c r="G13" i="58"/>
  <c r="G14" i="58"/>
  <c r="G15" i="58"/>
  <c r="H25" i="58"/>
  <c r="H26" i="58"/>
  <c r="H10" i="58"/>
  <c r="H193" i="58" s="1"/>
  <c r="H11" i="58"/>
  <c r="H194" i="58" s="1"/>
  <c r="H12" i="58"/>
  <c r="H13" i="58"/>
  <c r="H196" i="58" s="1"/>
  <c r="H14" i="58"/>
  <c r="H15" i="58"/>
  <c r="H198" i="58" s="1"/>
  <c r="I25" i="58"/>
  <c r="I26" i="58"/>
  <c r="I10" i="58"/>
  <c r="I11" i="58"/>
  <c r="I103" i="58" s="1"/>
  <c r="I12" i="58"/>
  <c r="I13" i="58"/>
  <c r="I196" i="58" s="1"/>
  <c r="I14" i="58"/>
  <c r="I15" i="58"/>
  <c r="J25" i="58"/>
  <c r="J26" i="58"/>
  <c r="J10" i="58"/>
  <c r="J11" i="58"/>
  <c r="J12" i="58"/>
  <c r="J195" i="58" s="1"/>
  <c r="J13" i="58"/>
  <c r="J196" i="58" s="1"/>
  <c r="J14" i="58"/>
  <c r="J106" i="58" s="1"/>
  <c r="J15" i="58"/>
  <c r="K25" i="58"/>
  <c r="K26" i="58"/>
  <c r="K10" i="58"/>
  <c r="K11" i="58"/>
  <c r="K103" i="58" s="1"/>
  <c r="K12" i="58"/>
  <c r="K13" i="58"/>
  <c r="K14" i="58"/>
  <c r="K15" i="58"/>
  <c r="K107" i="58" s="1"/>
  <c r="L25" i="58"/>
  <c r="L26" i="58"/>
  <c r="L10" i="58"/>
  <c r="L193" i="58" s="1"/>
  <c r="L11" i="58"/>
  <c r="L194" i="58" s="1"/>
  <c r="L12" i="58"/>
  <c r="L195" i="58" s="1"/>
  <c r="L13" i="58"/>
  <c r="L196" i="58" s="1"/>
  <c r="L14" i="58"/>
  <c r="L106" i="58" s="1"/>
  <c r="L15" i="58"/>
  <c r="L198" i="58" s="1"/>
  <c r="M25" i="58"/>
  <c r="M26" i="58"/>
  <c r="M43" i="58"/>
  <c r="M10" i="58"/>
  <c r="M11" i="58"/>
  <c r="M194" i="58" s="1"/>
  <c r="M12" i="58"/>
  <c r="M13" i="58"/>
  <c r="M14" i="58"/>
  <c r="M15" i="58"/>
  <c r="M107" i="58" s="1"/>
  <c r="N25" i="58"/>
  <c r="N26" i="58"/>
  <c r="N10" i="58"/>
  <c r="N11" i="58"/>
  <c r="N194" i="58" s="1"/>
  <c r="N12" i="58"/>
  <c r="N13" i="58"/>
  <c r="N14" i="58"/>
  <c r="N197" i="58" s="1"/>
  <c r="N15" i="58"/>
  <c r="N198" i="58" s="1"/>
  <c r="O25" i="58"/>
  <c r="O26" i="58"/>
  <c r="O10" i="58"/>
  <c r="O11" i="58"/>
  <c r="O103" i="58" s="1"/>
  <c r="O12" i="58"/>
  <c r="O13" i="58"/>
  <c r="O14" i="58"/>
  <c r="O15" i="58"/>
  <c r="P25" i="58"/>
  <c r="P26" i="58"/>
  <c r="P10" i="58"/>
  <c r="P193" i="58" s="1"/>
  <c r="P11" i="58"/>
  <c r="P194" i="58" s="1"/>
  <c r="P12" i="58"/>
  <c r="P13" i="58"/>
  <c r="P196" i="58" s="1"/>
  <c r="P14" i="58"/>
  <c r="P15" i="58"/>
  <c r="P198" i="58" s="1"/>
  <c r="Q25" i="58"/>
  <c r="Q26" i="58"/>
  <c r="Q10" i="58"/>
  <c r="Q11" i="58"/>
  <c r="Q103" i="58" s="1"/>
  <c r="Q12" i="58"/>
  <c r="Q13" i="58"/>
  <c r="Q105" i="58" s="1"/>
  <c r="Q14" i="58"/>
  <c r="Q15" i="58"/>
  <c r="R25" i="58"/>
  <c r="R26" i="58"/>
  <c r="R10" i="58"/>
  <c r="R11" i="58"/>
  <c r="R12" i="58"/>
  <c r="R195" i="58" s="1"/>
  <c r="R13" i="58"/>
  <c r="R196" i="58" s="1"/>
  <c r="R14" i="58"/>
  <c r="R15" i="58"/>
  <c r="S25" i="58"/>
  <c r="S26" i="58"/>
  <c r="S10" i="58"/>
  <c r="S11" i="58"/>
  <c r="S12" i="58"/>
  <c r="S13" i="58"/>
  <c r="S14" i="58"/>
  <c r="S15" i="58"/>
  <c r="S107" i="58" s="1"/>
  <c r="T25" i="58"/>
  <c r="T26" i="58"/>
  <c r="T10" i="58"/>
  <c r="T11" i="58"/>
  <c r="T194" i="58" s="1"/>
  <c r="T12" i="58"/>
  <c r="T13" i="58"/>
  <c r="T14" i="58"/>
  <c r="T15" i="58"/>
  <c r="T198" i="58" s="1"/>
  <c r="U25" i="58"/>
  <c r="U26" i="58"/>
  <c r="U10" i="58"/>
  <c r="U11" i="58"/>
  <c r="U12" i="58"/>
  <c r="U13" i="58"/>
  <c r="U196" i="58" s="1"/>
  <c r="U14" i="58"/>
  <c r="U15" i="58"/>
  <c r="V25" i="58"/>
  <c r="V26" i="58"/>
  <c r="V43" i="58"/>
  <c r="V10" i="58"/>
  <c r="V193" i="58" s="1"/>
  <c r="V11" i="58"/>
  <c r="V194" i="58" s="1"/>
  <c r="V12" i="58"/>
  <c r="V195" i="58" s="1"/>
  <c r="V13" i="58"/>
  <c r="V14" i="58"/>
  <c r="V15" i="58"/>
  <c r="V198" i="58" s="1"/>
  <c r="W25" i="58"/>
  <c r="W26" i="58"/>
  <c r="W10" i="58"/>
  <c r="W11" i="58"/>
  <c r="W103" i="58" s="1"/>
  <c r="W12" i="58"/>
  <c r="W13" i="58"/>
  <c r="W14" i="58"/>
  <c r="W15" i="58"/>
  <c r="X25" i="58"/>
  <c r="X26" i="58"/>
  <c r="X10" i="58"/>
  <c r="X11" i="58"/>
  <c r="X12" i="58"/>
  <c r="X13" i="58"/>
  <c r="X196" i="58" s="1"/>
  <c r="X14" i="58"/>
  <c r="X106" i="58" s="1"/>
  <c r="X15" i="58"/>
  <c r="Y25" i="58"/>
  <c r="Y26" i="58"/>
  <c r="Y43" i="58"/>
  <c r="Y10" i="58"/>
  <c r="Y11" i="58"/>
  <c r="Y12" i="58"/>
  <c r="Y13" i="58"/>
  <c r="Y14" i="58"/>
  <c r="Y15" i="58"/>
  <c r="Y198" i="58" s="1"/>
  <c r="Z25" i="58"/>
  <c r="Z26" i="58"/>
  <c r="Z10" i="58"/>
  <c r="Z11" i="58"/>
  <c r="Z194" i="58" s="1"/>
  <c r="Z12" i="58"/>
  <c r="Z13" i="58"/>
  <c r="Z14" i="58"/>
  <c r="Z197" i="58" s="1"/>
  <c r="Z15" i="58"/>
  <c r="Z198" i="58" s="1"/>
  <c r="AA25" i="58"/>
  <c r="AA26" i="58"/>
  <c r="AA10" i="58"/>
  <c r="AA193" i="58" s="1"/>
  <c r="AA11" i="58"/>
  <c r="AA12" i="58"/>
  <c r="AA13" i="58"/>
  <c r="AA196" i="58" s="1"/>
  <c r="AA14" i="58"/>
  <c r="AA197" i="58" s="1"/>
  <c r="AA15" i="58"/>
  <c r="AA107" i="58" s="1"/>
  <c r="AB25" i="58"/>
  <c r="AB26" i="58"/>
  <c r="AB10" i="58"/>
  <c r="AB11" i="58"/>
  <c r="AB12" i="58"/>
  <c r="AB13" i="58"/>
  <c r="AB196" i="58" s="1"/>
  <c r="AB14" i="58"/>
  <c r="AB15" i="58"/>
  <c r="AC25" i="58"/>
  <c r="AC26" i="58"/>
  <c r="AC10" i="58"/>
  <c r="AC11" i="58"/>
  <c r="AC12" i="58"/>
  <c r="AC13" i="58"/>
  <c r="AC196" i="58" s="1"/>
  <c r="AC14" i="58"/>
  <c r="AC15" i="58"/>
  <c r="AC198" i="58" s="1"/>
  <c r="AD25" i="58"/>
  <c r="AD26" i="58"/>
  <c r="AD10" i="58"/>
  <c r="AD11" i="58"/>
  <c r="AD194" i="58" s="1"/>
  <c r="AD12" i="58"/>
  <c r="AD104" i="58" s="1"/>
  <c r="AD13" i="58"/>
  <c r="AD14" i="58"/>
  <c r="AD15" i="58"/>
  <c r="AD198" i="58" s="1"/>
  <c r="AE25" i="58"/>
  <c r="AE26" i="58"/>
  <c r="AE10" i="58"/>
  <c r="AE193" i="58" s="1"/>
  <c r="AE11" i="58"/>
  <c r="AE103" i="58" s="1"/>
  <c r="AE12" i="58"/>
  <c r="AE104" i="58" s="1"/>
  <c r="AE13" i="58"/>
  <c r="AE14" i="58"/>
  <c r="AE197" i="58" s="1"/>
  <c r="AE15" i="58"/>
  <c r="AF25" i="58"/>
  <c r="AF26" i="58"/>
  <c r="AF10" i="58"/>
  <c r="AF11" i="58"/>
  <c r="AF194" i="58" s="1"/>
  <c r="AF12" i="58"/>
  <c r="AF195" i="58" s="1"/>
  <c r="AF13" i="58"/>
  <c r="AF14" i="58"/>
  <c r="AF15" i="58"/>
  <c r="AF107" i="58" s="1"/>
  <c r="AG25" i="58"/>
  <c r="AG26" i="58"/>
  <c r="AG10" i="58"/>
  <c r="AG102" i="58" s="1"/>
  <c r="AG11" i="58"/>
  <c r="AG12" i="58"/>
  <c r="AG195" i="58" s="1"/>
  <c r="AG13" i="58"/>
  <c r="AG196" i="58" s="1"/>
  <c r="AG14" i="58"/>
  <c r="AG197" i="58" s="1"/>
  <c r="AG15" i="58"/>
  <c r="AG198" i="58" s="1"/>
  <c r="AH25" i="58"/>
  <c r="AH26" i="58"/>
  <c r="AH10" i="58"/>
  <c r="AH11" i="58"/>
  <c r="AH194" i="58" s="1"/>
  <c r="AH12" i="58"/>
  <c r="AH13" i="58"/>
  <c r="AH196" i="58" s="1"/>
  <c r="AH14" i="58"/>
  <c r="AH197" i="58" s="1"/>
  <c r="AH15" i="58"/>
  <c r="AH198" i="58" s="1"/>
  <c r="AI25" i="58"/>
  <c r="AI26" i="58"/>
  <c r="AI10" i="58"/>
  <c r="AI11" i="58"/>
  <c r="AI12" i="58"/>
  <c r="AI104" i="58" s="1"/>
  <c r="AI13" i="58"/>
  <c r="AI14" i="58"/>
  <c r="AI197" i="58" s="1"/>
  <c r="AI15" i="58"/>
  <c r="AJ25" i="58"/>
  <c r="AJ26" i="58"/>
  <c r="AJ10" i="58"/>
  <c r="AJ11" i="58"/>
  <c r="AJ194" i="58" s="1"/>
  <c r="AJ12" i="58"/>
  <c r="AJ195" i="58" s="1"/>
  <c r="AJ13" i="58"/>
  <c r="AJ14" i="58"/>
  <c r="AJ106" i="58" s="1"/>
  <c r="AJ15" i="58"/>
  <c r="AJ107" i="58" s="1"/>
  <c r="AJ103" i="58"/>
  <c r="AK25" i="58"/>
  <c r="AK26" i="58"/>
  <c r="AK10" i="58"/>
  <c r="AK11" i="58"/>
  <c r="AK12" i="58"/>
  <c r="AK13" i="58"/>
  <c r="AK14" i="58"/>
  <c r="AK15" i="58"/>
  <c r="AK198" i="58" s="1"/>
  <c r="AL25" i="58"/>
  <c r="AL26" i="58"/>
  <c r="AL10" i="58"/>
  <c r="AL11" i="58"/>
  <c r="AL12" i="58"/>
  <c r="AL195" i="58" s="1"/>
  <c r="AL13" i="58"/>
  <c r="AL14" i="58"/>
  <c r="AL15" i="58"/>
  <c r="AM25" i="58"/>
  <c r="AM26" i="58"/>
  <c r="AM10" i="58"/>
  <c r="AM11" i="58"/>
  <c r="AM194" i="58" s="1"/>
  <c r="AM12" i="58"/>
  <c r="AM13" i="58"/>
  <c r="AM14" i="58"/>
  <c r="AM106" i="58" s="1"/>
  <c r="AM15" i="58"/>
  <c r="AM107" i="58" s="1"/>
  <c r="AN25" i="58"/>
  <c r="AN26" i="58"/>
  <c r="AN10" i="58"/>
  <c r="AN11" i="58"/>
  <c r="AN12" i="58"/>
  <c r="AN195" i="58" s="1"/>
  <c r="AN13" i="58"/>
  <c r="AN14" i="58"/>
  <c r="AN15" i="58"/>
  <c r="AN198" i="58" s="1"/>
  <c r="AO25" i="58"/>
  <c r="AO26" i="58"/>
  <c r="AO10" i="58"/>
  <c r="AO193" i="58" s="1"/>
  <c r="AO11" i="58"/>
  <c r="AO12" i="58"/>
  <c r="AO195" i="58" s="1"/>
  <c r="AO13" i="58"/>
  <c r="AO14" i="58"/>
  <c r="AO197" i="58" s="1"/>
  <c r="AO15" i="58"/>
  <c r="AO198" i="58" s="1"/>
  <c r="AP25" i="58"/>
  <c r="AP26" i="58"/>
  <c r="AP10" i="58"/>
  <c r="AP193" i="58" s="1"/>
  <c r="AP11" i="58"/>
  <c r="AP194" i="58" s="1"/>
  <c r="AP12" i="58"/>
  <c r="AP13" i="58"/>
  <c r="AP196" i="58" s="1"/>
  <c r="AP14" i="58"/>
  <c r="AP106" i="58" s="1"/>
  <c r="AP15" i="58"/>
  <c r="AQ25" i="58"/>
  <c r="AQ26" i="58"/>
  <c r="AQ10" i="58"/>
  <c r="AQ102" i="58" s="1"/>
  <c r="AQ11" i="58"/>
  <c r="AQ12" i="58"/>
  <c r="AQ195" i="58" s="1"/>
  <c r="AQ13" i="58"/>
  <c r="AQ14" i="58"/>
  <c r="AQ106" i="58" s="1"/>
  <c r="AQ15" i="58"/>
  <c r="AR25" i="58"/>
  <c r="AR26" i="58"/>
  <c r="AR10" i="58"/>
  <c r="AR11" i="58"/>
  <c r="AR194" i="58" s="1"/>
  <c r="AR12" i="58"/>
  <c r="AR195" i="58" s="1"/>
  <c r="AR13" i="58"/>
  <c r="AR14" i="58"/>
  <c r="AR197" i="58" s="1"/>
  <c r="AR15" i="58"/>
  <c r="AR198" i="58" s="1"/>
  <c r="AS25" i="58"/>
  <c r="AS26" i="58"/>
  <c r="AS10" i="58"/>
  <c r="AS193" i="58" s="1"/>
  <c r="AS11" i="58"/>
  <c r="AS12" i="58"/>
  <c r="AS195" i="58" s="1"/>
  <c r="AS13" i="58"/>
  <c r="AS14" i="58"/>
  <c r="AS197" i="58" s="1"/>
  <c r="AS15" i="58"/>
  <c r="AS107" i="58" s="1"/>
  <c r="AT25" i="58"/>
  <c r="AT26" i="58"/>
  <c r="AT10" i="58"/>
  <c r="AT193" i="58" s="1"/>
  <c r="AT11" i="58"/>
  <c r="AT12" i="58"/>
  <c r="AT195" i="58" s="1"/>
  <c r="AT13" i="58"/>
  <c r="AT196" i="58" s="1"/>
  <c r="AT14" i="58"/>
  <c r="AT15" i="58"/>
  <c r="AU25" i="58"/>
  <c r="AU26" i="58"/>
  <c r="AU10" i="58"/>
  <c r="AU102" i="58" s="1"/>
  <c r="AU11" i="58"/>
  <c r="AU12" i="58"/>
  <c r="AU195" i="58" s="1"/>
  <c r="AU13" i="58"/>
  <c r="AU105" i="58" s="1"/>
  <c r="AU14" i="58"/>
  <c r="AU106" i="58" s="1"/>
  <c r="AU15" i="58"/>
  <c r="AU198" i="58" s="1"/>
  <c r="AV25" i="58"/>
  <c r="AV26" i="58"/>
  <c r="AV10" i="58"/>
  <c r="AV11" i="58"/>
  <c r="AV194" i="58" s="1"/>
  <c r="AV12" i="58"/>
  <c r="AV104" i="58" s="1"/>
  <c r="AV13" i="58"/>
  <c r="AV14" i="58"/>
  <c r="AV197" i="58" s="1"/>
  <c r="AV15" i="58"/>
  <c r="AV198" i="58" s="1"/>
  <c r="AW25" i="58"/>
  <c r="AW26" i="58"/>
  <c r="AW10" i="58"/>
  <c r="AW193" i="58" s="1"/>
  <c r="AW11" i="58"/>
  <c r="AW194" i="58" s="1"/>
  <c r="AW12" i="58"/>
  <c r="AW195" i="58" s="1"/>
  <c r="AW13" i="58"/>
  <c r="AW14" i="58"/>
  <c r="AW197" i="58" s="1"/>
  <c r="AW15" i="58"/>
  <c r="AW103" i="58"/>
  <c r="AX25" i="58"/>
  <c r="AX26" i="58"/>
  <c r="AX10" i="58"/>
  <c r="AX11" i="58"/>
  <c r="AX12" i="58"/>
  <c r="AX13" i="58"/>
  <c r="AX14" i="58"/>
  <c r="AX15" i="58"/>
  <c r="AY25" i="58"/>
  <c r="AY26" i="58"/>
  <c r="AY43" i="58"/>
  <c r="AY10" i="58"/>
  <c r="AY102" i="58" s="1"/>
  <c r="AY11" i="58"/>
  <c r="AY12" i="58"/>
  <c r="AY195" i="58" s="1"/>
  <c r="AY13" i="58"/>
  <c r="AY14" i="58"/>
  <c r="AY106" i="58" s="1"/>
  <c r="AY15" i="58"/>
  <c r="AZ25" i="58"/>
  <c r="AZ26" i="58"/>
  <c r="AZ10" i="58"/>
  <c r="AZ193" i="58" s="1"/>
  <c r="AZ11" i="58"/>
  <c r="AZ194" i="58" s="1"/>
  <c r="AZ12" i="58"/>
  <c r="AZ13" i="58"/>
  <c r="AZ196" i="58" s="1"/>
  <c r="AZ14" i="58"/>
  <c r="AZ197" i="58" s="1"/>
  <c r="AZ15" i="58"/>
  <c r="AZ198" i="58" s="1"/>
  <c r="BA25" i="58"/>
  <c r="BA26" i="58"/>
  <c r="BA43" i="58"/>
  <c r="BA10" i="58"/>
  <c r="BA193" i="58" s="1"/>
  <c r="BA11" i="58"/>
  <c r="BA103" i="58" s="1"/>
  <c r="BA12" i="58"/>
  <c r="BA195" i="58" s="1"/>
  <c r="BA13" i="58"/>
  <c r="BA14" i="58"/>
  <c r="BA197" i="58" s="1"/>
  <c r="BA15" i="58"/>
  <c r="BB25" i="58"/>
  <c r="BB26" i="58"/>
  <c r="BB10" i="58"/>
  <c r="BB11" i="58"/>
  <c r="BB194" i="58" s="1"/>
  <c r="BB12" i="58"/>
  <c r="BB104" i="58" s="1"/>
  <c r="BB13" i="58"/>
  <c r="BB196" i="58" s="1"/>
  <c r="BB14" i="58"/>
  <c r="BB15" i="58"/>
  <c r="BC25" i="58"/>
  <c r="BC26" i="58"/>
  <c r="BC10" i="58"/>
  <c r="BC102" i="58" s="1"/>
  <c r="BC11" i="58"/>
  <c r="BC103" i="58" s="1"/>
  <c r="BC12" i="58"/>
  <c r="BC195" i="58" s="1"/>
  <c r="BC13" i="58"/>
  <c r="BC14" i="58"/>
  <c r="BC106" i="58" s="1"/>
  <c r="BC15" i="58"/>
  <c r="BD25" i="58"/>
  <c r="BD26" i="58"/>
  <c r="BD10" i="58"/>
  <c r="BD193" i="58" s="1"/>
  <c r="BD11" i="58"/>
  <c r="BD12" i="58"/>
  <c r="BD13" i="58"/>
  <c r="BD196" i="58" s="1"/>
  <c r="BD14" i="58"/>
  <c r="BD15" i="58"/>
  <c r="BD198" i="58" s="1"/>
  <c r="BE25" i="58"/>
  <c r="BE26" i="58"/>
  <c r="BE10" i="58"/>
  <c r="BE193" i="58" s="1"/>
  <c r="BE11" i="58"/>
  <c r="BE194" i="58" s="1"/>
  <c r="BE12" i="58"/>
  <c r="BE195" i="58" s="1"/>
  <c r="BE13" i="58"/>
  <c r="BE105" i="58" s="1"/>
  <c r="BE14" i="58"/>
  <c r="BE197" i="58" s="1"/>
  <c r="BE15" i="58"/>
  <c r="BF25" i="58"/>
  <c r="BF26" i="58"/>
  <c r="BF10" i="58"/>
  <c r="BF193" i="58" s="1"/>
  <c r="BF11" i="58"/>
  <c r="BF12" i="58"/>
  <c r="BF195" i="58" s="1"/>
  <c r="BF13" i="58"/>
  <c r="BF105" i="58" s="1"/>
  <c r="BF14" i="58"/>
  <c r="BF15" i="58"/>
  <c r="BG25" i="58"/>
  <c r="BG26" i="58"/>
  <c r="BG43" i="58"/>
  <c r="BG10" i="58"/>
  <c r="BG11" i="58"/>
  <c r="BG12" i="58"/>
  <c r="BG13" i="58"/>
  <c r="BG14" i="58"/>
  <c r="BG15" i="58"/>
  <c r="BG107" i="58" s="1"/>
  <c r="BH25" i="58"/>
  <c r="BH26" i="58"/>
  <c r="BH10" i="58"/>
  <c r="BH102" i="58" s="1"/>
  <c r="BH11" i="58"/>
  <c r="BH194" i="58" s="1"/>
  <c r="BH12" i="58"/>
  <c r="BH195" i="58" s="1"/>
  <c r="BH13" i="58"/>
  <c r="BH14" i="58"/>
  <c r="BH15" i="58"/>
  <c r="BH198" i="58" s="1"/>
  <c r="BI25" i="58"/>
  <c r="BI26" i="58"/>
  <c r="BI10" i="58"/>
  <c r="BI11" i="58"/>
  <c r="BI12" i="58"/>
  <c r="BI13" i="58"/>
  <c r="BI14" i="58"/>
  <c r="BI15" i="58"/>
  <c r="BI107" i="58" s="1"/>
  <c r="BJ25" i="58"/>
  <c r="BJ26" i="58"/>
  <c r="BJ10" i="58"/>
  <c r="BJ11" i="58"/>
  <c r="BJ194" i="58" s="1"/>
  <c r="BJ12" i="58"/>
  <c r="BJ195" i="58" s="1"/>
  <c r="BJ13" i="58"/>
  <c r="BJ14" i="58"/>
  <c r="BJ106" i="58" s="1"/>
  <c r="BJ15" i="58"/>
  <c r="BJ103" i="58"/>
  <c r="BK25" i="58"/>
  <c r="BK26" i="58"/>
  <c r="BK43" i="58"/>
  <c r="BK10" i="58"/>
  <c r="BK11" i="58"/>
  <c r="BK103" i="58" s="1"/>
  <c r="BK12" i="58"/>
  <c r="BK13" i="58"/>
  <c r="BK196" i="58" s="1"/>
  <c r="BK14" i="58"/>
  <c r="BK15" i="58"/>
  <c r="BL25" i="58"/>
  <c r="BL26" i="58"/>
  <c r="BL10" i="58"/>
  <c r="BL102" i="58" s="1"/>
  <c r="BL11" i="58"/>
  <c r="BL194" i="58" s="1"/>
  <c r="BL12" i="58"/>
  <c r="BL195" i="58" s="1"/>
  <c r="BL13" i="58"/>
  <c r="BL14" i="58"/>
  <c r="BL15" i="58"/>
  <c r="BL198" i="58" s="1"/>
  <c r="BM25" i="58"/>
  <c r="BM26" i="58"/>
  <c r="BM10" i="58"/>
  <c r="BM11" i="58"/>
  <c r="BM12" i="58"/>
  <c r="BM13" i="58"/>
  <c r="BM105" i="58" s="1"/>
  <c r="BM14" i="58"/>
  <c r="BM15" i="58"/>
  <c r="BN25" i="58"/>
  <c r="BN26" i="58"/>
  <c r="BN10" i="58"/>
  <c r="BN11" i="58"/>
  <c r="BN194" i="58" s="1"/>
  <c r="BN12" i="58"/>
  <c r="BN104" i="58" s="1"/>
  <c r="BN13" i="58"/>
  <c r="BN196" i="58" s="1"/>
  <c r="BN14" i="58"/>
  <c r="BN197" i="58" s="1"/>
  <c r="BN15" i="58"/>
  <c r="BN198" i="58" s="1"/>
  <c r="BO25" i="58"/>
  <c r="BO26" i="58"/>
  <c r="BO10" i="58"/>
  <c r="BO102" i="58" s="1"/>
  <c r="BO11" i="58"/>
  <c r="BO12" i="58"/>
  <c r="BO195" i="58" s="1"/>
  <c r="BO13" i="58"/>
  <c r="BO14" i="58"/>
  <c r="BO106" i="58" s="1"/>
  <c r="BO15" i="58"/>
  <c r="BP25" i="58"/>
  <c r="BP26" i="58"/>
  <c r="BP10" i="58"/>
  <c r="BP11" i="58"/>
  <c r="BP12" i="58"/>
  <c r="BP13" i="58"/>
  <c r="BP196" i="58" s="1"/>
  <c r="BP14" i="58"/>
  <c r="BP15" i="58"/>
  <c r="BQ25" i="58"/>
  <c r="BQ26" i="58"/>
  <c r="BQ10" i="58"/>
  <c r="BQ11" i="58"/>
  <c r="BQ12" i="58"/>
  <c r="BQ13" i="58"/>
  <c r="BQ14" i="58"/>
  <c r="BQ15" i="58"/>
  <c r="BR25" i="58"/>
  <c r="BR26" i="58"/>
  <c r="BR10" i="58"/>
  <c r="BR11" i="58"/>
  <c r="BR12" i="58"/>
  <c r="BR104" i="58" s="1"/>
  <c r="BR13" i="58"/>
  <c r="BR14" i="58"/>
  <c r="BR15" i="58"/>
  <c r="BS25" i="58"/>
  <c r="BS26" i="58"/>
  <c r="BS43" i="58"/>
  <c r="BS10" i="58"/>
  <c r="BS193" i="58" s="1"/>
  <c r="BS11" i="58"/>
  <c r="BS194" i="58" s="1"/>
  <c r="BS12" i="58"/>
  <c r="BS195" i="58" s="1"/>
  <c r="BS13" i="58"/>
  <c r="BS196" i="58" s="1"/>
  <c r="BS14" i="58"/>
  <c r="BS106" i="58" s="1"/>
  <c r="BS15" i="58"/>
  <c r="BT25" i="58"/>
  <c r="BT26" i="58"/>
  <c r="BT10" i="58"/>
  <c r="BT11" i="58"/>
  <c r="BT12" i="58"/>
  <c r="BT13" i="58"/>
  <c r="BT14" i="58"/>
  <c r="BT197" i="58" s="1"/>
  <c r="BT15" i="58"/>
  <c r="BT198" i="58" s="1"/>
  <c r="BU25" i="58"/>
  <c r="BU26" i="58"/>
  <c r="BU10" i="58"/>
  <c r="BU11" i="58"/>
  <c r="BU12" i="58"/>
  <c r="BU13" i="58"/>
  <c r="BU196" i="58" s="1"/>
  <c r="BU14" i="58"/>
  <c r="BU15" i="58"/>
  <c r="BV25" i="58"/>
  <c r="BV26" i="58"/>
  <c r="BV10" i="58"/>
  <c r="BV193" i="58" s="1"/>
  <c r="BV11" i="58"/>
  <c r="BV103" i="58" s="1"/>
  <c r="BV12" i="58"/>
  <c r="BV195" i="58" s="1"/>
  <c r="BV13" i="58"/>
  <c r="BV14" i="58"/>
  <c r="BV15" i="58"/>
  <c r="BV107" i="58" s="1"/>
  <c r="BW25" i="58"/>
  <c r="BW26" i="58"/>
  <c r="BW43" i="58"/>
  <c r="BW10" i="58"/>
  <c r="BW193" i="58" s="1"/>
  <c r="BW11" i="58"/>
  <c r="BW103" i="58" s="1"/>
  <c r="BW12" i="58"/>
  <c r="BW195" i="58" s="1"/>
  <c r="BW13" i="58"/>
  <c r="BW14" i="58"/>
  <c r="BW15" i="58"/>
  <c r="BX25" i="58"/>
  <c r="BX26" i="58"/>
  <c r="BX10" i="58"/>
  <c r="BX193" i="58" s="1"/>
  <c r="BX11" i="58"/>
  <c r="BX194" i="58" s="1"/>
  <c r="BX12" i="58"/>
  <c r="BX104" i="58" s="1"/>
  <c r="BX13" i="58"/>
  <c r="BX14" i="58"/>
  <c r="BX15" i="58"/>
  <c r="BX198" i="58" s="1"/>
  <c r="BY25" i="58"/>
  <c r="BY26" i="58"/>
  <c r="BY10" i="58"/>
  <c r="BY193" i="58" s="1"/>
  <c r="BY11" i="58"/>
  <c r="BY194" i="58" s="1"/>
  <c r="BY12" i="58"/>
  <c r="BY195" i="58" s="1"/>
  <c r="BY13" i="58"/>
  <c r="BY105" i="58" s="1"/>
  <c r="BY14" i="58"/>
  <c r="BY197" i="58" s="1"/>
  <c r="BY15" i="58"/>
  <c r="BZ25" i="58"/>
  <c r="BZ26" i="58"/>
  <c r="BZ10" i="58"/>
  <c r="BZ102" i="58" s="1"/>
  <c r="BZ11" i="58"/>
  <c r="BZ12" i="58"/>
  <c r="BZ195" i="58" s="1"/>
  <c r="BZ13" i="58"/>
  <c r="BZ14" i="58"/>
  <c r="BZ106" i="58" s="1"/>
  <c r="BZ15" i="58"/>
  <c r="BZ107" i="58" s="1"/>
  <c r="CA25" i="58"/>
  <c r="CA26" i="58"/>
  <c r="CA10" i="58"/>
  <c r="CA102" i="58" s="1"/>
  <c r="CA11" i="58"/>
  <c r="CA12" i="58"/>
  <c r="CA195" i="58" s="1"/>
  <c r="CA13" i="58"/>
  <c r="CA14" i="58"/>
  <c r="CA15" i="58"/>
  <c r="CA198" i="58" s="1"/>
  <c r="CB25" i="58"/>
  <c r="CB26" i="58"/>
  <c r="CB10" i="58"/>
  <c r="CB11" i="58"/>
  <c r="CB194" i="58" s="1"/>
  <c r="CB12" i="58"/>
  <c r="CB195" i="58" s="1"/>
  <c r="CB13" i="58"/>
  <c r="CB196" i="58" s="1"/>
  <c r="CB14" i="58"/>
  <c r="CB15" i="58"/>
  <c r="CC25" i="58"/>
  <c r="CC26" i="58"/>
  <c r="CC43" i="58"/>
  <c r="CC10" i="58"/>
  <c r="CC193" i="58" s="1"/>
  <c r="CC11" i="58"/>
  <c r="CC194" i="58" s="1"/>
  <c r="CC12" i="58"/>
  <c r="CC195" i="58" s="1"/>
  <c r="CC13" i="58"/>
  <c r="CC14" i="58"/>
  <c r="CC15" i="58"/>
  <c r="CC198" i="58" s="1"/>
  <c r="CD25" i="58"/>
  <c r="CD26" i="58"/>
  <c r="CD10" i="58"/>
  <c r="CD102" i="58" s="1"/>
  <c r="CD11" i="58"/>
  <c r="CD12" i="58"/>
  <c r="CD13" i="58"/>
  <c r="CD196" i="58" s="1"/>
  <c r="CD14" i="58"/>
  <c r="CD106" i="58" s="1"/>
  <c r="CD15" i="58"/>
  <c r="CE25" i="58"/>
  <c r="CE26" i="58"/>
  <c r="CE10" i="58"/>
  <c r="CE11" i="58"/>
  <c r="CE12" i="58"/>
  <c r="CE195" i="58" s="1"/>
  <c r="CE13" i="58"/>
  <c r="CE14" i="58"/>
  <c r="CE15" i="58"/>
  <c r="CE198" i="58" s="1"/>
  <c r="CF25" i="58"/>
  <c r="CF26" i="58"/>
  <c r="CF10" i="58"/>
  <c r="CF11" i="58"/>
  <c r="CF12" i="58"/>
  <c r="CF195" i="58" s="1"/>
  <c r="CF13" i="58"/>
  <c r="CF14" i="58"/>
  <c r="CF197" i="58" s="1"/>
  <c r="CF15" i="58"/>
  <c r="CG25" i="58"/>
  <c r="CG26" i="58"/>
  <c r="CG43" i="58"/>
  <c r="CG10" i="58"/>
  <c r="CG193" i="58" s="1"/>
  <c r="CG11" i="58"/>
  <c r="CG194" i="58" s="1"/>
  <c r="CG12" i="58"/>
  <c r="CG195" i="58" s="1"/>
  <c r="CG13" i="58"/>
  <c r="CG105" i="58" s="1"/>
  <c r="CG14" i="58"/>
  <c r="CG197" i="58" s="1"/>
  <c r="CG15" i="58"/>
  <c r="CG198" i="58" s="1"/>
  <c r="CH25" i="58"/>
  <c r="CH26" i="58"/>
  <c r="CH10" i="58"/>
  <c r="CH102" i="58" s="1"/>
  <c r="CH11" i="58"/>
  <c r="CH103" i="58" s="1"/>
  <c r="CH12" i="58"/>
  <c r="CH13" i="58"/>
  <c r="CH14" i="58"/>
  <c r="CH106" i="58" s="1"/>
  <c r="CH15" i="58"/>
  <c r="CI25" i="58"/>
  <c r="CI26" i="58"/>
  <c r="CI43" i="58"/>
  <c r="CI10" i="58"/>
  <c r="CI11" i="58"/>
  <c r="CI12" i="58"/>
  <c r="CI195" i="58" s="1"/>
  <c r="CI13" i="58"/>
  <c r="CI14" i="58"/>
  <c r="CI106" i="58" s="1"/>
  <c r="CI15" i="58"/>
  <c r="CJ25" i="58"/>
  <c r="CJ26" i="58"/>
  <c r="CJ10" i="58"/>
  <c r="CJ193" i="58" s="1"/>
  <c r="CJ11" i="58"/>
  <c r="CJ194" i="58" s="1"/>
  <c r="CJ12" i="58"/>
  <c r="CJ195" i="58" s="1"/>
  <c r="CJ13" i="58"/>
  <c r="CJ14" i="58"/>
  <c r="CJ15" i="58"/>
  <c r="CK25" i="58"/>
  <c r="CK26" i="58"/>
  <c r="CK10" i="58"/>
  <c r="CK11" i="58"/>
  <c r="CK194" i="58" s="1"/>
  <c r="CK12" i="58"/>
  <c r="CK13" i="58"/>
  <c r="CK196" i="58" s="1"/>
  <c r="CK14" i="58"/>
  <c r="CK15" i="58"/>
  <c r="CK198" i="58" s="1"/>
  <c r="CL25" i="58"/>
  <c r="CL26" i="58"/>
  <c r="CL10" i="58"/>
  <c r="CL102" i="58" s="1"/>
  <c r="CL11" i="58"/>
  <c r="CL12" i="58"/>
  <c r="CL13" i="58"/>
  <c r="CL196" i="58" s="1"/>
  <c r="CL14" i="58"/>
  <c r="CL106" i="58" s="1"/>
  <c r="CL15" i="58"/>
  <c r="CM25" i="58"/>
  <c r="CM26" i="58"/>
  <c r="CM10" i="58"/>
  <c r="CM11" i="58"/>
  <c r="CM12" i="58"/>
  <c r="CM195" i="58" s="1"/>
  <c r="CM13" i="58"/>
  <c r="CM14" i="58"/>
  <c r="CM15" i="58"/>
  <c r="CM107" i="58" s="1"/>
  <c r="CN25" i="58"/>
  <c r="CN26" i="58"/>
  <c r="CN10" i="58"/>
  <c r="CN11" i="58"/>
  <c r="CN194" i="58" s="1"/>
  <c r="CN12" i="58"/>
  <c r="CN13" i="58"/>
  <c r="CN14" i="58"/>
  <c r="CN15" i="58"/>
  <c r="CN198" i="58" s="1"/>
  <c r="CO25" i="58"/>
  <c r="CO26" i="58"/>
  <c r="CO10" i="58"/>
  <c r="CO193" i="58" s="1"/>
  <c r="CO11" i="58"/>
  <c r="CO12" i="58"/>
  <c r="CO13" i="58"/>
  <c r="CO105" i="58" s="1"/>
  <c r="CO14" i="58"/>
  <c r="CO15" i="58"/>
  <c r="CP25" i="58"/>
  <c r="CP26" i="58"/>
  <c r="CP43" i="58"/>
  <c r="CP10" i="58"/>
  <c r="CP11" i="58"/>
  <c r="CP103" i="58" s="1"/>
  <c r="CP12" i="58"/>
  <c r="CP195" i="58" s="1"/>
  <c r="CP13" i="58"/>
  <c r="CP14" i="58"/>
  <c r="CP15" i="58"/>
  <c r="CP107" i="58" s="1"/>
  <c r="CQ25" i="58"/>
  <c r="CQ26" i="58"/>
  <c r="CQ10" i="58"/>
  <c r="CQ193" i="58" s="1"/>
  <c r="CQ11" i="58"/>
  <c r="CQ12" i="58"/>
  <c r="CQ195" i="58" s="1"/>
  <c r="CQ13" i="58"/>
  <c r="CQ14" i="58"/>
  <c r="CQ106" i="58" s="1"/>
  <c r="CQ15" i="58"/>
  <c r="CR25" i="58"/>
  <c r="CR26" i="58"/>
  <c r="CR10" i="58"/>
  <c r="CR193" i="58" s="1"/>
  <c r="CR11" i="58"/>
  <c r="CR12" i="58"/>
  <c r="CR13" i="58"/>
  <c r="CR14" i="58"/>
  <c r="CR197" i="58" s="1"/>
  <c r="CR15" i="58"/>
  <c r="CS25" i="58"/>
  <c r="CS26" i="58"/>
  <c r="CS10" i="58"/>
  <c r="CS193" i="58" s="1"/>
  <c r="CS11" i="58"/>
  <c r="CS103" i="58" s="1"/>
  <c r="CS12" i="58"/>
  <c r="CS195" i="58" s="1"/>
  <c r="CS13" i="58"/>
  <c r="CS196" i="58" s="1"/>
  <c r="CS14" i="58"/>
  <c r="CS15" i="58"/>
  <c r="CS107" i="58" s="1"/>
  <c r="CT25" i="58"/>
  <c r="CT26" i="58"/>
  <c r="CT10" i="58"/>
  <c r="CT193" i="58" s="1"/>
  <c r="CT11" i="58"/>
  <c r="CT12" i="58"/>
  <c r="CT13" i="58"/>
  <c r="CT14" i="58"/>
  <c r="CT15" i="58"/>
  <c r="CU25" i="58"/>
  <c r="CU26" i="58"/>
  <c r="CU10" i="58"/>
  <c r="CU193" i="58" s="1"/>
  <c r="CU11" i="58"/>
  <c r="CU12" i="58"/>
  <c r="CU13" i="58"/>
  <c r="CU105" i="58" s="1"/>
  <c r="CU14" i="58"/>
  <c r="CU106" i="58" s="1"/>
  <c r="CU15" i="58"/>
  <c r="CU198" i="58" s="1"/>
  <c r="CU107" i="58"/>
  <c r="CV25" i="58"/>
  <c r="CV26" i="58"/>
  <c r="CV10" i="58"/>
  <c r="CV11" i="58"/>
  <c r="CV194" i="58" s="1"/>
  <c r="CV12" i="58"/>
  <c r="CV104" i="58" s="1"/>
  <c r="CV13" i="58"/>
  <c r="CV196" i="58" s="1"/>
  <c r="CV14" i="58"/>
  <c r="CV15" i="58"/>
  <c r="CV198" i="58" s="1"/>
  <c r="CW25" i="58"/>
  <c r="CW26" i="58"/>
  <c r="CW10" i="58"/>
  <c r="CW11" i="58"/>
  <c r="CW12" i="58"/>
  <c r="CW13" i="58"/>
  <c r="CW196" i="58" s="1"/>
  <c r="CW14" i="58"/>
  <c r="CW15" i="58"/>
  <c r="CX25" i="58"/>
  <c r="CX26" i="58"/>
  <c r="CX10" i="58"/>
  <c r="CX193" i="58" s="1"/>
  <c r="CX11" i="58"/>
  <c r="CX12" i="58"/>
  <c r="CX195" i="58" s="1"/>
  <c r="CX13" i="58"/>
  <c r="CX105" i="58" s="1"/>
  <c r="CX14" i="58"/>
  <c r="CX197" i="58" s="1"/>
  <c r="CX15" i="58"/>
  <c r="CY25" i="58"/>
  <c r="CY26" i="58"/>
  <c r="CY43" i="58"/>
  <c r="CY10" i="58"/>
  <c r="CY11" i="58"/>
  <c r="CY12" i="58"/>
  <c r="CY195" i="58" s="1"/>
  <c r="CY13" i="58"/>
  <c r="CY196" i="58" s="1"/>
  <c r="CY14" i="58"/>
  <c r="CY106" i="58" s="1"/>
  <c r="CY15" i="58"/>
  <c r="CZ25" i="58"/>
  <c r="CZ26" i="58"/>
  <c r="CZ10" i="58"/>
  <c r="CZ102" i="58" s="1"/>
  <c r="CZ11" i="58"/>
  <c r="CZ12" i="58"/>
  <c r="CZ195" i="58" s="1"/>
  <c r="CZ13" i="58"/>
  <c r="CZ14" i="58"/>
  <c r="CZ106" i="58" s="1"/>
  <c r="CZ15" i="58"/>
  <c r="CZ107" i="58" s="1"/>
  <c r="F363" i="57"/>
  <c r="F369" i="57"/>
  <c r="G363" i="57"/>
  <c r="G369" i="57"/>
  <c r="H363" i="57"/>
  <c r="H369" i="57"/>
  <c r="I363" i="57"/>
  <c r="I369" i="57"/>
  <c r="J363" i="57"/>
  <c r="I36" i="18" s="1"/>
  <c r="J369" i="57"/>
  <c r="K363" i="57"/>
  <c r="K369" i="57"/>
  <c r="L363" i="57"/>
  <c r="L369" i="57"/>
  <c r="M363" i="57"/>
  <c r="M369" i="57"/>
  <c r="N363" i="57"/>
  <c r="N369" i="57"/>
  <c r="O363" i="57"/>
  <c r="O369" i="57"/>
  <c r="P363" i="57"/>
  <c r="P369" i="57"/>
  <c r="Q363" i="57"/>
  <c r="Q369" i="57"/>
  <c r="R363" i="57"/>
  <c r="Q36" i="18" s="1"/>
  <c r="R369" i="57"/>
  <c r="S363" i="57"/>
  <c r="S369" i="57"/>
  <c r="T363" i="57"/>
  <c r="S36" i="18" s="1"/>
  <c r="T369" i="57"/>
  <c r="U363" i="57"/>
  <c r="U369" i="57"/>
  <c r="V363" i="57"/>
  <c r="V369" i="57"/>
  <c r="W363" i="57"/>
  <c r="W369" i="57"/>
  <c r="X363" i="57"/>
  <c r="X369" i="57"/>
  <c r="Y363" i="57"/>
  <c r="Y369" i="57"/>
  <c r="Z363" i="57"/>
  <c r="Z369" i="57"/>
  <c r="AA363" i="57"/>
  <c r="AA369" i="57"/>
  <c r="AB363" i="57"/>
  <c r="AB369" i="57"/>
  <c r="AC363" i="57"/>
  <c r="AC369" i="57"/>
  <c r="AD363" i="57"/>
  <c r="AD369" i="57"/>
  <c r="AE363" i="57"/>
  <c r="AE369" i="57"/>
  <c r="AF363" i="57"/>
  <c r="AF369" i="57"/>
  <c r="AG363" i="57"/>
  <c r="AG369" i="57"/>
  <c r="AH363" i="57"/>
  <c r="AH369" i="57"/>
  <c r="AI363" i="57"/>
  <c r="AI369" i="57"/>
  <c r="AJ363" i="57"/>
  <c r="AI36" i="18" s="1"/>
  <c r="AJ369" i="57"/>
  <c r="AK363" i="57"/>
  <c r="AK369" i="57"/>
  <c r="AL363" i="57"/>
  <c r="AL369" i="57"/>
  <c r="AM363" i="57"/>
  <c r="AM369" i="57"/>
  <c r="E363" i="57"/>
  <c r="E369" i="57"/>
  <c r="D363" i="57"/>
  <c r="D369" i="57"/>
  <c r="D56" i="58"/>
  <c r="E56" i="58"/>
  <c r="F56" i="58"/>
  <c r="G56" i="58"/>
  <c r="H56" i="58"/>
  <c r="I56" i="58"/>
  <c r="J56" i="58"/>
  <c r="K56" i="58"/>
  <c r="L56" i="58"/>
  <c r="M56" i="58"/>
  <c r="N56" i="58"/>
  <c r="O56" i="58"/>
  <c r="P56" i="58"/>
  <c r="Q56" i="58"/>
  <c r="R56" i="58"/>
  <c r="S56" i="58"/>
  <c r="T56" i="58"/>
  <c r="U56" i="58"/>
  <c r="V56" i="58"/>
  <c r="W56" i="58"/>
  <c r="X56" i="58"/>
  <c r="Y56" i="58"/>
  <c r="Z56" i="58"/>
  <c r="AA56" i="58"/>
  <c r="AB56" i="58"/>
  <c r="AC56" i="58"/>
  <c r="AD56" i="58"/>
  <c r="AE56" i="58"/>
  <c r="AF56" i="58"/>
  <c r="AG56" i="58"/>
  <c r="AH56" i="58"/>
  <c r="AI56" i="58"/>
  <c r="AJ56" i="58"/>
  <c r="AK56" i="58"/>
  <c r="AL56" i="58"/>
  <c r="AM56" i="58"/>
  <c r="AN56" i="58"/>
  <c r="AO56" i="58"/>
  <c r="AP56" i="58"/>
  <c r="AQ56" i="58"/>
  <c r="AR56" i="58"/>
  <c r="AS56" i="58"/>
  <c r="AT56" i="58"/>
  <c r="AU56" i="58"/>
  <c r="AV56" i="58"/>
  <c r="AW56" i="58"/>
  <c r="AX56" i="58"/>
  <c r="AY56" i="58"/>
  <c r="AZ56" i="58"/>
  <c r="BA56" i="58"/>
  <c r="BB56" i="58"/>
  <c r="BC56" i="58"/>
  <c r="BD56" i="58"/>
  <c r="BE56" i="58"/>
  <c r="BF56" i="58"/>
  <c r="BG56" i="58"/>
  <c r="BH56" i="58"/>
  <c r="BI56" i="58"/>
  <c r="BJ56" i="58"/>
  <c r="BK56" i="58"/>
  <c r="BL56" i="58"/>
  <c r="BM56" i="58"/>
  <c r="BN56" i="58"/>
  <c r="BO56" i="58"/>
  <c r="BP56" i="58"/>
  <c r="BQ56" i="58"/>
  <c r="BR56" i="58"/>
  <c r="BS56" i="58"/>
  <c r="BT56" i="58"/>
  <c r="BU56" i="58"/>
  <c r="BV56" i="58"/>
  <c r="BW56" i="58"/>
  <c r="BW274" i="58" s="1"/>
  <c r="BX56" i="58"/>
  <c r="BY56" i="58"/>
  <c r="BZ56" i="58"/>
  <c r="CA56" i="58"/>
  <c r="CB56" i="58"/>
  <c r="CC56" i="58"/>
  <c r="CD56" i="58"/>
  <c r="CE56" i="58"/>
  <c r="CF56" i="58"/>
  <c r="CG56" i="58"/>
  <c r="CH56" i="58"/>
  <c r="CI56" i="58"/>
  <c r="CJ56" i="58"/>
  <c r="CK56" i="58"/>
  <c r="CL56" i="58"/>
  <c r="CM56" i="58"/>
  <c r="CN56" i="58"/>
  <c r="CO56" i="58"/>
  <c r="CP56" i="58"/>
  <c r="CQ56" i="58"/>
  <c r="CR56" i="58"/>
  <c r="CS56" i="58"/>
  <c r="CT56" i="58"/>
  <c r="CU56" i="58"/>
  <c r="CV56" i="58"/>
  <c r="CW56" i="58"/>
  <c r="CX56" i="58"/>
  <c r="CY56" i="58"/>
  <c r="CZ56" i="58"/>
  <c r="D52" i="58"/>
  <c r="D53" i="58"/>
  <c r="D71" i="58"/>
  <c r="E52" i="58"/>
  <c r="E53" i="58"/>
  <c r="F52" i="58"/>
  <c r="F53" i="58"/>
  <c r="G52" i="58"/>
  <c r="G53" i="58"/>
  <c r="H52" i="58"/>
  <c r="H53" i="58"/>
  <c r="I52" i="58"/>
  <c r="I53" i="58"/>
  <c r="J52" i="58"/>
  <c r="J53" i="58"/>
  <c r="J71" i="58"/>
  <c r="K52" i="58"/>
  <c r="K53" i="58"/>
  <c r="L52" i="58"/>
  <c r="L53" i="58"/>
  <c r="M52" i="58"/>
  <c r="M53" i="58"/>
  <c r="M71" i="58"/>
  <c r="N52" i="58"/>
  <c r="N53" i="58"/>
  <c r="N71" i="58"/>
  <c r="O52" i="58"/>
  <c r="O53" i="58"/>
  <c r="O71" i="58"/>
  <c r="P52" i="58"/>
  <c r="P53" i="58"/>
  <c r="Q52" i="58"/>
  <c r="Q53" i="58"/>
  <c r="Q71" i="58"/>
  <c r="R52" i="58"/>
  <c r="R53" i="58"/>
  <c r="R71" i="58"/>
  <c r="S52" i="58"/>
  <c r="S53" i="58"/>
  <c r="T52" i="58"/>
  <c r="T53" i="58"/>
  <c r="U52" i="58"/>
  <c r="U53" i="58"/>
  <c r="V52" i="58"/>
  <c r="V53" i="58"/>
  <c r="W52" i="58"/>
  <c r="W53" i="58"/>
  <c r="X52" i="58"/>
  <c r="X53" i="58"/>
  <c r="Y52" i="58"/>
  <c r="Y53" i="58"/>
  <c r="Y71" i="58"/>
  <c r="Z52" i="58"/>
  <c r="Z53" i="58"/>
  <c r="AA52" i="58"/>
  <c r="AA53" i="58"/>
  <c r="AA71" i="58"/>
  <c r="AB52" i="58"/>
  <c r="AB53" i="58"/>
  <c r="AC52" i="58"/>
  <c r="AC53" i="58"/>
  <c r="AD52" i="58"/>
  <c r="AD53" i="58"/>
  <c r="AD71" i="58"/>
  <c r="AE52" i="58"/>
  <c r="AE53" i="58"/>
  <c r="AF52" i="58"/>
  <c r="AF53" i="58"/>
  <c r="AG52" i="58"/>
  <c r="AG53" i="58"/>
  <c r="AG71" i="58"/>
  <c r="AH52" i="58"/>
  <c r="AH53" i="58"/>
  <c r="AH71" i="58"/>
  <c r="AI52" i="58"/>
  <c r="AI53" i="58"/>
  <c r="AI71" i="58"/>
  <c r="AJ52" i="58"/>
  <c r="AJ53" i="58"/>
  <c r="AK52" i="58"/>
  <c r="AK53" i="58"/>
  <c r="AK71" i="58"/>
  <c r="AL52" i="58"/>
  <c r="AL53" i="58"/>
  <c r="AM52" i="58"/>
  <c r="AM53" i="58"/>
  <c r="AN52" i="58"/>
  <c r="AN53" i="58"/>
  <c r="AO52" i="58"/>
  <c r="AO53" i="58"/>
  <c r="AP52" i="58"/>
  <c r="AP53" i="58"/>
  <c r="AQ52" i="58"/>
  <c r="AQ53" i="58"/>
  <c r="AQ71" i="58"/>
  <c r="AR52" i="58"/>
  <c r="AR53" i="58"/>
  <c r="AS52" i="58"/>
  <c r="AS53" i="58"/>
  <c r="AS71" i="58"/>
  <c r="AT52" i="58"/>
  <c r="AT53" i="58"/>
  <c r="AU52" i="58"/>
  <c r="AU53" i="58"/>
  <c r="AV52" i="58"/>
  <c r="AV53" i="58"/>
  <c r="AW52" i="58"/>
  <c r="AW53" i="58"/>
  <c r="AW71" i="58"/>
  <c r="AX52" i="58"/>
  <c r="AX53" i="58"/>
  <c r="AX71" i="58"/>
  <c r="AY52" i="58"/>
  <c r="AY53" i="58"/>
  <c r="AZ52" i="58"/>
  <c r="AZ53" i="58"/>
  <c r="BA52" i="58"/>
  <c r="BA53" i="58"/>
  <c r="BB52" i="58"/>
  <c r="BB53" i="58"/>
  <c r="BC52" i="58"/>
  <c r="BC53" i="58"/>
  <c r="BD52" i="58"/>
  <c r="BD53" i="58"/>
  <c r="BE52" i="58"/>
  <c r="BE53" i="58"/>
  <c r="BE71" i="58"/>
  <c r="BF52" i="58"/>
  <c r="BF53" i="58"/>
  <c r="BG52" i="58"/>
  <c r="BG53" i="58"/>
  <c r="BG71" i="58"/>
  <c r="BH52" i="58"/>
  <c r="BH53" i="58"/>
  <c r="BI52" i="58"/>
  <c r="BI53" i="58"/>
  <c r="BI71" i="58"/>
  <c r="BJ52" i="58"/>
  <c r="BJ53" i="58"/>
  <c r="BK52" i="58"/>
  <c r="BK53" i="58"/>
  <c r="BL52" i="58"/>
  <c r="BL53" i="58"/>
  <c r="BM52" i="58"/>
  <c r="BM53" i="58"/>
  <c r="BM71" i="58"/>
  <c r="BN52" i="58"/>
  <c r="BN53" i="58"/>
  <c r="BN71" i="58"/>
  <c r="BO52" i="58"/>
  <c r="BO53" i="58"/>
  <c r="BO71" i="58"/>
  <c r="BP52" i="58"/>
  <c r="BP53" i="58"/>
  <c r="BQ52" i="58"/>
  <c r="BQ53" i="58"/>
  <c r="BR52" i="58"/>
  <c r="BR53" i="58"/>
  <c r="BS52" i="58"/>
  <c r="BS53" i="58"/>
  <c r="BS71" i="58"/>
  <c r="BT52" i="58"/>
  <c r="BT53" i="58"/>
  <c r="BU52" i="58"/>
  <c r="BU53" i="58"/>
  <c r="BV52" i="58"/>
  <c r="BV53" i="58"/>
  <c r="BV71" i="58"/>
  <c r="BW52" i="58"/>
  <c r="BW53" i="58"/>
  <c r="BX52" i="58"/>
  <c r="BX53" i="58"/>
  <c r="BY52" i="58"/>
  <c r="BY53" i="58"/>
  <c r="BZ52" i="58"/>
  <c r="BZ53" i="58"/>
  <c r="CA52" i="58"/>
  <c r="CA53" i="58"/>
  <c r="CA71" i="58"/>
  <c r="CB52" i="58"/>
  <c r="CB53" i="58"/>
  <c r="CC52" i="58"/>
  <c r="CC53" i="58"/>
  <c r="CD52" i="58"/>
  <c r="CD53" i="58"/>
  <c r="CD71" i="58"/>
  <c r="CE52" i="58"/>
  <c r="CE53" i="58"/>
  <c r="CF52" i="58"/>
  <c r="CF53" i="58"/>
  <c r="CG52" i="58"/>
  <c r="CG53" i="58"/>
  <c r="CH52" i="58"/>
  <c r="CH53" i="58"/>
  <c r="CI52" i="58"/>
  <c r="CI53" i="58"/>
  <c r="CI71" i="58"/>
  <c r="CJ52" i="58"/>
  <c r="CJ53" i="58"/>
  <c r="CK52" i="58"/>
  <c r="CK53" i="58"/>
  <c r="CK71" i="58"/>
  <c r="CL52" i="58"/>
  <c r="CL53" i="58"/>
  <c r="CM52" i="58"/>
  <c r="CM53" i="58"/>
  <c r="CM71" i="58"/>
  <c r="CN52" i="58"/>
  <c r="CN53" i="58"/>
  <c r="CO52" i="58"/>
  <c r="CO53" i="58"/>
  <c r="CO71" i="58"/>
  <c r="CP52" i="58"/>
  <c r="CP53" i="58"/>
  <c r="CQ52" i="58"/>
  <c r="CQ53" i="58"/>
  <c r="CR52" i="58"/>
  <c r="CR53" i="58"/>
  <c r="CS52" i="58"/>
  <c r="CS53" i="58"/>
  <c r="CT52" i="58"/>
  <c r="CT53" i="58"/>
  <c r="CU52" i="58"/>
  <c r="CU53" i="58"/>
  <c r="CV52" i="58"/>
  <c r="CV53" i="58"/>
  <c r="CW52" i="58"/>
  <c r="CW53" i="58"/>
  <c r="CX52" i="58"/>
  <c r="CX53" i="58"/>
  <c r="CX71" i="58"/>
  <c r="CY52" i="58"/>
  <c r="CY53" i="58"/>
  <c r="CZ52" i="58"/>
  <c r="CZ53" i="58"/>
  <c r="F368" i="57"/>
  <c r="G368" i="57"/>
  <c r="H368" i="57"/>
  <c r="I368" i="57"/>
  <c r="J368" i="57"/>
  <c r="K368" i="57"/>
  <c r="L368" i="57"/>
  <c r="M368" i="57"/>
  <c r="N368" i="57"/>
  <c r="O368" i="57"/>
  <c r="P368" i="57"/>
  <c r="Q368" i="57"/>
  <c r="R368" i="57"/>
  <c r="S368" i="57"/>
  <c r="T368" i="57"/>
  <c r="U368" i="57"/>
  <c r="V368" i="57"/>
  <c r="W368" i="57"/>
  <c r="X368" i="57"/>
  <c r="Y368" i="57"/>
  <c r="Z368" i="57"/>
  <c r="AA368" i="57"/>
  <c r="AB368" i="57"/>
  <c r="AC368" i="57"/>
  <c r="AD368" i="57"/>
  <c r="AE368" i="57"/>
  <c r="AF368" i="57"/>
  <c r="AG368" i="57"/>
  <c r="AH368" i="57"/>
  <c r="AI368" i="57"/>
  <c r="AJ368" i="57"/>
  <c r="AK368" i="57"/>
  <c r="AL368" i="57"/>
  <c r="AM368" i="57"/>
  <c r="E368" i="57"/>
  <c r="D368" i="57"/>
  <c r="E64" i="18"/>
  <c r="E65" i="18"/>
  <c r="E66" i="18"/>
  <c r="E67" i="18"/>
  <c r="E68" i="18"/>
  <c r="E69" i="18"/>
  <c r="E70" i="18"/>
  <c r="E71" i="18"/>
  <c r="E73" i="18"/>
  <c r="E74" i="18"/>
  <c r="E75" i="18"/>
  <c r="E76" i="18"/>
  <c r="E77" i="18"/>
  <c r="E78" i="18"/>
  <c r="E79" i="18"/>
  <c r="E80" i="18"/>
  <c r="F1" i="62"/>
  <c r="H1" i="62"/>
  <c r="F3" i="77" s="1"/>
  <c r="E38" i="18"/>
  <c r="E58" i="18"/>
  <c r="F64" i="18"/>
  <c r="F65" i="18"/>
  <c r="F66" i="18"/>
  <c r="F67" i="18"/>
  <c r="F68" i="18"/>
  <c r="F69" i="18"/>
  <c r="F70" i="18"/>
  <c r="F71" i="18"/>
  <c r="F73" i="18"/>
  <c r="F74" i="18"/>
  <c r="F75" i="18"/>
  <c r="F76" i="18"/>
  <c r="F77" i="18"/>
  <c r="F78" i="18"/>
  <c r="F79" i="18"/>
  <c r="F80" i="18"/>
  <c r="I1" i="62"/>
  <c r="G3" i="77" s="1"/>
  <c r="F38" i="18"/>
  <c r="F58" i="18"/>
  <c r="G64" i="18"/>
  <c r="G65" i="18"/>
  <c r="G66" i="18"/>
  <c r="G67" i="18"/>
  <c r="G68" i="18"/>
  <c r="G69" i="18"/>
  <c r="G70" i="18"/>
  <c r="G71" i="18"/>
  <c r="G73" i="18"/>
  <c r="G74" i="18"/>
  <c r="G75" i="18"/>
  <c r="G76" i="18"/>
  <c r="G77" i="18"/>
  <c r="G78" i="18"/>
  <c r="G79" i="18"/>
  <c r="G80" i="18"/>
  <c r="J1" i="62"/>
  <c r="H3" i="77" s="1"/>
  <c r="G38" i="18"/>
  <c r="G58" i="18"/>
  <c r="H64" i="18"/>
  <c r="H65" i="18"/>
  <c r="H66" i="18"/>
  <c r="H67" i="18"/>
  <c r="H68" i="18"/>
  <c r="H69" i="18"/>
  <c r="H70" i="18"/>
  <c r="H71" i="18"/>
  <c r="H73" i="18"/>
  <c r="H74" i="18"/>
  <c r="H75" i="18"/>
  <c r="H76" i="18"/>
  <c r="H77" i="18"/>
  <c r="H78" i="18"/>
  <c r="H79" i="18"/>
  <c r="H80" i="18"/>
  <c r="K1" i="62"/>
  <c r="H38" i="18"/>
  <c r="H58" i="18"/>
  <c r="I64" i="18"/>
  <c r="I65" i="18"/>
  <c r="I66" i="18"/>
  <c r="I67" i="18"/>
  <c r="I68" i="18"/>
  <c r="I69" i="18"/>
  <c r="I70" i="18"/>
  <c r="I71" i="18"/>
  <c r="I73" i="18"/>
  <c r="I74" i="18"/>
  <c r="I75" i="18"/>
  <c r="I76" i="18"/>
  <c r="I77" i="18"/>
  <c r="I78" i="18"/>
  <c r="I79" i="18"/>
  <c r="I80" i="18"/>
  <c r="L1" i="62"/>
  <c r="J3" i="77" s="1"/>
  <c r="I38" i="18"/>
  <c r="I58" i="18"/>
  <c r="J64" i="18"/>
  <c r="J65" i="18"/>
  <c r="J66" i="18"/>
  <c r="J67" i="18"/>
  <c r="J68" i="18"/>
  <c r="J69" i="18"/>
  <c r="J70" i="18"/>
  <c r="J71" i="18"/>
  <c r="J73" i="18"/>
  <c r="J74" i="18"/>
  <c r="J75" i="18"/>
  <c r="J76" i="18"/>
  <c r="J77" i="18"/>
  <c r="J78" i="18"/>
  <c r="J79" i="18"/>
  <c r="J80" i="18"/>
  <c r="M1" i="62"/>
  <c r="K3" i="77" s="1"/>
  <c r="J38" i="18"/>
  <c r="J58" i="18"/>
  <c r="K64" i="18"/>
  <c r="K65" i="18"/>
  <c r="K66" i="18"/>
  <c r="K67" i="18"/>
  <c r="K68" i="18"/>
  <c r="K69" i="18"/>
  <c r="K70" i="18"/>
  <c r="K71" i="18"/>
  <c r="K73" i="18"/>
  <c r="K74" i="18"/>
  <c r="K75" i="18"/>
  <c r="K76" i="18"/>
  <c r="K77" i="18"/>
  <c r="K78" i="18"/>
  <c r="K79" i="18"/>
  <c r="K80" i="18"/>
  <c r="N1" i="62"/>
  <c r="L3" i="77" s="1"/>
  <c r="K38" i="18"/>
  <c r="K58" i="18"/>
  <c r="L64" i="18"/>
  <c r="L65" i="18"/>
  <c r="L66" i="18"/>
  <c r="L67" i="18"/>
  <c r="L68" i="18"/>
  <c r="L69" i="18"/>
  <c r="L70" i="18"/>
  <c r="L71" i="18"/>
  <c r="L73" i="18"/>
  <c r="L74" i="18"/>
  <c r="L75" i="18"/>
  <c r="L76" i="18"/>
  <c r="L77" i="18"/>
  <c r="L78" i="18"/>
  <c r="L79" i="18"/>
  <c r="L80" i="18"/>
  <c r="O1" i="62"/>
  <c r="M3" i="77" s="1"/>
  <c r="L38" i="18"/>
  <c r="L58" i="18"/>
  <c r="M64" i="18"/>
  <c r="M65" i="18"/>
  <c r="M66" i="18"/>
  <c r="M67" i="18"/>
  <c r="M68" i="18"/>
  <c r="M69" i="18"/>
  <c r="M70" i="18"/>
  <c r="M71" i="18"/>
  <c r="M73" i="18"/>
  <c r="M74" i="18"/>
  <c r="M75" i="18"/>
  <c r="M76" i="18"/>
  <c r="M77" i="18"/>
  <c r="M78" i="18"/>
  <c r="M79" i="18"/>
  <c r="M80" i="18"/>
  <c r="P1" i="62"/>
  <c r="N3" i="77" s="1"/>
  <c r="M38" i="18"/>
  <c r="M58" i="18"/>
  <c r="N64" i="18"/>
  <c r="N65" i="18"/>
  <c r="N66" i="18"/>
  <c r="N67" i="18"/>
  <c r="N68" i="18"/>
  <c r="N69" i="18"/>
  <c r="N70" i="18"/>
  <c r="N71" i="18"/>
  <c r="N73" i="18"/>
  <c r="N74" i="18"/>
  <c r="N75" i="18"/>
  <c r="N76" i="18"/>
  <c r="N77" i="18"/>
  <c r="N78" i="18"/>
  <c r="N79" i="18"/>
  <c r="N80" i="18"/>
  <c r="Q1" i="62"/>
  <c r="O3" i="77" s="1"/>
  <c r="N38" i="18"/>
  <c r="N58" i="18"/>
  <c r="O64" i="18"/>
  <c r="O65" i="18"/>
  <c r="O66" i="18"/>
  <c r="O67" i="18"/>
  <c r="O68" i="18"/>
  <c r="O69" i="18"/>
  <c r="O70" i="18"/>
  <c r="O71" i="18"/>
  <c r="P273" i="58"/>
  <c r="O85" i="18" s="1"/>
  <c r="O73" i="18"/>
  <c r="O74" i="18"/>
  <c r="O75" i="18"/>
  <c r="O76" i="18"/>
  <c r="O77" i="18"/>
  <c r="O78" i="18"/>
  <c r="O79" i="18"/>
  <c r="O80" i="18"/>
  <c r="R1" i="62"/>
  <c r="P3" i="77" s="1"/>
  <c r="O38" i="18"/>
  <c r="O58" i="18"/>
  <c r="P64" i="18"/>
  <c r="P65" i="18"/>
  <c r="P66" i="18"/>
  <c r="P67" i="18"/>
  <c r="P68" i="18"/>
  <c r="P69" i="18"/>
  <c r="P70" i="18"/>
  <c r="P71" i="18"/>
  <c r="P73" i="18"/>
  <c r="P74" i="18"/>
  <c r="P75" i="18"/>
  <c r="P76" i="18"/>
  <c r="P77" i="18"/>
  <c r="P78" i="18"/>
  <c r="P79" i="18"/>
  <c r="P80" i="18"/>
  <c r="S1" i="62"/>
  <c r="Q3" i="77" s="1"/>
  <c r="P38" i="18"/>
  <c r="P58" i="18"/>
  <c r="Q64" i="18"/>
  <c r="Q65" i="18"/>
  <c r="Q66" i="18"/>
  <c r="Q67" i="18"/>
  <c r="Q68" i="18"/>
  <c r="Q69" i="18"/>
  <c r="Q70" i="18"/>
  <c r="Q71" i="18"/>
  <c r="Q73" i="18"/>
  <c r="Q74" i="18"/>
  <c r="Q75" i="18"/>
  <c r="Q76" i="18"/>
  <c r="Q77" i="18"/>
  <c r="Q78" i="18"/>
  <c r="Q79" i="18"/>
  <c r="Q80" i="18"/>
  <c r="T1" i="62"/>
  <c r="Q38" i="18"/>
  <c r="Q58" i="18"/>
  <c r="R64" i="18"/>
  <c r="R65" i="18"/>
  <c r="R66" i="18"/>
  <c r="R67" i="18"/>
  <c r="R68" i="18"/>
  <c r="R69" i="18"/>
  <c r="R70" i="18"/>
  <c r="R71" i="18"/>
  <c r="R73" i="18"/>
  <c r="R74" i="18"/>
  <c r="R75" i="18"/>
  <c r="R76" i="18"/>
  <c r="R77" i="18"/>
  <c r="R78" i="18"/>
  <c r="R79" i="18"/>
  <c r="R80" i="18"/>
  <c r="U1" i="62"/>
  <c r="R38" i="18"/>
  <c r="R58" i="18"/>
  <c r="S64" i="18"/>
  <c r="S65" i="18"/>
  <c r="S66" i="18"/>
  <c r="S67" i="18"/>
  <c r="S68" i="18"/>
  <c r="S69" i="18"/>
  <c r="S70" i="18"/>
  <c r="S71" i="18"/>
  <c r="S73" i="18"/>
  <c r="S74" i="18"/>
  <c r="S75" i="18"/>
  <c r="S76" i="18"/>
  <c r="S77" i="18"/>
  <c r="S78" i="18"/>
  <c r="S79" i="18"/>
  <c r="S80" i="18"/>
  <c r="V1" i="62"/>
  <c r="T3" i="77" s="1"/>
  <c r="S38" i="18"/>
  <c r="S58" i="18"/>
  <c r="T64" i="18"/>
  <c r="T65" i="18"/>
  <c r="T66" i="18"/>
  <c r="T67" i="18"/>
  <c r="T68" i="18"/>
  <c r="T69" i="18"/>
  <c r="T70" i="18"/>
  <c r="T71" i="18"/>
  <c r="U273" i="58"/>
  <c r="T85" i="18" s="1"/>
  <c r="T73" i="18"/>
  <c r="T74" i="18"/>
  <c r="T75" i="18"/>
  <c r="T76" i="18"/>
  <c r="T77" i="18"/>
  <c r="T78" i="18"/>
  <c r="T79" i="18"/>
  <c r="T80" i="18"/>
  <c r="W1" i="62"/>
  <c r="T38" i="18"/>
  <c r="T58" i="18"/>
  <c r="U64" i="18"/>
  <c r="U65" i="18"/>
  <c r="U66" i="18"/>
  <c r="U67" i="18"/>
  <c r="U68" i="18"/>
  <c r="U69" i="18"/>
  <c r="U70" i="18"/>
  <c r="U71" i="18"/>
  <c r="U73" i="18"/>
  <c r="U74" i="18"/>
  <c r="U75" i="18"/>
  <c r="U76" i="18"/>
  <c r="U77" i="18"/>
  <c r="U78" i="18"/>
  <c r="U79" i="18"/>
  <c r="U80" i="18"/>
  <c r="X1" i="62"/>
  <c r="V3" i="77" s="1"/>
  <c r="U38" i="18"/>
  <c r="U58" i="18"/>
  <c r="V64" i="18"/>
  <c r="V65" i="18"/>
  <c r="V66" i="18"/>
  <c r="V67" i="18"/>
  <c r="V68" i="18"/>
  <c r="V69" i="18"/>
  <c r="V70" i="18"/>
  <c r="V71" i="18"/>
  <c r="V73" i="18"/>
  <c r="V74" i="18"/>
  <c r="V75" i="18"/>
  <c r="V76" i="18"/>
  <c r="V77" i="18"/>
  <c r="V78" i="18"/>
  <c r="V79" i="18"/>
  <c r="V80" i="18"/>
  <c r="Y1" i="62"/>
  <c r="V38" i="18"/>
  <c r="V58" i="18"/>
  <c r="W64" i="18"/>
  <c r="W65" i="18"/>
  <c r="W66" i="18"/>
  <c r="W67" i="18"/>
  <c r="W68" i="18"/>
  <c r="W69" i="18"/>
  <c r="W70" i="18"/>
  <c r="W71" i="18"/>
  <c r="W73" i="18"/>
  <c r="W74" i="18"/>
  <c r="W75" i="18"/>
  <c r="W76" i="18"/>
  <c r="W77" i="18"/>
  <c r="W78" i="18"/>
  <c r="W79" i="18"/>
  <c r="W80" i="18"/>
  <c r="Z1" i="62"/>
  <c r="W38" i="18"/>
  <c r="W58" i="18"/>
  <c r="X64" i="18"/>
  <c r="X65" i="18"/>
  <c r="X66" i="18"/>
  <c r="X67" i="18"/>
  <c r="X68" i="18"/>
  <c r="X69" i="18"/>
  <c r="X70" i="18"/>
  <c r="X71" i="18"/>
  <c r="X73" i="18"/>
  <c r="X74" i="18"/>
  <c r="X75" i="18"/>
  <c r="X76" i="18"/>
  <c r="X77" i="18"/>
  <c r="X78" i="18"/>
  <c r="X79" i="18"/>
  <c r="X80" i="18"/>
  <c r="AA1" i="62"/>
  <c r="Y3" i="77" s="1"/>
  <c r="X38" i="18"/>
  <c r="X58" i="18"/>
  <c r="Y64" i="18"/>
  <c r="Y65" i="18"/>
  <c r="Y66" i="18"/>
  <c r="Y67" i="18"/>
  <c r="Y68" i="18"/>
  <c r="Y69" i="18"/>
  <c r="Y70" i="18"/>
  <c r="Y71" i="18"/>
  <c r="Y73" i="18"/>
  <c r="Y74" i="18"/>
  <c r="Y75" i="18"/>
  <c r="Y76" i="18"/>
  <c r="Y77" i="18"/>
  <c r="Y78" i="18"/>
  <c r="Y79" i="18"/>
  <c r="Y80" i="18"/>
  <c r="AB1" i="62"/>
  <c r="Z3" i="77" s="1"/>
  <c r="Y38" i="18"/>
  <c r="Y58" i="18"/>
  <c r="Z64" i="18"/>
  <c r="Z65" i="18"/>
  <c r="Z66" i="18"/>
  <c r="Z67" i="18"/>
  <c r="Z68" i="18"/>
  <c r="Z69" i="18"/>
  <c r="Z70" i="18"/>
  <c r="Z71" i="18"/>
  <c r="Z73" i="18"/>
  <c r="Z74" i="18"/>
  <c r="Z75" i="18"/>
  <c r="Z76" i="18"/>
  <c r="Z77" i="18"/>
  <c r="Z78" i="18"/>
  <c r="Z79" i="18"/>
  <c r="Z80" i="18"/>
  <c r="AC1" i="62"/>
  <c r="AA3" i="77" s="1"/>
  <c r="Z38" i="18"/>
  <c r="Z58" i="18"/>
  <c r="AA64" i="18"/>
  <c r="AA65" i="18"/>
  <c r="AA66" i="18"/>
  <c r="AA67" i="18"/>
  <c r="AA68" i="18"/>
  <c r="AA69" i="18"/>
  <c r="AA70" i="18"/>
  <c r="AA71" i="18"/>
  <c r="AA73" i="18"/>
  <c r="AA74" i="18"/>
  <c r="AA75" i="18"/>
  <c r="AA76" i="18"/>
  <c r="AA77" i="18"/>
  <c r="AA78" i="18"/>
  <c r="AA79" i="18"/>
  <c r="AA80" i="18"/>
  <c r="AD1" i="62"/>
  <c r="AB3" i="77" s="1"/>
  <c r="AA38" i="18"/>
  <c r="AA58" i="18"/>
  <c r="AB64" i="18"/>
  <c r="AB65" i="18"/>
  <c r="AB66" i="18"/>
  <c r="AB67" i="18"/>
  <c r="AB68" i="18"/>
  <c r="AB69" i="18"/>
  <c r="AB70" i="18"/>
  <c r="AB71" i="18"/>
  <c r="AB73" i="18"/>
  <c r="AB74" i="18"/>
  <c r="AB75" i="18"/>
  <c r="AB76" i="18"/>
  <c r="AB77" i="18"/>
  <c r="AB78" i="18"/>
  <c r="AB79" i="18"/>
  <c r="AB80" i="18"/>
  <c r="AE1" i="62"/>
  <c r="AC3" i="77" s="1"/>
  <c r="AB38" i="18"/>
  <c r="AB58" i="18"/>
  <c r="AC64" i="18"/>
  <c r="AC65" i="18"/>
  <c r="AC66" i="18"/>
  <c r="AC67" i="18"/>
  <c r="AC68" i="18"/>
  <c r="AC69" i="18"/>
  <c r="AC70" i="18"/>
  <c r="AC71" i="18"/>
  <c r="AC73" i="18"/>
  <c r="AC74" i="18"/>
  <c r="AC75" i="18"/>
  <c r="AC76" i="18"/>
  <c r="AC77" i="18"/>
  <c r="AC78" i="18"/>
  <c r="AC79" i="18"/>
  <c r="AC80" i="18"/>
  <c r="AF1" i="62"/>
  <c r="AD3" i="77" s="1"/>
  <c r="AC38" i="18"/>
  <c r="AC58" i="18"/>
  <c r="AD64" i="18"/>
  <c r="AD65" i="18"/>
  <c r="AD66" i="18"/>
  <c r="AD67" i="18"/>
  <c r="AD68" i="18"/>
  <c r="AD69" i="18"/>
  <c r="AD70" i="18"/>
  <c r="AD71" i="18"/>
  <c r="AE273" i="58"/>
  <c r="AD85" i="18" s="1"/>
  <c r="AD73" i="18"/>
  <c r="AD74" i="18"/>
  <c r="AD75" i="18"/>
  <c r="AD76" i="18"/>
  <c r="AD77" i="18"/>
  <c r="AD78" i="18"/>
  <c r="AD79" i="18"/>
  <c r="AD80" i="18"/>
  <c r="AG1" i="62"/>
  <c r="AE3" i="77" s="1"/>
  <c r="AD38" i="18"/>
  <c r="AD58" i="18"/>
  <c r="AE64" i="18"/>
  <c r="AE65" i="18"/>
  <c r="AE66" i="18"/>
  <c r="AE67" i="18"/>
  <c r="AE68" i="18"/>
  <c r="AE69" i="18"/>
  <c r="AE70" i="18"/>
  <c r="AE71" i="18"/>
  <c r="AF273" i="58"/>
  <c r="AE85" i="18" s="1"/>
  <c r="AE73" i="18"/>
  <c r="AE74" i="18"/>
  <c r="AE75" i="18"/>
  <c r="AE76" i="18"/>
  <c r="AE77" i="18"/>
  <c r="AE78" i="18"/>
  <c r="AE79" i="18"/>
  <c r="AE80" i="18"/>
  <c r="AH1" i="62"/>
  <c r="AF3" i="77" s="1"/>
  <c r="AE36" i="18"/>
  <c r="AE38" i="18"/>
  <c r="AE58" i="18"/>
  <c r="AF64" i="18"/>
  <c r="AF65" i="18"/>
  <c r="AF66" i="18"/>
  <c r="AF67" i="18"/>
  <c r="AF68" i="18"/>
  <c r="AF69" i="18"/>
  <c r="AF70" i="18"/>
  <c r="AF71" i="18"/>
  <c r="AF73" i="18"/>
  <c r="AF74" i="18"/>
  <c r="AF75" i="18"/>
  <c r="AF76" i="18"/>
  <c r="AF77" i="18"/>
  <c r="AF78" i="18"/>
  <c r="AF79" i="18"/>
  <c r="AF80" i="18"/>
  <c r="AI1" i="62"/>
  <c r="AG3" i="77" s="1"/>
  <c r="AF36" i="18"/>
  <c r="AF38" i="18"/>
  <c r="AF58" i="18"/>
  <c r="AG64" i="18"/>
  <c r="AG65" i="18"/>
  <c r="AG66" i="18"/>
  <c r="AG67" i="18"/>
  <c r="AG68" i="18"/>
  <c r="AG69" i="18"/>
  <c r="AG70" i="18"/>
  <c r="AG71" i="18"/>
  <c r="AG73" i="18"/>
  <c r="AG74" i="18"/>
  <c r="AG75" i="18"/>
  <c r="AG76" i="18"/>
  <c r="AG77" i="18"/>
  <c r="AG78" i="18"/>
  <c r="AG79" i="18"/>
  <c r="AG80" i="18"/>
  <c r="AJ1" i="62"/>
  <c r="AH3" i="77" s="1"/>
  <c r="AG38" i="18"/>
  <c r="AG58" i="18"/>
  <c r="AH64" i="18"/>
  <c r="AH65" i="18"/>
  <c r="AH66" i="18"/>
  <c r="AH67" i="18"/>
  <c r="AH68" i="18"/>
  <c r="AH69" i="18"/>
  <c r="AH70" i="18"/>
  <c r="AH71" i="18"/>
  <c r="AH73" i="18"/>
  <c r="AH74" i="18"/>
  <c r="AH75" i="18"/>
  <c r="AH76" i="18"/>
  <c r="AH77" i="18"/>
  <c r="AH78" i="18"/>
  <c r="AH79" i="18"/>
  <c r="AH80" i="18"/>
  <c r="AK1" i="62"/>
  <c r="AI3" i="77" s="1"/>
  <c r="AH38" i="18"/>
  <c r="AH58" i="18"/>
  <c r="AI64" i="18"/>
  <c r="AI65" i="18"/>
  <c r="AI66" i="18"/>
  <c r="AI67" i="18"/>
  <c r="AI68" i="18"/>
  <c r="AI69" i="18"/>
  <c r="AI70" i="18"/>
  <c r="AI71" i="18"/>
  <c r="AI73" i="18"/>
  <c r="AI74" i="18"/>
  <c r="AI75" i="18"/>
  <c r="AI76" i="18"/>
  <c r="AI77" i="18"/>
  <c r="AI78" i="18"/>
  <c r="AI79" i="18"/>
  <c r="AI80" i="18"/>
  <c r="AL1" i="62"/>
  <c r="AJ3" i="77" s="1"/>
  <c r="AI38" i="18"/>
  <c r="AI58" i="18"/>
  <c r="AJ64" i="18"/>
  <c r="AJ65" i="18"/>
  <c r="AJ66" i="18"/>
  <c r="AJ67" i="18"/>
  <c r="AJ68" i="18"/>
  <c r="AJ69" i="18"/>
  <c r="AJ70" i="18"/>
  <c r="AJ71" i="18"/>
  <c r="AK273" i="58"/>
  <c r="AJ85" i="18" s="1"/>
  <c r="AJ73" i="18"/>
  <c r="AJ74" i="18"/>
  <c r="AJ75" i="18"/>
  <c r="AJ76" i="18"/>
  <c r="AJ77" i="18"/>
  <c r="AJ78" i="18"/>
  <c r="AJ79" i="18"/>
  <c r="AJ80" i="18"/>
  <c r="AM1" i="62"/>
  <c r="AK3" i="77" s="1"/>
  <c r="AJ38" i="18"/>
  <c r="AJ58" i="18"/>
  <c r="AK64" i="18"/>
  <c r="AK65" i="18"/>
  <c r="AK66" i="18"/>
  <c r="AK67" i="18"/>
  <c r="AK68" i="18"/>
  <c r="AK69" i="18"/>
  <c r="AK70" i="18"/>
  <c r="AK71" i="18"/>
  <c r="AK73" i="18"/>
  <c r="AK74" i="18"/>
  <c r="AK75" i="18"/>
  <c r="AK76" i="18"/>
  <c r="AK77" i="18"/>
  <c r="AK78" i="18"/>
  <c r="AK79" i="18"/>
  <c r="AK80" i="18"/>
  <c r="AL274" i="58"/>
  <c r="AK89" i="18" s="1"/>
  <c r="AN1" i="62"/>
  <c r="AL3" i="77" s="1"/>
  <c r="AK38" i="18"/>
  <c r="AK58" i="18"/>
  <c r="AL64" i="18"/>
  <c r="AL65" i="18"/>
  <c r="AL66" i="18"/>
  <c r="AL67" i="18"/>
  <c r="AL68" i="18"/>
  <c r="AL69" i="18"/>
  <c r="AL70" i="18"/>
  <c r="AL71" i="18"/>
  <c r="AM273" i="58"/>
  <c r="AL85" i="18" s="1"/>
  <c r="AL73" i="18"/>
  <c r="AL74" i="18"/>
  <c r="AL75" i="18"/>
  <c r="AL76" i="18"/>
  <c r="AL77" i="18"/>
  <c r="AL78" i="18"/>
  <c r="AL79" i="18"/>
  <c r="AL80" i="18"/>
  <c r="AO1" i="62"/>
  <c r="AM3" i="77" s="1"/>
  <c r="AL38" i="18"/>
  <c r="AL58" i="18"/>
  <c r="AR273" i="58"/>
  <c r="BA273" i="58"/>
  <c r="BK273" i="58"/>
  <c r="BU274" i="58"/>
  <c r="CB273" i="58"/>
  <c r="CG273" i="58"/>
  <c r="CK273" i="58"/>
  <c r="CK274" i="58"/>
  <c r="G1" i="62"/>
  <c r="E3" i="77" s="1"/>
  <c r="CZ273" i="58"/>
  <c r="D64" i="18"/>
  <c r="D65" i="18"/>
  <c r="D66" i="18"/>
  <c r="D67" i="18"/>
  <c r="D68" i="18"/>
  <c r="D69" i="18"/>
  <c r="D70" i="18"/>
  <c r="D71" i="18"/>
  <c r="E273" i="58"/>
  <c r="D85" i="18" s="1"/>
  <c r="D73" i="18"/>
  <c r="D74" i="18"/>
  <c r="D75" i="18"/>
  <c r="D76" i="18"/>
  <c r="D77" i="18"/>
  <c r="D78" i="18"/>
  <c r="D79" i="18"/>
  <c r="D80" i="18"/>
  <c r="D38" i="18"/>
  <c r="D58" i="18"/>
  <c r="C64" i="18"/>
  <c r="C65" i="18"/>
  <c r="C66" i="18"/>
  <c r="C67" i="18"/>
  <c r="C68" i="18"/>
  <c r="C69" i="18"/>
  <c r="C70" i="18"/>
  <c r="C71" i="18"/>
  <c r="C73" i="18"/>
  <c r="C74" i="18"/>
  <c r="C75" i="18"/>
  <c r="C76" i="18"/>
  <c r="C77" i="18"/>
  <c r="C78" i="18"/>
  <c r="C79" i="18"/>
  <c r="C80" i="18"/>
  <c r="C38" i="18"/>
  <c r="C58" i="18"/>
  <c r="G499" i="62"/>
  <c r="E9" i="77" s="1"/>
  <c r="G502" i="62"/>
  <c r="E10" i="77" s="1"/>
  <c r="G438" i="62"/>
  <c r="G451" i="62"/>
  <c r="G464" i="62"/>
  <c r="G477" i="62"/>
  <c r="G490" i="62"/>
  <c r="G494" i="62"/>
  <c r="E5" i="77" s="1"/>
  <c r="G495" i="62"/>
  <c r="E6" i="77" s="1"/>
  <c r="G500" i="62"/>
  <c r="E7" i="77" s="1"/>
  <c r="G496" i="62"/>
  <c r="E17" i="77" s="1"/>
  <c r="G497" i="62"/>
  <c r="E18" i="77" s="1"/>
  <c r="G498" i="62"/>
  <c r="E19" i="77" s="1"/>
  <c r="G503" i="62"/>
  <c r="E20" i="77" s="1"/>
  <c r="H499" i="62"/>
  <c r="F9" i="77" s="1"/>
  <c r="H502" i="62"/>
  <c r="F10" i="77" s="1"/>
  <c r="H438" i="62"/>
  <c r="H451" i="62"/>
  <c r="H464" i="62"/>
  <c r="H477" i="62"/>
  <c r="H490" i="62"/>
  <c r="H494" i="62"/>
  <c r="F5" i="77" s="1"/>
  <c r="H495" i="62"/>
  <c r="F6" i="77" s="1"/>
  <c r="H500" i="62"/>
  <c r="F7" i="77" s="1"/>
  <c r="H496" i="62"/>
  <c r="F17" i="77" s="1"/>
  <c r="H497" i="62"/>
  <c r="F18" i="77" s="1"/>
  <c r="H498" i="62"/>
  <c r="F19" i="77" s="1"/>
  <c r="H503" i="62"/>
  <c r="F20" i="77" s="1"/>
  <c r="I499" i="62"/>
  <c r="G9" i="77" s="1"/>
  <c r="I502" i="62"/>
  <c r="G10" i="77" s="1"/>
  <c r="I438" i="62"/>
  <c r="I451" i="62"/>
  <c r="I464" i="62"/>
  <c r="I477" i="62"/>
  <c r="I490" i="62"/>
  <c r="I494" i="62"/>
  <c r="G5" i="77" s="1"/>
  <c r="I495" i="62"/>
  <c r="G6" i="77" s="1"/>
  <c r="I500" i="62"/>
  <c r="G7" i="77" s="1"/>
  <c r="I496" i="62"/>
  <c r="G17" i="77" s="1"/>
  <c r="I497" i="62"/>
  <c r="G18" i="77" s="1"/>
  <c r="I498" i="62"/>
  <c r="G19" i="77" s="1"/>
  <c r="I503" i="62"/>
  <c r="G20" i="77" s="1"/>
  <c r="J499" i="62"/>
  <c r="H9" i="77" s="1"/>
  <c r="J502" i="62"/>
  <c r="H10" i="77" s="1"/>
  <c r="J438" i="62"/>
  <c r="J451" i="62"/>
  <c r="J464" i="62"/>
  <c r="J477" i="62"/>
  <c r="J490" i="62"/>
  <c r="J494" i="62"/>
  <c r="H5" i="77" s="1"/>
  <c r="J495" i="62"/>
  <c r="H6" i="77" s="1"/>
  <c r="J500" i="62"/>
  <c r="H7" i="77" s="1"/>
  <c r="J496" i="62"/>
  <c r="H17" i="77" s="1"/>
  <c r="J497" i="62"/>
  <c r="H18" i="77" s="1"/>
  <c r="J498" i="62"/>
  <c r="H19" i="77" s="1"/>
  <c r="J503" i="62"/>
  <c r="H20" i="77" s="1"/>
  <c r="K499" i="62"/>
  <c r="I9" i="77" s="1"/>
  <c r="K502" i="62"/>
  <c r="I10" i="77" s="1"/>
  <c r="K438" i="62"/>
  <c r="K451" i="62"/>
  <c r="K464" i="62"/>
  <c r="K477" i="62"/>
  <c r="K490" i="62"/>
  <c r="K494" i="62"/>
  <c r="I5" i="77" s="1"/>
  <c r="K495" i="62"/>
  <c r="I6" i="77" s="1"/>
  <c r="K500" i="62"/>
  <c r="I7" i="77" s="1"/>
  <c r="K496" i="62"/>
  <c r="I17" i="77" s="1"/>
  <c r="K497" i="62"/>
  <c r="I18" i="77" s="1"/>
  <c r="K498" i="62"/>
  <c r="I19" i="77" s="1"/>
  <c r="K503" i="62"/>
  <c r="I20" i="77" s="1"/>
  <c r="L499" i="62"/>
  <c r="J9" i="77" s="1"/>
  <c r="L502" i="62"/>
  <c r="L438" i="62"/>
  <c r="L451" i="62"/>
  <c r="L464" i="62"/>
  <c r="L477" i="62"/>
  <c r="L490" i="62"/>
  <c r="L494" i="62"/>
  <c r="J5" i="77" s="1"/>
  <c r="L495" i="62"/>
  <c r="J6" i="77" s="1"/>
  <c r="L500" i="62"/>
  <c r="J7" i="77" s="1"/>
  <c r="L496" i="62"/>
  <c r="J17" i="77" s="1"/>
  <c r="L497" i="62"/>
  <c r="J18" i="77" s="1"/>
  <c r="L498" i="62"/>
  <c r="J19" i="77" s="1"/>
  <c r="L503" i="62"/>
  <c r="J20" i="77" s="1"/>
  <c r="M499" i="62"/>
  <c r="K9" i="77" s="1"/>
  <c r="M502" i="62"/>
  <c r="K10" i="77" s="1"/>
  <c r="M438" i="62"/>
  <c r="M451" i="62"/>
  <c r="M464" i="62"/>
  <c r="M477" i="62"/>
  <c r="M490" i="62"/>
  <c r="M494" i="62"/>
  <c r="K5" i="77" s="1"/>
  <c r="M495" i="62"/>
  <c r="K6" i="77" s="1"/>
  <c r="M500" i="62"/>
  <c r="K7" i="77" s="1"/>
  <c r="M496" i="62"/>
  <c r="K17" i="77" s="1"/>
  <c r="M497" i="62"/>
  <c r="K18" i="77" s="1"/>
  <c r="M498" i="62"/>
  <c r="K19" i="77" s="1"/>
  <c r="M503" i="62"/>
  <c r="K20" i="77" s="1"/>
  <c r="N499" i="62"/>
  <c r="L9" i="77" s="1"/>
  <c r="N502" i="62"/>
  <c r="L10" i="77" s="1"/>
  <c r="N438" i="62"/>
  <c r="N451" i="62"/>
  <c r="N464" i="62"/>
  <c r="N477" i="62"/>
  <c r="N490" i="62"/>
  <c r="N494" i="62"/>
  <c r="L5" i="77" s="1"/>
  <c r="N495" i="62"/>
  <c r="L6" i="77" s="1"/>
  <c r="N500" i="62"/>
  <c r="L7" i="77" s="1"/>
  <c r="N496" i="62"/>
  <c r="L17" i="77" s="1"/>
  <c r="N497" i="62"/>
  <c r="L18" i="77" s="1"/>
  <c r="N498" i="62"/>
  <c r="L19" i="77" s="1"/>
  <c r="N503" i="62"/>
  <c r="L20" i="77" s="1"/>
  <c r="O499" i="62"/>
  <c r="M9" i="77" s="1"/>
  <c r="O502" i="62"/>
  <c r="M10" i="77" s="1"/>
  <c r="O438" i="62"/>
  <c r="O451" i="62"/>
  <c r="O464" i="62"/>
  <c r="O477" i="62"/>
  <c r="O490" i="62"/>
  <c r="O494" i="62"/>
  <c r="M5" i="77" s="1"/>
  <c r="O495" i="62"/>
  <c r="M6" i="77" s="1"/>
  <c r="O500" i="62"/>
  <c r="M7" i="77" s="1"/>
  <c r="O496" i="62"/>
  <c r="M17" i="77" s="1"/>
  <c r="O497" i="62"/>
  <c r="M18" i="77" s="1"/>
  <c r="O498" i="62"/>
  <c r="M19" i="77" s="1"/>
  <c r="O503" i="62"/>
  <c r="M20" i="77" s="1"/>
  <c r="P499" i="62"/>
  <c r="N9" i="77" s="1"/>
  <c r="P502" i="62"/>
  <c r="N10" i="77" s="1"/>
  <c r="P438" i="62"/>
  <c r="P451" i="62"/>
  <c r="P464" i="62"/>
  <c r="P477" i="62"/>
  <c r="P490" i="62"/>
  <c r="P494" i="62"/>
  <c r="P495" i="62"/>
  <c r="N6" i="77" s="1"/>
  <c r="P500" i="62"/>
  <c r="N7" i="77" s="1"/>
  <c r="P496" i="62"/>
  <c r="N17" i="77" s="1"/>
  <c r="P497" i="62"/>
  <c r="N18" i="77" s="1"/>
  <c r="P498" i="62"/>
  <c r="N19" i="77" s="1"/>
  <c r="P503" i="62"/>
  <c r="N20" i="77" s="1"/>
  <c r="Q499" i="62"/>
  <c r="O9" i="77" s="1"/>
  <c r="Q502" i="62"/>
  <c r="O10" i="77" s="1"/>
  <c r="Q438" i="62"/>
  <c r="Q451" i="62"/>
  <c r="Q464" i="62"/>
  <c r="Q477" i="62"/>
  <c r="Q490" i="62"/>
  <c r="Q494" i="62"/>
  <c r="O5" i="77" s="1"/>
  <c r="Q495" i="62"/>
  <c r="O6" i="77" s="1"/>
  <c r="Q500" i="62"/>
  <c r="O7" i="77" s="1"/>
  <c r="Q496" i="62"/>
  <c r="O17" i="77" s="1"/>
  <c r="Q497" i="62"/>
  <c r="O18" i="77" s="1"/>
  <c r="Q498" i="62"/>
  <c r="O19" i="77" s="1"/>
  <c r="Q503" i="62"/>
  <c r="O20" i="77" s="1"/>
  <c r="R499" i="62"/>
  <c r="P9" i="77" s="1"/>
  <c r="R502" i="62"/>
  <c r="P10" i="77" s="1"/>
  <c r="R438" i="62"/>
  <c r="R451" i="62"/>
  <c r="R464" i="62"/>
  <c r="R477" i="62"/>
  <c r="R490" i="62"/>
  <c r="R494" i="62"/>
  <c r="P5" i="77" s="1"/>
  <c r="R495" i="62"/>
  <c r="P6" i="77" s="1"/>
  <c r="R500" i="62"/>
  <c r="P7" i="77" s="1"/>
  <c r="R496" i="62"/>
  <c r="P17" i="77" s="1"/>
  <c r="R497" i="62"/>
  <c r="P18" i="77" s="1"/>
  <c r="R498" i="62"/>
  <c r="P19" i="77" s="1"/>
  <c r="R503" i="62"/>
  <c r="P20" i="77" s="1"/>
  <c r="S499" i="62"/>
  <c r="Q9" i="77" s="1"/>
  <c r="S502" i="62"/>
  <c r="Q10" i="77" s="1"/>
  <c r="S438" i="62"/>
  <c r="S451" i="62"/>
  <c r="S464" i="62"/>
  <c r="S477" i="62"/>
  <c r="S490" i="62"/>
  <c r="S494" i="62"/>
  <c r="Q5" i="77" s="1"/>
  <c r="S495" i="62"/>
  <c r="Q6" i="77" s="1"/>
  <c r="S500" i="62"/>
  <c r="Q7" i="77" s="1"/>
  <c r="S496" i="62"/>
  <c r="Q17" i="77" s="1"/>
  <c r="S497" i="62"/>
  <c r="Q18" i="77" s="1"/>
  <c r="S498" i="62"/>
  <c r="Q19" i="77" s="1"/>
  <c r="S503" i="62"/>
  <c r="Q20" i="77" s="1"/>
  <c r="T499" i="62"/>
  <c r="R9" i="77" s="1"/>
  <c r="T502" i="62"/>
  <c r="R10" i="77" s="1"/>
  <c r="T438" i="62"/>
  <c r="T451" i="62"/>
  <c r="T464" i="62"/>
  <c r="T477" i="62"/>
  <c r="T490" i="62"/>
  <c r="T494" i="62"/>
  <c r="R5" i="77" s="1"/>
  <c r="T495" i="62"/>
  <c r="R6" i="77" s="1"/>
  <c r="T500" i="62"/>
  <c r="R7" i="77" s="1"/>
  <c r="T496" i="62"/>
  <c r="R17" i="77" s="1"/>
  <c r="T497" i="62"/>
  <c r="R18" i="77" s="1"/>
  <c r="T498" i="62"/>
  <c r="R19" i="77" s="1"/>
  <c r="T503" i="62"/>
  <c r="R20" i="77" s="1"/>
  <c r="U499" i="62"/>
  <c r="S9" i="77" s="1"/>
  <c r="U502" i="62"/>
  <c r="S10" i="77" s="1"/>
  <c r="U438" i="62"/>
  <c r="U451" i="62"/>
  <c r="U464" i="62"/>
  <c r="U477" i="62"/>
  <c r="U490" i="62"/>
  <c r="U494" i="62"/>
  <c r="S5" i="77" s="1"/>
  <c r="U495" i="62"/>
  <c r="S6" i="77" s="1"/>
  <c r="U500" i="62"/>
  <c r="S7" i="77" s="1"/>
  <c r="U496" i="62"/>
  <c r="S17" i="77" s="1"/>
  <c r="U497" i="62"/>
  <c r="S18" i="77" s="1"/>
  <c r="U498" i="62"/>
  <c r="S19" i="77" s="1"/>
  <c r="U503" i="62"/>
  <c r="S20" i="77" s="1"/>
  <c r="V499" i="62"/>
  <c r="T9" i="77" s="1"/>
  <c r="V502" i="62"/>
  <c r="T10" i="77" s="1"/>
  <c r="V438" i="62"/>
  <c r="V451" i="62"/>
  <c r="V464" i="62"/>
  <c r="V477" i="62"/>
  <c r="V490" i="62"/>
  <c r="V494" i="62"/>
  <c r="T5" i="77" s="1"/>
  <c r="V495" i="62"/>
  <c r="T6" i="77" s="1"/>
  <c r="V500" i="62"/>
  <c r="T7" i="77" s="1"/>
  <c r="V496" i="62"/>
  <c r="T17" i="77" s="1"/>
  <c r="V497" i="62"/>
  <c r="T18" i="77" s="1"/>
  <c r="V498" i="62"/>
  <c r="T19" i="77" s="1"/>
  <c r="V503" i="62"/>
  <c r="T20" i="77" s="1"/>
  <c r="W499" i="62"/>
  <c r="U9" i="77" s="1"/>
  <c r="W502" i="62"/>
  <c r="U10" i="77" s="1"/>
  <c r="W438" i="62"/>
  <c r="W451" i="62"/>
  <c r="W464" i="62"/>
  <c r="W477" i="62"/>
  <c r="W490" i="62"/>
  <c r="W494" i="62"/>
  <c r="U5" i="77" s="1"/>
  <c r="W495" i="62"/>
  <c r="U6" i="77" s="1"/>
  <c r="W500" i="62"/>
  <c r="W496" i="62"/>
  <c r="U17" i="77" s="1"/>
  <c r="W497" i="62"/>
  <c r="U18" i="77" s="1"/>
  <c r="W498" i="62"/>
  <c r="U19" i="77" s="1"/>
  <c r="W503" i="62"/>
  <c r="U20" i="77" s="1"/>
  <c r="X499" i="62"/>
  <c r="V9" i="77" s="1"/>
  <c r="X502" i="62"/>
  <c r="V10" i="77" s="1"/>
  <c r="X438" i="62"/>
  <c r="X451" i="62"/>
  <c r="X464" i="62"/>
  <c r="X477" i="62"/>
  <c r="X490" i="62"/>
  <c r="X494" i="62"/>
  <c r="X495" i="62"/>
  <c r="V6" i="77" s="1"/>
  <c r="X500" i="62"/>
  <c r="V7" i="77" s="1"/>
  <c r="X496" i="62"/>
  <c r="V17" i="77" s="1"/>
  <c r="X497" i="62"/>
  <c r="V18" i="77" s="1"/>
  <c r="X498" i="62"/>
  <c r="V19" i="77" s="1"/>
  <c r="X503" i="62"/>
  <c r="V20" i="77" s="1"/>
  <c r="Y499" i="62"/>
  <c r="W9" i="77" s="1"/>
  <c r="Y502" i="62"/>
  <c r="W10" i="77" s="1"/>
  <c r="Y438" i="62"/>
  <c r="Y451" i="62"/>
  <c r="Y464" i="62"/>
  <c r="Y477" i="62"/>
  <c r="Y490" i="62"/>
  <c r="Y494" i="62"/>
  <c r="W5" i="77" s="1"/>
  <c r="Y495" i="62"/>
  <c r="W6" i="77" s="1"/>
  <c r="Y500" i="62"/>
  <c r="W7" i="77" s="1"/>
  <c r="Y496" i="62"/>
  <c r="W17" i="77" s="1"/>
  <c r="Y497" i="62"/>
  <c r="W18" i="77" s="1"/>
  <c r="Y498" i="62"/>
  <c r="W19" i="77" s="1"/>
  <c r="Y503" i="62"/>
  <c r="W20" i="77" s="1"/>
  <c r="Z499" i="62"/>
  <c r="X9" i="77" s="1"/>
  <c r="Z502" i="62"/>
  <c r="X10" i="77" s="1"/>
  <c r="Z438" i="62"/>
  <c r="Z451" i="62"/>
  <c r="Z464" i="62"/>
  <c r="Z477" i="62"/>
  <c r="Z490" i="62"/>
  <c r="Z494" i="62"/>
  <c r="X5" i="77" s="1"/>
  <c r="Z495" i="62"/>
  <c r="X6" i="77" s="1"/>
  <c r="Z500" i="62"/>
  <c r="X7" i="77" s="1"/>
  <c r="Z496" i="62"/>
  <c r="X17" i="77" s="1"/>
  <c r="Z497" i="62"/>
  <c r="X18" i="77" s="1"/>
  <c r="Z498" i="62"/>
  <c r="X19" i="77" s="1"/>
  <c r="Z503" i="62"/>
  <c r="X20" i="77" s="1"/>
  <c r="AA499" i="62"/>
  <c r="Y9" i="77" s="1"/>
  <c r="AA502" i="62"/>
  <c r="Y10" i="77" s="1"/>
  <c r="AA438" i="62"/>
  <c r="AA451" i="62"/>
  <c r="AA464" i="62"/>
  <c r="AA477" i="62"/>
  <c r="AA490" i="62"/>
  <c r="AA494" i="62"/>
  <c r="Y5" i="77" s="1"/>
  <c r="AA495" i="62"/>
  <c r="Y6" i="77" s="1"/>
  <c r="AA500" i="62"/>
  <c r="Y7" i="77" s="1"/>
  <c r="AA496" i="62"/>
  <c r="Y17" i="77" s="1"/>
  <c r="AA497" i="62"/>
  <c r="Y18" i="77" s="1"/>
  <c r="AA498" i="62"/>
  <c r="Y19" i="77" s="1"/>
  <c r="AA503" i="62"/>
  <c r="Y20" i="77" s="1"/>
  <c r="AB499" i="62"/>
  <c r="Z9" i="77" s="1"/>
  <c r="AB502" i="62"/>
  <c r="Z10" i="77" s="1"/>
  <c r="AB438" i="62"/>
  <c r="AB451" i="62"/>
  <c r="AB464" i="62"/>
  <c r="AB477" i="62"/>
  <c r="AB490" i="62"/>
  <c r="AB494" i="62"/>
  <c r="Z5" i="77" s="1"/>
  <c r="AB495" i="62"/>
  <c r="Z6" i="77" s="1"/>
  <c r="AB500" i="62"/>
  <c r="Z7" i="77" s="1"/>
  <c r="AB496" i="62"/>
  <c r="Z17" i="77" s="1"/>
  <c r="AB497" i="62"/>
  <c r="Z18" i="77" s="1"/>
  <c r="AB498" i="62"/>
  <c r="Z19" i="77" s="1"/>
  <c r="AB503" i="62"/>
  <c r="Z20" i="77" s="1"/>
  <c r="AC499" i="62"/>
  <c r="AA9" i="77" s="1"/>
  <c r="AC502" i="62"/>
  <c r="AA10" i="77" s="1"/>
  <c r="AC438" i="62"/>
  <c r="AC451" i="62"/>
  <c r="AC464" i="62"/>
  <c r="AC477" i="62"/>
  <c r="AC490" i="62"/>
  <c r="AC494" i="62"/>
  <c r="AA5" i="77" s="1"/>
  <c r="AC495" i="62"/>
  <c r="AA6" i="77" s="1"/>
  <c r="AC500" i="62"/>
  <c r="AA7" i="77" s="1"/>
  <c r="AC496" i="62"/>
  <c r="AA17" i="77" s="1"/>
  <c r="AC497" i="62"/>
  <c r="AA18" i="77" s="1"/>
  <c r="AC498" i="62"/>
  <c r="AA19" i="77" s="1"/>
  <c r="AC503" i="62"/>
  <c r="AA20" i="77" s="1"/>
  <c r="AD499" i="62"/>
  <c r="AB9" i="77" s="1"/>
  <c r="AD502" i="62"/>
  <c r="AB10" i="77" s="1"/>
  <c r="AD438" i="62"/>
  <c r="AD451" i="62"/>
  <c r="AD464" i="62"/>
  <c r="AD477" i="62"/>
  <c r="AD490" i="62"/>
  <c r="AD494" i="62"/>
  <c r="AB5" i="77" s="1"/>
  <c r="AD495" i="62"/>
  <c r="AB6" i="77" s="1"/>
  <c r="AD500" i="62"/>
  <c r="AB7" i="77" s="1"/>
  <c r="AD496" i="62"/>
  <c r="AB17" i="77" s="1"/>
  <c r="AD497" i="62"/>
  <c r="AB18" i="77" s="1"/>
  <c r="AD498" i="62"/>
  <c r="AB19" i="77" s="1"/>
  <c r="AD503" i="62"/>
  <c r="AB20" i="77" s="1"/>
  <c r="AE499" i="62"/>
  <c r="AC9" i="77" s="1"/>
  <c r="AE502" i="62"/>
  <c r="AC10" i="77" s="1"/>
  <c r="AE438" i="62"/>
  <c r="AE451" i="62"/>
  <c r="AE464" i="62"/>
  <c r="AE477" i="62"/>
  <c r="AE490" i="62"/>
  <c r="AE494" i="62"/>
  <c r="AC5" i="77" s="1"/>
  <c r="AE495" i="62"/>
  <c r="AC6" i="77" s="1"/>
  <c r="AE500" i="62"/>
  <c r="AC7" i="77" s="1"/>
  <c r="AE496" i="62"/>
  <c r="AC17" i="77" s="1"/>
  <c r="AE497" i="62"/>
  <c r="AC18" i="77" s="1"/>
  <c r="AE498" i="62"/>
  <c r="AC19" i="77" s="1"/>
  <c r="AE503" i="62"/>
  <c r="AC20" i="77" s="1"/>
  <c r="AF499" i="62"/>
  <c r="AD9" i="77" s="1"/>
  <c r="AF502" i="62"/>
  <c r="AD10" i="77" s="1"/>
  <c r="AF438" i="62"/>
  <c r="AF451" i="62"/>
  <c r="AF464" i="62"/>
  <c r="AF477" i="62"/>
  <c r="AF490" i="62"/>
  <c r="AF494" i="62"/>
  <c r="AD5" i="77" s="1"/>
  <c r="AF495" i="62"/>
  <c r="AD6" i="77" s="1"/>
  <c r="AF500" i="62"/>
  <c r="AD7" i="77" s="1"/>
  <c r="AF496" i="62"/>
  <c r="AD17" i="77" s="1"/>
  <c r="AF497" i="62"/>
  <c r="AD18" i="77" s="1"/>
  <c r="AF498" i="62"/>
  <c r="AD19" i="77" s="1"/>
  <c r="AF503" i="62"/>
  <c r="AD20" i="77" s="1"/>
  <c r="AG499" i="62"/>
  <c r="AE9" i="77" s="1"/>
  <c r="AG502" i="62"/>
  <c r="AE10" i="77" s="1"/>
  <c r="AG438" i="62"/>
  <c r="AG451" i="62"/>
  <c r="AG464" i="62"/>
  <c r="AG477" i="62"/>
  <c r="AG490" i="62"/>
  <c r="AG494" i="62"/>
  <c r="AE5" i="77" s="1"/>
  <c r="AG495" i="62"/>
  <c r="AE6" i="77" s="1"/>
  <c r="AG500" i="62"/>
  <c r="AE7" i="77" s="1"/>
  <c r="AG496" i="62"/>
  <c r="AE17" i="77" s="1"/>
  <c r="AG497" i="62"/>
  <c r="AE18" i="77" s="1"/>
  <c r="AG498" i="62"/>
  <c r="AE19" i="77" s="1"/>
  <c r="AG503" i="62"/>
  <c r="AE20" i="77" s="1"/>
  <c r="AH499" i="62"/>
  <c r="AF9" i="77" s="1"/>
  <c r="AH502" i="62"/>
  <c r="AF10" i="77" s="1"/>
  <c r="AH438" i="62"/>
  <c r="AH451" i="62"/>
  <c r="AH464" i="62"/>
  <c r="AH477" i="62"/>
  <c r="AH490" i="62"/>
  <c r="AH494" i="62"/>
  <c r="AF5" i="77" s="1"/>
  <c r="AH495" i="62"/>
  <c r="AF6" i="77" s="1"/>
  <c r="AH500" i="62"/>
  <c r="AF7" i="77" s="1"/>
  <c r="AH496" i="62"/>
  <c r="AF17" i="77" s="1"/>
  <c r="AH497" i="62"/>
  <c r="AF18" i="77" s="1"/>
  <c r="AH498" i="62"/>
  <c r="AF19" i="77" s="1"/>
  <c r="AH503" i="62"/>
  <c r="AF20" i="77" s="1"/>
  <c r="AI499" i="62"/>
  <c r="AG9" i="77" s="1"/>
  <c r="AI502" i="62"/>
  <c r="AG10" i="77" s="1"/>
  <c r="AI438" i="62"/>
  <c r="AI451" i="62"/>
  <c r="AI464" i="62"/>
  <c r="AI477" i="62"/>
  <c r="AI490" i="62"/>
  <c r="AI494" i="62"/>
  <c r="AG5" i="77" s="1"/>
  <c r="AI495" i="62"/>
  <c r="AG6" i="77" s="1"/>
  <c r="AI500" i="62"/>
  <c r="AG7" i="77" s="1"/>
  <c r="AI496" i="62"/>
  <c r="AG17" i="77" s="1"/>
  <c r="AI497" i="62"/>
  <c r="AG18" i="77" s="1"/>
  <c r="AI498" i="62"/>
  <c r="AG19" i="77" s="1"/>
  <c r="AI503" i="62"/>
  <c r="AG20" i="77" s="1"/>
  <c r="AJ499" i="62"/>
  <c r="AH9" i="77" s="1"/>
  <c r="AJ502" i="62"/>
  <c r="AH10" i="77" s="1"/>
  <c r="AJ438" i="62"/>
  <c r="AJ451" i="62"/>
  <c r="AJ464" i="62"/>
  <c r="AJ477" i="62"/>
  <c r="AJ490" i="62"/>
  <c r="AJ494" i="62"/>
  <c r="AH5" i="77" s="1"/>
  <c r="AJ495" i="62"/>
  <c r="AH6" i="77" s="1"/>
  <c r="AJ500" i="62"/>
  <c r="AH7" i="77" s="1"/>
  <c r="AJ496" i="62"/>
  <c r="AH17" i="77" s="1"/>
  <c r="AJ497" i="62"/>
  <c r="AH18" i="77" s="1"/>
  <c r="AJ498" i="62"/>
  <c r="AH19" i="77" s="1"/>
  <c r="AJ503" i="62"/>
  <c r="AH20" i="77" s="1"/>
  <c r="AK499" i="62"/>
  <c r="AI9" i="77" s="1"/>
  <c r="AK502" i="62"/>
  <c r="AI10" i="77" s="1"/>
  <c r="AK438" i="62"/>
  <c r="AK451" i="62"/>
  <c r="AK464" i="62"/>
  <c r="AK477" i="62"/>
  <c r="AK490" i="62"/>
  <c r="AK494" i="62"/>
  <c r="AI5" i="77" s="1"/>
  <c r="AK495" i="62"/>
  <c r="AI6" i="77" s="1"/>
  <c r="AK500" i="62"/>
  <c r="AI7" i="77" s="1"/>
  <c r="AK496" i="62"/>
  <c r="AI17" i="77" s="1"/>
  <c r="AK497" i="62"/>
  <c r="AI18" i="77" s="1"/>
  <c r="AK498" i="62"/>
  <c r="AI19" i="77" s="1"/>
  <c r="AK503" i="62"/>
  <c r="AI20" i="77" s="1"/>
  <c r="AL499" i="62"/>
  <c r="AJ9" i="77" s="1"/>
  <c r="AL502" i="62"/>
  <c r="AJ10" i="77" s="1"/>
  <c r="AL438" i="62"/>
  <c r="AL451" i="62"/>
  <c r="AL464" i="62"/>
  <c r="AL477" i="62"/>
  <c r="AL490" i="62"/>
  <c r="AL494" i="62"/>
  <c r="AJ5" i="77" s="1"/>
  <c r="AL495" i="62"/>
  <c r="AJ6" i="77" s="1"/>
  <c r="AL500" i="62"/>
  <c r="AJ7" i="77" s="1"/>
  <c r="AL496" i="62"/>
  <c r="AJ17" i="77" s="1"/>
  <c r="AL497" i="62"/>
  <c r="AJ18" i="77" s="1"/>
  <c r="AL498" i="62"/>
  <c r="AJ19" i="77" s="1"/>
  <c r="AL503" i="62"/>
  <c r="AJ20" i="77" s="1"/>
  <c r="AM499" i="62"/>
  <c r="AK9" i="77" s="1"/>
  <c r="AM502" i="62"/>
  <c r="AK10" i="77" s="1"/>
  <c r="AM438" i="62"/>
  <c r="AM451" i="62"/>
  <c r="AM464" i="62"/>
  <c r="AM477" i="62"/>
  <c r="AM490" i="62"/>
  <c r="AM494" i="62"/>
  <c r="AK5" i="77" s="1"/>
  <c r="AM495" i="62"/>
  <c r="AK6" i="77" s="1"/>
  <c r="AM500" i="62"/>
  <c r="AK7" i="77" s="1"/>
  <c r="AM496" i="62"/>
  <c r="AM497" i="62"/>
  <c r="AK18" i="77" s="1"/>
  <c r="AM498" i="62"/>
  <c r="AK19" i="77" s="1"/>
  <c r="AM503" i="62"/>
  <c r="AK20" i="77" s="1"/>
  <c r="AN499" i="62"/>
  <c r="AL9" i="77" s="1"/>
  <c r="AN502" i="62"/>
  <c r="AL10" i="77" s="1"/>
  <c r="AN438" i="62"/>
  <c r="AN451" i="62"/>
  <c r="AN464" i="62"/>
  <c r="AN477" i="62"/>
  <c r="AN490" i="62"/>
  <c r="AN494" i="62"/>
  <c r="AL5" i="77" s="1"/>
  <c r="AN495" i="62"/>
  <c r="AL6" i="77" s="1"/>
  <c r="AN500" i="62"/>
  <c r="AL7" i="77" s="1"/>
  <c r="AN496" i="62"/>
  <c r="AL17" i="77" s="1"/>
  <c r="AN497" i="62"/>
  <c r="AL18" i="77" s="1"/>
  <c r="AN498" i="62"/>
  <c r="AL19" i="77" s="1"/>
  <c r="AN503" i="62"/>
  <c r="AL20" i="77" s="1"/>
  <c r="AO499" i="62"/>
  <c r="AM9" i="77" s="1"/>
  <c r="AO502" i="62"/>
  <c r="AM10" i="77" s="1"/>
  <c r="AO438" i="62"/>
  <c r="AO451" i="62"/>
  <c r="AO464" i="62"/>
  <c r="AO477" i="62"/>
  <c r="AO490" i="62"/>
  <c r="AO494" i="62"/>
  <c r="AM5" i="77" s="1"/>
  <c r="AO495" i="62"/>
  <c r="AM6" i="77" s="1"/>
  <c r="AO500" i="62"/>
  <c r="AM7" i="77" s="1"/>
  <c r="AO496" i="62"/>
  <c r="AM17" i="77" s="1"/>
  <c r="AO497" i="62"/>
  <c r="AM18" i="77" s="1"/>
  <c r="AO498" i="62"/>
  <c r="AM19" i="77" s="1"/>
  <c r="AO503" i="62"/>
  <c r="AM20" i="77" s="1"/>
  <c r="F499" i="62"/>
  <c r="D9" i="77" s="1"/>
  <c r="F502" i="62"/>
  <c r="D10" i="77" s="1"/>
  <c r="F438" i="62"/>
  <c r="F451" i="62"/>
  <c r="F464" i="62"/>
  <c r="F477" i="62"/>
  <c r="F490" i="62"/>
  <c r="F494" i="62"/>
  <c r="D5" i="77" s="1"/>
  <c r="F495" i="62"/>
  <c r="D6" i="77" s="1"/>
  <c r="F500" i="62"/>
  <c r="D7" i="77" s="1"/>
  <c r="F496" i="62"/>
  <c r="D17" i="77" s="1"/>
  <c r="F497" i="62"/>
  <c r="D18" i="77" s="1"/>
  <c r="F498" i="62"/>
  <c r="D19" i="77" s="1"/>
  <c r="F503" i="62"/>
  <c r="D20" i="77" s="1"/>
  <c r="D415" i="62"/>
  <c r="D414" i="62"/>
  <c r="D413" i="62"/>
  <c r="D412" i="62"/>
  <c r="D410" i="62"/>
  <c r="D409" i="62"/>
  <c r="D408" i="62"/>
  <c r="D407" i="62"/>
  <c r="D405" i="62"/>
  <c r="D404" i="62"/>
  <c r="D403" i="62"/>
  <c r="D402" i="62"/>
  <c r="D400" i="62"/>
  <c r="D399" i="62"/>
  <c r="D398" i="62"/>
  <c r="D397" i="62"/>
  <c r="D395" i="62"/>
  <c r="D394" i="62"/>
  <c r="D393" i="62"/>
  <c r="D392" i="62"/>
  <c r="C118" i="18"/>
  <c r="E326" i="57"/>
  <c r="E346" i="57"/>
  <c r="E347" i="57"/>
  <c r="E348" i="57"/>
  <c r="E364" i="57"/>
  <c r="G501" i="62"/>
  <c r="G504" i="62"/>
  <c r="F326" i="57"/>
  <c r="F346" i="57"/>
  <c r="F347" i="57"/>
  <c r="F348" i="57"/>
  <c r="F364" i="57"/>
  <c r="H501" i="62"/>
  <c r="H504" i="62"/>
  <c r="G326" i="57"/>
  <c r="G346" i="57"/>
  <c r="G347" i="57"/>
  <c r="G348" i="57"/>
  <c r="G364" i="57"/>
  <c r="I501" i="62"/>
  <c r="I504" i="62"/>
  <c r="H326" i="57"/>
  <c r="H346" i="57"/>
  <c r="H347" i="57"/>
  <c r="H348" i="57"/>
  <c r="H364" i="57"/>
  <c r="J501" i="62"/>
  <c r="J504" i="62"/>
  <c r="I326" i="57"/>
  <c r="AC18" i="74" s="1"/>
  <c r="I346" i="57"/>
  <c r="I347" i="57"/>
  <c r="I348" i="57"/>
  <c r="I364" i="57"/>
  <c r="K501" i="62"/>
  <c r="K504" i="62"/>
  <c r="J326" i="57"/>
  <c r="J346" i="57"/>
  <c r="J347" i="57"/>
  <c r="J348" i="57"/>
  <c r="J364" i="57"/>
  <c r="L501" i="62"/>
  <c r="L504" i="62"/>
  <c r="K326" i="57"/>
  <c r="K346" i="57"/>
  <c r="K347" i="57"/>
  <c r="K348" i="57"/>
  <c r="K364" i="57"/>
  <c r="M501" i="62"/>
  <c r="M504" i="62"/>
  <c r="L326" i="57"/>
  <c r="L346" i="57"/>
  <c r="L347" i="57"/>
  <c r="L348" i="57"/>
  <c r="L364" i="57"/>
  <c r="N501" i="62"/>
  <c r="N504" i="62"/>
  <c r="M326" i="57"/>
  <c r="M25" i="77" s="1"/>
  <c r="M346" i="57"/>
  <c r="M347" i="57"/>
  <c r="M348" i="57"/>
  <c r="M364" i="57"/>
  <c r="O501" i="62"/>
  <c r="O504" i="62"/>
  <c r="N326" i="57"/>
  <c r="N346" i="57"/>
  <c r="N347" i="57"/>
  <c r="N348" i="57"/>
  <c r="N364" i="57"/>
  <c r="P501" i="62"/>
  <c r="P504" i="62"/>
  <c r="O326" i="57"/>
  <c r="O346" i="57"/>
  <c r="O347" i="57"/>
  <c r="O348" i="57"/>
  <c r="O364" i="57"/>
  <c r="Q501" i="62"/>
  <c r="Q504" i="62"/>
  <c r="P326" i="57"/>
  <c r="P346" i="57"/>
  <c r="P347" i="57"/>
  <c r="P348" i="57"/>
  <c r="P364" i="57"/>
  <c r="R501" i="62"/>
  <c r="R504" i="62"/>
  <c r="Q326" i="57"/>
  <c r="Q346" i="57"/>
  <c r="Q347" i="57"/>
  <c r="Q348" i="57"/>
  <c r="Q364" i="57"/>
  <c r="S501" i="62"/>
  <c r="S504" i="62"/>
  <c r="R326" i="57"/>
  <c r="R346" i="57"/>
  <c r="R347" i="57"/>
  <c r="R348" i="57"/>
  <c r="R364" i="57"/>
  <c r="R365" i="57" s="1"/>
  <c r="T501" i="62"/>
  <c r="T504" i="62"/>
  <c r="S326" i="57"/>
  <c r="S346" i="57"/>
  <c r="S347" i="57"/>
  <c r="S348" i="57"/>
  <c r="S364" i="57"/>
  <c r="U501" i="62"/>
  <c r="U504" i="62"/>
  <c r="T326" i="57"/>
  <c r="T346" i="57"/>
  <c r="T347" i="57"/>
  <c r="T348" i="57"/>
  <c r="T364" i="57"/>
  <c r="V501" i="62"/>
  <c r="V504" i="62"/>
  <c r="U326" i="57"/>
  <c r="U346" i="57"/>
  <c r="U347" i="57"/>
  <c r="U348" i="57"/>
  <c r="U364" i="57"/>
  <c r="W501" i="62"/>
  <c r="W504" i="62"/>
  <c r="V326" i="57"/>
  <c r="V346" i="57"/>
  <c r="V347" i="57"/>
  <c r="V348" i="57"/>
  <c r="V364" i="57"/>
  <c r="X501" i="62"/>
  <c r="X504" i="62"/>
  <c r="W326" i="57"/>
  <c r="W346" i="57"/>
  <c r="W347" i="57"/>
  <c r="W348" i="57"/>
  <c r="W364" i="57"/>
  <c r="Y501" i="62"/>
  <c r="Y504" i="62"/>
  <c r="X326" i="57"/>
  <c r="X346" i="57"/>
  <c r="X347" i="57"/>
  <c r="X348" i="57"/>
  <c r="X364" i="57"/>
  <c r="Z501" i="62"/>
  <c r="Z504" i="62"/>
  <c r="Y326" i="57"/>
  <c r="Y346" i="57"/>
  <c r="Y347" i="57"/>
  <c r="Y348" i="57"/>
  <c r="Y364" i="57"/>
  <c r="AA501" i="62"/>
  <c r="AA504" i="62"/>
  <c r="Z326" i="57"/>
  <c r="Z346" i="57"/>
  <c r="Z347" i="57"/>
  <c r="Z348" i="57"/>
  <c r="Z364" i="57"/>
  <c r="AB501" i="62"/>
  <c r="AB504" i="62"/>
  <c r="AA326" i="57"/>
  <c r="AA346" i="57"/>
  <c r="AA347" i="57"/>
  <c r="AA348" i="57"/>
  <c r="AA364" i="57"/>
  <c r="AC501" i="62"/>
  <c r="AC504" i="62"/>
  <c r="AB326" i="57"/>
  <c r="AB346" i="57"/>
  <c r="AB347" i="57"/>
  <c r="AB348" i="57"/>
  <c r="AB364" i="57"/>
  <c r="AB365" i="57" s="1"/>
  <c r="AD501" i="62"/>
  <c r="AD504" i="62"/>
  <c r="AC326" i="57"/>
  <c r="AC346" i="57"/>
  <c r="AC347" i="57"/>
  <c r="AC348" i="57"/>
  <c r="AC364" i="57"/>
  <c r="AE501" i="62"/>
  <c r="AE504" i="62"/>
  <c r="AD326" i="57"/>
  <c r="AD346" i="57"/>
  <c r="AD347" i="57"/>
  <c r="AD348" i="57"/>
  <c r="AD364" i="57"/>
  <c r="AF501" i="62"/>
  <c r="AF504" i="62"/>
  <c r="AE326" i="57"/>
  <c r="AE346" i="57"/>
  <c r="AE347" i="57"/>
  <c r="AE348" i="57"/>
  <c r="AE364" i="57"/>
  <c r="AG501" i="62"/>
  <c r="AG504" i="62"/>
  <c r="AF326" i="57"/>
  <c r="AF346" i="57"/>
  <c r="AF347" i="57"/>
  <c r="AF348" i="57"/>
  <c r="AF364" i="57"/>
  <c r="AH501" i="62"/>
  <c r="AH504" i="62"/>
  <c r="AG326" i="57"/>
  <c r="AG346" i="57"/>
  <c r="AG347" i="57"/>
  <c r="AG348" i="57"/>
  <c r="AG364" i="57"/>
  <c r="AI501" i="62"/>
  <c r="AI504" i="62"/>
  <c r="AH326" i="57"/>
  <c r="AH346" i="57"/>
  <c r="AH347" i="57"/>
  <c r="AH348" i="57"/>
  <c r="AH364" i="57"/>
  <c r="AJ501" i="62"/>
  <c r="AJ504" i="62"/>
  <c r="AI326" i="57"/>
  <c r="AI346" i="57"/>
  <c r="AI347" i="57"/>
  <c r="AI348" i="57"/>
  <c r="AI364" i="57"/>
  <c r="AK501" i="62"/>
  <c r="AK504" i="62"/>
  <c r="AJ326" i="57"/>
  <c r="AJ346" i="57"/>
  <c r="AJ347" i="57"/>
  <c r="AJ348" i="57"/>
  <c r="AJ364" i="57"/>
  <c r="AL501" i="62"/>
  <c r="AL504" i="62"/>
  <c r="AK326" i="57"/>
  <c r="AK346" i="57"/>
  <c r="AK347" i="57"/>
  <c r="AK348" i="57"/>
  <c r="AK364" i="57"/>
  <c r="AM501" i="62"/>
  <c r="AM504" i="62"/>
  <c r="AL326" i="57"/>
  <c r="AL346" i="57"/>
  <c r="AL347" i="57"/>
  <c r="AL348" i="57"/>
  <c r="AL364" i="57"/>
  <c r="AN501" i="62"/>
  <c r="AN504" i="62"/>
  <c r="AM326" i="57"/>
  <c r="AM346" i="57"/>
  <c r="AM347" i="57"/>
  <c r="AM348" i="57"/>
  <c r="AM364" i="57"/>
  <c r="AO501" i="62"/>
  <c r="AO504" i="62"/>
  <c r="D326" i="57"/>
  <c r="D346" i="57"/>
  <c r="D347" i="57"/>
  <c r="D348" i="57"/>
  <c r="D364" i="57"/>
  <c r="F501" i="62"/>
  <c r="F504" i="62"/>
  <c r="E327" i="57"/>
  <c r="Y19" i="74" s="1"/>
  <c r="E350" i="57"/>
  <c r="E351" i="57"/>
  <c r="E352" i="57"/>
  <c r="F327" i="57"/>
  <c r="Z19" i="74" s="1"/>
  <c r="F350" i="57"/>
  <c r="F351" i="57"/>
  <c r="F352" i="57"/>
  <c r="G327" i="57"/>
  <c r="G350" i="57"/>
  <c r="G351" i="57"/>
  <c r="G352" i="57"/>
  <c r="H327" i="57"/>
  <c r="H350" i="57"/>
  <c r="H351" i="57"/>
  <c r="H352" i="57"/>
  <c r="I327" i="57"/>
  <c r="I350" i="57"/>
  <c r="I351" i="57"/>
  <c r="I352" i="57"/>
  <c r="J327" i="57"/>
  <c r="J350" i="57"/>
  <c r="J351" i="57"/>
  <c r="J352" i="57"/>
  <c r="K327" i="57"/>
  <c r="K26" i="77" s="1"/>
  <c r="K350" i="57"/>
  <c r="K351" i="57"/>
  <c r="K352" i="57"/>
  <c r="L327" i="57"/>
  <c r="L350" i="57"/>
  <c r="L351" i="57"/>
  <c r="L352" i="57"/>
  <c r="M327" i="57"/>
  <c r="M350" i="57"/>
  <c r="M351" i="57"/>
  <c r="M352" i="57"/>
  <c r="N327" i="57"/>
  <c r="N328" i="57" s="1"/>
  <c r="N350" i="57"/>
  <c r="N351" i="57"/>
  <c r="N352" i="57"/>
  <c r="O327" i="57"/>
  <c r="O350" i="57"/>
  <c r="O351" i="57"/>
  <c r="O352" i="57"/>
  <c r="P327" i="57"/>
  <c r="P350" i="57"/>
  <c r="P351" i="57"/>
  <c r="P352" i="57"/>
  <c r="Q327" i="57"/>
  <c r="Q350" i="57"/>
  <c r="Q351" i="57"/>
  <c r="Q352" i="57"/>
  <c r="R327" i="57"/>
  <c r="R350" i="57"/>
  <c r="R351" i="57"/>
  <c r="R352" i="57"/>
  <c r="S327" i="57"/>
  <c r="S328" i="57" s="1"/>
  <c r="S350" i="57"/>
  <c r="S351" i="57"/>
  <c r="S352" i="57"/>
  <c r="T327" i="57"/>
  <c r="T350" i="57"/>
  <c r="T351" i="57"/>
  <c r="T352" i="57"/>
  <c r="U327" i="57"/>
  <c r="U350" i="57"/>
  <c r="U351" i="57"/>
  <c r="U352" i="57"/>
  <c r="V327" i="57"/>
  <c r="V350" i="57"/>
  <c r="V351" i="57"/>
  <c r="V352" i="57"/>
  <c r="W327" i="57"/>
  <c r="W350" i="57"/>
  <c r="W351" i="57"/>
  <c r="W352" i="57"/>
  <c r="X327" i="57"/>
  <c r="X350" i="57"/>
  <c r="X351" i="57"/>
  <c r="X352" i="57"/>
  <c r="Y327" i="57"/>
  <c r="Y350" i="57"/>
  <c r="Y351" i="57"/>
  <c r="Y352" i="57"/>
  <c r="Z327" i="57"/>
  <c r="Z350" i="57"/>
  <c r="Z351" i="57"/>
  <c r="Z352" i="57"/>
  <c r="AA327" i="57"/>
  <c r="AA350" i="57"/>
  <c r="AA351" i="57"/>
  <c r="AA352" i="57"/>
  <c r="AB327" i="57"/>
  <c r="AB350" i="57"/>
  <c r="AB351" i="57"/>
  <c r="AB352" i="57"/>
  <c r="AC327" i="57"/>
  <c r="AC350" i="57"/>
  <c r="AC351" i="57"/>
  <c r="AC352" i="57"/>
  <c r="AD327" i="57"/>
  <c r="AD350" i="57"/>
  <c r="AD351" i="57"/>
  <c r="AD352" i="57"/>
  <c r="AE327" i="57"/>
  <c r="AE350" i="57"/>
  <c r="AE351" i="57"/>
  <c r="AE352" i="57"/>
  <c r="AF327" i="57"/>
  <c r="AF350" i="57"/>
  <c r="AF351" i="57"/>
  <c r="AF352" i="57"/>
  <c r="AG327" i="57"/>
  <c r="AG350" i="57"/>
  <c r="AG351" i="57"/>
  <c r="AG352" i="57"/>
  <c r="AH327" i="57"/>
  <c r="AH350" i="57"/>
  <c r="AH351" i="57"/>
  <c r="AH352" i="57"/>
  <c r="AI327" i="57"/>
  <c r="AI350" i="57"/>
  <c r="AI351" i="57"/>
  <c r="AI352" i="57"/>
  <c r="AJ327" i="57"/>
  <c r="AJ350" i="57"/>
  <c r="AJ351" i="57"/>
  <c r="AJ352" i="57"/>
  <c r="AK327" i="57"/>
  <c r="AK350" i="57"/>
  <c r="AK351" i="57"/>
  <c r="AK352" i="57"/>
  <c r="AL327" i="57"/>
  <c r="AL350" i="57"/>
  <c r="AL351" i="57"/>
  <c r="AL352" i="57"/>
  <c r="AM327" i="57"/>
  <c r="AM350" i="57"/>
  <c r="AM351" i="57"/>
  <c r="AM352" i="57"/>
  <c r="D327" i="57"/>
  <c r="C15" i="18" s="1"/>
  <c r="D350" i="57"/>
  <c r="D351" i="57"/>
  <c r="D352" i="57"/>
  <c r="G442" i="62"/>
  <c r="G455" i="62"/>
  <c r="G468" i="62"/>
  <c r="G443" i="62"/>
  <c r="G456" i="62"/>
  <c r="G469" i="62"/>
  <c r="G444" i="62"/>
  <c r="G457" i="62"/>
  <c r="G470" i="62"/>
  <c r="G461" i="62"/>
  <c r="G474" i="62"/>
  <c r="H442" i="62"/>
  <c r="H455" i="62"/>
  <c r="H468" i="62"/>
  <c r="H443" i="62"/>
  <c r="H456" i="62"/>
  <c r="H469" i="62"/>
  <c r="H444" i="62"/>
  <c r="H457" i="62"/>
  <c r="H470" i="62"/>
  <c r="H461" i="62"/>
  <c r="H474" i="62"/>
  <c r="I442" i="62"/>
  <c r="I455" i="62"/>
  <c r="I468" i="62"/>
  <c r="I443" i="62"/>
  <c r="I456" i="62"/>
  <c r="I469" i="62"/>
  <c r="I444" i="62"/>
  <c r="I457" i="62"/>
  <c r="I470" i="62"/>
  <c r="I461" i="62"/>
  <c r="I474" i="62"/>
  <c r="J442" i="62"/>
  <c r="J455" i="62"/>
  <c r="J468" i="62"/>
  <c r="J443" i="62"/>
  <c r="J456" i="62"/>
  <c r="J469" i="62"/>
  <c r="J444" i="62"/>
  <c r="J457" i="62"/>
  <c r="J470" i="62"/>
  <c r="J461" i="62"/>
  <c r="J474" i="62"/>
  <c r="K442" i="62"/>
  <c r="K455" i="62"/>
  <c r="K468" i="62"/>
  <c r="K443" i="62"/>
  <c r="K456" i="62"/>
  <c r="K469" i="62"/>
  <c r="K444" i="62"/>
  <c r="K457" i="62"/>
  <c r="K470" i="62"/>
  <c r="K461" i="62"/>
  <c r="K474" i="62"/>
  <c r="L442" i="62"/>
  <c r="L455" i="62"/>
  <c r="L468" i="62"/>
  <c r="L443" i="62"/>
  <c r="L456" i="62"/>
  <c r="L469" i="62"/>
  <c r="L444" i="62"/>
  <c r="L457" i="62"/>
  <c r="L470" i="62"/>
  <c r="L461" i="62"/>
  <c r="L474" i="62"/>
  <c r="M442" i="62"/>
  <c r="M455" i="62"/>
  <c r="M468" i="62"/>
  <c r="M443" i="62"/>
  <c r="M456" i="62"/>
  <c r="M469" i="62"/>
  <c r="M444" i="62"/>
  <c r="M457" i="62"/>
  <c r="M470" i="62"/>
  <c r="M461" i="62"/>
  <c r="M474" i="62"/>
  <c r="N442" i="62"/>
  <c r="N455" i="62"/>
  <c r="N468" i="62"/>
  <c r="N443" i="62"/>
  <c r="N456" i="62"/>
  <c r="N469" i="62"/>
  <c r="N444" i="62"/>
  <c r="N457" i="62"/>
  <c r="N470" i="62"/>
  <c r="N461" i="62"/>
  <c r="N474" i="62"/>
  <c r="O442" i="62"/>
  <c r="O455" i="62"/>
  <c r="O468" i="62"/>
  <c r="O443" i="62"/>
  <c r="O456" i="62"/>
  <c r="O469" i="62"/>
  <c r="O444" i="62"/>
  <c r="O457" i="62"/>
  <c r="O470" i="62"/>
  <c r="O461" i="62"/>
  <c r="O474" i="62"/>
  <c r="P442" i="62"/>
  <c r="P455" i="62"/>
  <c r="P468" i="62"/>
  <c r="P443" i="62"/>
  <c r="P456" i="62"/>
  <c r="P469" i="62"/>
  <c r="P444" i="62"/>
  <c r="P457" i="62"/>
  <c r="P470" i="62"/>
  <c r="P461" i="62"/>
  <c r="P474" i="62"/>
  <c r="Q442" i="62"/>
  <c r="Q455" i="62"/>
  <c r="Q468" i="62"/>
  <c r="Q443" i="62"/>
  <c r="Q456" i="62"/>
  <c r="Q469" i="62"/>
  <c r="Q444" i="62"/>
  <c r="Q457" i="62"/>
  <c r="Q470" i="62"/>
  <c r="Q461" i="62"/>
  <c r="Q474" i="62"/>
  <c r="R442" i="62"/>
  <c r="R455" i="62"/>
  <c r="R468" i="62"/>
  <c r="R443" i="62"/>
  <c r="R456" i="62"/>
  <c r="R469" i="62"/>
  <c r="R444" i="62"/>
  <c r="R457" i="62"/>
  <c r="R470" i="62"/>
  <c r="R461" i="62"/>
  <c r="R474" i="62"/>
  <c r="S442" i="62"/>
  <c r="S455" i="62"/>
  <c r="S468" i="62"/>
  <c r="S443" i="62"/>
  <c r="S456" i="62"/>
  <c r="S469" i="62"/>
  <c r="S444" i="62"/>
  <c r="S457" i="62"/>
  <c r="S470" i="62"/>
  <c r="S461" i="62"/>
  <c r="S474" i="62"/>
  <c r="T442" i="62"/>
  <c r="T455" i="62"/>
  <c r="T468" i="62"/>
  <c r="T443" i="62"/>
  <c r="T456" i="62"/>
  <c r="T469" i="62"/>
  <c r="T444" i="62"/>
  <c r="T457" i="62"/>
  <c r="T470" i="62"/>
  <c r="T461" i="62"/>
  <c r="T474" i="62"/>
  <c r="U442" i="62"/>
  <c r="U455" i="62"/>
  <c r="U468" i="62"/>
  <c r="U443" i="62"/>
  <c r="U456" i="62"/>
  <c r="U469" i="62"/>
  <c r="U444" i="62"/>
  <c r="U457" i="62"/>
  <c r="U470" i="62"/>
  <c r="U461" i="62"/>
  <c r="U474" i="62"/>
  <c r="V442" i="62"/>
  <c r="V455" i="62"/>
  <c r="V468" i="62"/>
  <c r="V443" i="62"/>
  <c r="V456" i="62"/>
  <c r="V469" i="62"/>
  <c r="V444" i="62"/>
  <c r="V457" i="62"/>
  <c r="V470" i="62"/>
  <c r="V461" i="62"/>
  <c r="V474" i="62"/>
  <c r="W442" i="62"/>
  <c r="W455" i="62"/>
  <c r="W468" i="62"/>
  <c r="W443" i="62"/>
  <c r="W456" i="62"/>
  <c r="W469" i="62"/>
  <c r="W444" i="62"/>
  <c r="W457" i="62"/>
  <c r="W470" i="62"/>
  <c r="W461" i="62"/>
  <c r="W474" i="62"/>
  <c r="X442" i="62"/>
  <c r="X455" i="62"/>
  <c r="X468" i="62"/>
  <c r="X443" i="62"/>
  <c r="X456" i="62"/>
  <c r="X469" i="62"/>
  <c r="X444" i="62"/>
  <c r="X457" i="62"/>
  <c r="X470" i="62"/>
  <c r="X461" i="62"/>
  <c r="X474" i="62"/>
  <c r="Y442" i="62"/>
  <c r="Y455" i="62"/>
  <c r="Y468" i="62"/>
  <c r="Y443" i="62"/>
  <c r="Y456" i="62"/>
  <c r="Y469" i="62"/>
  <c r="Y444" i="62"/>
  <c r="Y457" i="62"/>
  <c r="Y470" i="62"/>
  <c r="Y461" i="62"/>
  <c r="Y474" i="62"/>
  <c r="Z442" i="62"/>
  <c r="Z455" i="62"/>
  <c r="Z468" i="62"/>
  <c r="Z443" i="62"/>
  <c r="Z456" i="62"/>
  <c r="Z469" i="62"/>
  <c r="Z444" i="62"/>
  <c r="Z457" i="62"/>
  <c r="Z470" i="62"/>
  <c r="Z461" i="62"/>
  <c r="Z474" i="62"/>
  <c r="AA442" i="62"/>
  <c r="AA455" i="62"/>
  <c r="AA468" i="62"/>
  <c r="AA443" i="62"/>
  <c r="AA456" i="62"/>
  <c r="AA469" i="62"/>
  <c r="AA444" i="62"/>
  <c r="AA457" i="62"/>
  <c r="AA470" i="62"/>
  <c r="AA461" i="62"/>
  <c r="AA474" i="62"/>
  <c r="AB442" i="62"/>
  <c r="AB455" i="62"/>
  <c r="AB468" i="62"/>
  <c r="AB443" i="62"/>
  <c r="AB456" i="62"/>
  <c r="AB469" i="62"/>
  <c r="AB444" i="62"/>
  <c r="AB457" i="62"/>
  <c r="AB470" i="62"/>
  <c r="AB461" i="62"/>
  <c r="AB474" i="62"/>
  <c r="AC442" i="62"/>
  <c r="AC455" i="62"/>
  <c r="AC468" i="62"/>
  <c r="AC443" i="62"/>
  <c r="AC456" i="62"/>
  <c r="AC469" i="62"/>
  <c r="AC444" i="62"/>
  <c r="AC457" i="62"/>
  <c r="AC470" i="62"/>
  <c r="AC461" i="62"/>
  <c r="AC474" i="62"/>
  <c r="AD442" i="62"/>
  <c r="AD455" i="62"/>
  <c r="AD468" i="62"/>
  <c r="AD443" i="62"/>
  <c r="AD456" i="62"/>
  <c r="AD469" i="62"/>
  <c r="AD444" i="62"/>
  <c r="AD457" i="62"/>
  <c r="AD470" i="62"/>
  <c r="AD461" i="62"/>
  <c r="AD474" i="62"/>
  <c r="AE442" i="62"/>
  <c r="AE455" i="62"/>
  <c r="AE468" i="62"/>
  <c r="AE443" i="62"/>
  <c r="AE456" i="62"/>
  <c r="AE469" i="62"/>
  <c r="AE444" i="62"/>
  <c r="AE457" i="62"/>
  <c r="AE470" i="62"/>
  <c r="AE461" i="62"/>
  <c r="AE474" i="62"/>
  <c r="AF442" i="62"/>
  <c r="AF455" i="62"/>
  <c r="AF468" i="62"/>
  <c r="AF443" i="62"/>
  <c r="AF456" i="62"/>
  <c r="AF469" i="62"/>
  <c r="AF444" i="62"/>
  <c r="AF457" i="62"/>
  <c r="AF470" i="62"/>
  <c r="AF461" i="62"/>
  <c r="AF474" i="62"/>
  <c r="AG442" i="62"/>
  <c r="AG455" i="62"/>
  <c r="AG468" i="62"/>
  <c r="AG443" i="62"/>
  <c r="AG456" i="62"/>
  <c r="AG469" i="62"/>
  <c r="AG444" i="62"/>
  <c r="AG457" i="62"/>
  <c r="AG470" i="62"/>
  <c r="AG461" i="62"/>
  <c r="AG474" i="62"/>
  <c r="AH442" i="62"/>
  <c r="AH455" i="62"/>
  <c r="AH468" i="62"/>
  <c r="AH443" i="62"/>
  <c r="AH456" i="62"/>
  <c r="AH469" i="62"/>
  <c r="AH444" i="62"/>
  <c r="AH457" i="62"/>
  <c r="AH470" i="62"/>
  <c r="AH461" i="62"/>
  <c r="AH474" i="62"/>
  <c r="AI442" i="62"/>
  <c r="AI455" i="62"/>
  <c r="AI468" i="62"/>
  <c r="AI443" i="62"/>
  <c r="AI456" i="62"/>
  <c r="AI469" i="62"/>
  <c r="AI444" i="62"/>
  <c r="AI457" i="62"/>
  <c r="AI470" i="62"/>
  <c r="AI461" i="62"/>
  <c r="AI474" i="62"/>
  <c r="AJ442" i="62"/>
  <c r="AJ455" i="62"/>
  <c r="AJ468" i="62"/>
  <c r="AJ443" i="62"/>
  <c r="AJ456" i="62"/>
  <c r="AJ469" i="62"/>
  <c r="AJ444" i="62"/>
  <c r="AJ457" i="62"/>
  <c r="AJ470" i="62"/>
  <c r="AJ461" i="62"/>
  <c r="AJ474" i="62"/>
  <c r="AK442" i="62"/>
  <c r="AK455" i="62"/>
  <c r="AK468" i="62"/>
  <c r="AK443" i="62"/>
  <c r="AK456" i="62"/>
  <c r="AK469" i="62"/>
  <c r="AK444" i="62"/>
  <c r="AK457" i="62"/>
  <c r="AK470" i="62"/>
  <c r="AK461" i="62"/>
  <c r="AK474" i="62"/>
  <c r="AL442" i="62"/>
  <c r="AL455" i="62"/>
  <c r="AL468" i="62"/>
  <c r="AL443" i="62"/>
  <c r="AL456" i="62"/>
  <c r="AL469" i="62"/>
  <c r="AL444" i="62"/>
  <c r="AL457" i="62"/>
  <c r="AL470" i="62"/>
  <c r="AL461" i="62"/>
  <c r="AL474" i="62"/>
  <c r="AM442" i="62"/>
  <c r="AM455" i="62"/>
  <c r="AM468" i="62"/>
  <c r="AM443" i="62"/>
  <c r="AM456" i="62"/>
  <c r="AM469" i="62"/>
  <c r="AM444" i="62"/>
  <c r="AM457" i="62"/>
  <c r="AM470" i="62"/>
  <c r="AM461" i="62"/>
  <c r="AM474" i="62"/>
  <c r="AN442" i="62"/>
  <c r="AN455" i="62"/>
  <c r="AN468" i="62"/>
  <c r="AN443" i="62"/>
  <c r="AN456" i="62"/>
  <c r="AN469" i="62"/>
  <c r="AN444" i="62"/>
  <c r="AN457" i="62"/>
  <c r="AN470" i="62"/>
  <c r="AN461" i="62"/>
  <c r="AN474" i="62"/>
  <c r="AO442" i="62"/>
  <c r="AO455" i="62"/>
  <c r="AO468" i="62"/>
  <c r="AO443" i="62"/>
  <c r="AO456" i="62"/>
  <c r="AO469" i="62"/>
  <c r="AO444" i="62"/>
  <c r="AO457" i="62"/>
  <c r="AO470" i="62"/>
  <c r="AO461" i="62"/>
  <c r="AO474" i="62"/>
  <c r="F443" i="62"/>
  <c r="F456" i="62"/>
  <c r="F469" i="62"/>
  <c r="F482" i="62"/>
  <c r="F444" i="62"/>
  <c r="F457" i="62"/>
  <c r="F470" i="62"/>
  <c r="F483" i="62"/>
  <c r="F448" i="62"/>
  <c r="F461" i="62"/>
  <c r="F474" i="62"/>
  <c r="F487" i="62"/>
  <c r="D30" i="18"/>
  <c r="E30" i="18"/>
  <c r="F30" i="18"/>
  <c r="G30" i="18"/>
  <c r="H30" i="18"/>
  <c r="I30" i="18"/>
  <c r="J30" i="18"/>
  <c r="K30" i="18"/>
  <c r="L30" i="18"/>
  <c r="M30" i="18"/>
  <c r="N30" i="18"/>
  <c r="O30" i="18"/>
  <c r="P30" i="18"/>
  <c r="Q30" i="18"/>
  <c r="R30" i="18"/>
  <c r="S30" i="18"/>
  <c r="T30" i="18"/>
  <c r="U30" i="18"/>
  <c r="V30" i="18"/>
  <c r="W30" i="18"/>
  <c r="X30" i="18"/>
  <c r="Y30" i="18"/>
  <c r="Z30" i="18"/>
  <c r="AA14" i="18"/>
  <c r="AA30" i="18"/>
  <c r="AB30" i="18"/>
  <c r="AC30" i="18"/>
  <c r="AD14" i="18"/>
  <c r="AD30" i="18"/>
  <c r="AE30" i="18"/>
  <c r="AF30" i="18"/>
  <c r="AG30" i="18"/>
  <c r="AH30" i="18"/>
  <c r="AI30" i="18"/>
  <c r="AJ30" i="18"/>
  <c r="AK30" i="18"/>
  <c r="AL30" i="18"/>
  <c r="C30" i="18"/>
  <c r="E44" i="58"/>
  <c r="F44" i="58"/>
  <c r="G44" i="58"/>
  <c r="H44" i="58"/>
  <c r="I44" i="58"/>
  <c r="J44" i="58"/>
  <c r="K44" i="58"/>
  <c r="L44" i="58"/>
  <c r="M44" i="58"/>
  <c r="N44" i="58"/>
  <c r="O44" i="58"/>
  <c r="P44" i="58"/>
  <c r="Q44" i="58"/>
  <c r="R44" i="58"/>
  <c r="S44" i="58"/>
  <c r="T44" i="58"/>
  <c r="U44" i="58"/>
  <c r="U45" i="58" s="1"/>
  <c r="V44" i="58"/>
  <c r="W44" i="58"/>
  <c r="X44" i="58"/>
  <c r="Y44" i="58"/>
  <c r="Z44" i="58"/>
  <c r="AA44" i="58"/>
  <c r="AB44" i="58"/>
  <c r="AC44" i="58"/>
  <c r="AD44" i="58"/>
  <c r="AE44" i="58"/>
  <c r="AF44" i="58"/>
  <c r="AG44" i="58"/>
  <c r="AH44" i="58"/>
  <c r="AI44" i="58"/>
  <c r="AJ44" i="58"/>
  <c r="AK44" i="58"/>
  <c r="AL44" i="58"/>
  <c r="AM44" i="58"/>
  <c r="AN44" i="58"/>
  <c r="AO44" i="58"/>
  <c r="AO45" i="58" s="1"/>
  <c r="AP44" i="58"/>
  <c r="AQ44" i="58"/>
  <c r="AR44" i="58"/>
  <c r="AS44" i="58"/>
  <c r="AT44" i="58"/>
  <c r="AU44" i="58"/>
  <c r="AV44" i="58"/>
  <c r="AW44" i="58"/>
  <c r="AX44" i="58"/>
  <c r="AY44" i="58"/>
  <c r="AZ44" i="58"/>
  <c r="BA44" i="58"/>
  <c r="BB44" i="58"/>
  <c r="BC44" i="58"/>
  <c r="BD44" i="58"/>
  <c r="BE44" i="58"/>
  <c r="BF44" i="58"/>
  <c r="BG44" i="58"/>
  <c r="BH44" i="58"/>
  <c r="BI44" i="58"/>
  <c r="BJ44" i="58"/>
  <c r="BK44" i="58"/>
  <c r="BK45" i="58" s="1"/>
  <c r="BL44" i="58"/>
  <c r="BM44" i="58"/>
  <c r="BN44" i="58"/>
  <c r="BO44" i="58"/>
  <c r="BP44" i="58"/>
  <c r="BQ44" i="58"/>
  <c r="BR44" i="58"/>
  <c r="BS44" i="58"/>
  <c r="BT44" i="58"/>
  <c r="BU44" i="58"/>
  <c r="BV44" i="58"/>
  <c r="BW44" i="58"/>
  <c r="BX44" i="58"/>
  <c r="BY44" i="58"/>
  <c r="BZ44" i="58"/>
  <c r="CA44" i="58"/>
  <c r="CB44" i="58"/>
  <c r="CC44" i="58"/>
  <c r="CD44" i="58"/>
  <c r="CD45" i="58" s="1"/>
  <c r="CE44" i="58"/>
  <c r="CF44" i="58"/>
  <c r="CG44" i="58"/>
  <c r="CH44" i="58"/>
  <c r="CI44" i="58"/>
  <c r="CJ44" i="58"/>
  <c r="CK44" i="58"/>
  <c r="CL44" i="58"/>
  <c r="CM44" i="58"/>
  <c r="CN44" i="58"/>
  <c r="CO44" i="58"/>
  <c r="CP44" i="58"/>
  <c r="CQ44" i="58"/>
  <c r="CR44" i="58"/>
  <c r="CS44" i="58"/>
  <c r="CT44" i="58"/>
  <c r="CU44" i="58"/>
  <c r="CV44" i="58"/>
  <c r="CW44" i="58"/>
  <c r="CX44" i="58"/>
  <c r="CY44" i="58"/>
  <c r="CZ44" i="58"/>
  <c r="D44" i="58"/>
  <c r="D72" i="58"/>
  <c r="E72" i="58"/>
  <c r="F72" i="58"/>
  <c r="G72" i="58"/>
  <c r="H72" i="58"/>
  <c r="I72" i="58"/>
  <c r="J72" i="58"/>
  <c r="K72" i="58"/>
  <c r="L72" i="58"/>
  <c r="M72" i="58"/>
  <c r="N72" i="58"/>
  <c r="O72" i="58"/>
  <c r="P72" i="58"/>
  <c r="Q72" i="58"/>
  <c r="Q73" i="58" s="1"/>
  <c r="R72" i="58"/>
  <c r="R73" i="58" s="1"/>
  <c r="S72" i="58"/>
  <c r="T72" i="58"/>
  <c r="U72" i="58"/>
  <c r="V72" i="58"/>
  <c r="W72" i="58"/>
  <c r="X72" i="58"/>
  <c r="Y72" i="58"/>
  <c r="Y73" i="58" s="1"/>
  <c r="Z72" i="58"/>
  <c r="AA72" i="58"/>
  <c r="AB72" i="58"/>
  <c r="AC72" i="58"/>
  <c r="AD72" i="58"/>
  <c r="AE72" i="58"/>
  <c r="AF72" i="58"/>
  <c r="AG72" i="58"/>
  <c r="AH72" i="58"/>
  <c r="AI72" i="58"/>
  <c r="AJ72" i="58"/>
  <c r="AJ73" i="58" s="1"/>
  <c r="AK72" i="58"/>
  <c r="AK73" i="58" s="1"/>
  <c r="AL72" i="58"/>
  <c r="AM72" i="58"/>
  <c r="AN72" i="58"/>
  <c r="AO72" i="58"/>
  <c r="AP72" i="58"/>
  <c r="AQ72" i="58"/>
  <c r="AR72" i="58"/>
  <c r="AS72" i="58"/>
  <c r="AT72" i="58"/>
  <c r="AU72" i="58"/>
  <c r="AV72" i="58"/>
  <c r="AW72" i="58"/>
  <c r="AW73" i="58" s="1"/>
  <c r="AX72" i="58"/>
  <c r="AY72" i="58"/>
  <c r="AZ72" i="58"/>
  <c r="BA72" i="58"/>
  <c r="BB72" i="58"/>
  <c r="BC72" i="58"/>
  <c r="BD72" i="58"/>
  <c r="BE72" i="58"/>
  <c r="BE73" i="58" s="1"/>
  <c r="BF72" i="58"/>
  <c r="BG72" i="58"/>
  <c r="BH72" i="58"/>
  <c r="BI72" i="58"/>
  <c r="BI73" i="58" s="1"/>
  <c r="BJ72" i="58"/>
  <c r="BK72" i="58"/>
  <c r="BL72" i="58"/>
  <c r="BM72" i="58"/>
  <c r="BM73" i="58" s="1"/>
  <c r="BN72" i="58"/>
  <c r="BO72" i="58"/>
  <c r="BP72" i="58"/>
  <c r="BQ72" i="58"/>
  <c r="BR72" i="58"/>
  <c r="BS72" i="58"/>
  <c r="BS73" i="58" s="1"/>
  <c r="BT72" i="58"/>
  <c r="BU72" i="58"/>
  <c r="BV72" i="58"/>
  <c r="BW72" i="58"/>
  <c r="BX72" i="58"/>
  <c r="BY72" i="58"/>
  <c r="BZ72" i="58"/>
  <c r="CA72" i="58"/>
  <c r="CB72" i="58"/>
  <c r="CC72" i="58"/>
  <c r="CD72" i="58"/>
  <c r="CE72" i="58"/>
  <c r="CF72" i="58"/>
  <c r="CG72" i="58"/>
  <c r="CH72" i="58"/>
  <c r="CI72" i="58"/>
  <c r="CI73" i="58" s="1"/>
  <c r="CJ72" i="58"/>
  <c r="CK72" i="58"/>
  <c r="CL72" i="58"/>
  <c r="CM72" i="58"/>
  <c r="CN72" i="58"/>
  <c r="CO72" i="58"/>
  <c r="CP72" i="58"/>
  <c r="CQ72" i="58"/>
  <c r="CR72" i="58"/>
  <c r="CS72" i="58"/>
  <c r="CS73" i="58" s="1"/>
  <c r="CT72" i="58"/>
  <c r="CU72" i="58"/>
  <c r="CV72" i="58"/>
  <c r="CW72" i="58"/>
  <c r="CX72" i="58"/>
  <c r="CY72" i="58"/>
  <c r="CZ72" i="58"/>
  <c r="D191" i="58"/>
  <c r="E191" i="58"/>
  <c r="F191" i="58"/>
  <c r="G191" i="58"/>
  <c r="H191" i="58"/>
  <c r="I191" i="58"/>
  <c r="J191" i="58"/>
  <c r="K191" i="58"/>
  <c r="L191" i="58"/>
  <c r="M191" i="58"/>
  <c r="N191" i="58"/>
  <c r="O191" i="58"/>
  <c r="P191" i="58"/>
  <c r="Q191" i="58"/>
  <c r="R191" i="58"/>
  <c r="S191" i="58"/>
  <c r="T191" i="58"/>
  <c r="U191" i="58"/>
  <c r="V191" i="58"/>
  <c r="W191" i="58"/>
  <c r="X191" i="58"/>
  <c r="Y191" i="58"/>
  <c r="Z191" i="58"/>
  <c r="AA191" i="58"/>
  <c r="AB191" i="58"/>
  <c r="AC191" i="58"/>
  <c r="AD191" i="58"/>
  <c r="AE191" i="58"/>
  <c r="AF191" i="58"/>
  <c r="AG191" i="58"/>
  <c r="AH191" i="58"/>
  <c r="AI191" i="58"/>
  <c r="AJ191" i="58"/>
  <c r="AK191" i="58"/>
  <c r="AL191" i="58"/>
  <c r="AM191" i="58"/>
  <c r="AN191" i="58"/>
  <c r="AO191" i="58"/>
  <c r="AP191" i="58"/>
  <c r="AQ191" i="58"/>
  <c r="AR191" i="58"/>
  <c r="AS191" i="58"/>
  <c r="AT191" i="58"/>
  <c r="AU191" i="58"/>
  <c r="AV191" i="58"/>
  <c r="AW191" i="58"/>
  <c r="AX191" i="58"/>
  <c r="AY191" i="58"/>
  <c r="AZ191" i="58"/>
  <c r="BA191" i="58"/>
  <c r="BB191" i="58"/>
  <c r="BC191" i="58"/>
  <c r="BD191" i="58"/>
  <c r="BE191" i="58"/>
  <c r="BF191" i="58"/>
  <c r="BG191" i="58"/>
  <c r="BH191" i="58"/>
  <c r="BI191" i="58"/>
  <c r="BJ191" i="58"/>
  <c r="BK191" i="58"/>
  <c r="BL191" i="58"/>
  <c r="BM191" i="58"/>
  <c r="BN191" i="58"/>
  <c r="BO191" i="58"/>
  <c r="BP191" i="58"/>
  <c r="BQ191" i="58"/>
  <c r="BR191" i="58"/>
  <c r="BS191" i="58"/>
  <c r="BT191" i="58"/>
  <c r="BU191" i="58"/>
  <c r="BV191" i="58"/>
  <c r="BW191" i="58"/>
  <c r="BX191" i="58"/>
  <c r="BY191" i="58"/>
  <c r="BZ191" i="58"/>
  <c r="CA191" i="58"/>
  <c r="CB191" i="58"/>
  <c r="CC191" i="58"/>
  <c r="CD191" i="58"/>
  <c r="CE191" i="58"/>
  <c r="CG191" i="58"/>
  <c r="CH191" i="58"/>
  <c r="CI191" i="58"/>
  <c r="CJ191" i="58"/>
  <c r="CK191" i="58"/>
  <c r="CL191" i="58"/>
  <c r="CM191" i="58"/>
  <c r="CN191" i="58"/>
  <c r="CO191" i="58"/>
  <c r="CP191" i="58"/>
  <c r="CQ191" i="58"/>
  <c r="CR191" i="58"/>
  <c r="CS191" i="58"/>
  <c r="CT191" i="58"/>
  <c r="CU191" i="58"/>
  <c r="CV191" i="58"/>
  <c r="CW191" i="58"/>
  <c r="CX191" i="58"/>
  <c r="CY191" i="58"/>
  <c r="CZ191" i="58"/>
  <c r="CF191" i="58"/>
  <c r="E238" i="58"/>
  <c r="E256" i="58" s="1"/>
  <c r="F238" i="58"/>
  <c r="F256" i="58" s="1"/>
  <c r="G238" i="58"/>
  <c r="G256" i="58" s="1"/>
  <c r="H238" i="58"/>
  <c r="H256" i="58" s="1"/>
  <c r="I238" i="58"/>
  <c r="I256" i="58" s="1"/>
  <c r="J238" i="58"/>
  <c r="J256" i="58" s="1"/>
  <c r="K238" i="58"/>
  <c r="K256" i="58" s="1"/>
  <c r="L238" i="58"/>
  <c r="L256" i="58" s="1"/>
  <c r="M238" i="58"/>
  <c r="M256" i="58" s="1"/>
  <c r="N238" i="58"/>
  <c r="N256" i="58" s="1"/>
  <c r="O238" i="58"/>
  <c r="O256" i="58" s="1"/>
  <c r="P238" i="58"/>
  <c r="P256" i="58" s="1"/>
  <c r="Q238" i="58"/>
  <c r="Q256" i="58" s="1"/>
  <c r="R238" i="58"/>
  <c r="R256" i="58" s="1"/>
  <c r="S238" i="58"/>
  <c r="S256" i="58" s="1"/>
  <c r="T238" i="58"/>
  <c r="T256" i="58" s="1"/>
  <c r="U238" i="58"/>
  <c r="U256" i="58" s="1"/>
  <c r="V238" i="58"/>
  <c r="V256" i="58" s="1"/>
  <c r="W238" i="58"/>
  <c r="W256" i="58" s="1"/>
  <c r="X238" i="58"/>
  <c r="X256" i="58" s="1"/>
  <c r="Y238" i="58"/>
  <c r="Y256" i="58" s="1"/>
  <c r="Z238" i="58"/>
  <c r="Z256" i="58" s="1"/>
  <c r="AA238" i="58"/>
  <c r="AA256" i="58" s="1"/>
  <c r="AB238" i="58"/>
  <c r="AB256" i="58" s="1"/>
  <c r="AC238" i="58"/>
  <c r="AC256" i="58" s="1"/>
  <c r="AD238" i="58"/>
  <c r="AD256" i="58" s="1"/>
  <c r="AE238" i="58"/>
  <c r="AE256" i="58" s="1"/>
  <c r="AF238" i="58"/>
  <c r="AF256" i="58" s="1"/>
  <c r="AG238" i="58"/>
  <c r="AG256" i="58" s="1"/>
  <c r="AH238" i="58"/>
  <c r="AH256" i="58" s="1"/>
  <c r="AI238" i="58"/>
  <c r="AI256" i="58" s="1"/>
  <c r="AJ238" i="58"/>
  <c r="AJ256" i="58" s="1"/>
  <c r="AK238" i="58"/>
  <c r="AK256" i="58" s="1"/>
  <c r="AL238" i="58"/>
  <c r="AL256" i="58" s="1"/>
  <c r="AM238" i="58"/>
  <c r="AM256" i="58" s="1"/>
  <c r="AN238" i="58"/>
  <c r="AN256" i="58" s="1"/>
  <c r="AO238" i="58"/>
  <c r="AO256" i="58" s="1"/>
  <c r="AP238" i="58"/>
  <c r="AP256" i="58" s="1"/>
  <c r="AQ238" i="58"/>
  <c r="AQ256" i="58" s="1"/>
  <c r="AR238" i="58"/>
  <c r="AR256" i="58" s="1"/>
  <c r="AS238" i="58"/>
  <c r="AS256" i="58" s="1"/>
  <c r="AT238" i="58"/>
  <c r="AT256" i="58" s="1"/>
  <c r="AU238" i="58"/>
  <c r="AU256" i="58" s="1"/>
  <c r="AV238" i="58"/>
  <c r="AV256" i="58" s="1"/>
  <c r="AW238" i="58"/>
  <c r="AW256" i="58" s="1"/>
  <c r="AX238" i="58"/>
  <c r="AX256" i="58" s="1"/>
  <c r="AY238" i="58"/>
  <c r="AY256" i="58" s="1"/>
  <c r="AZ238" i="58"/>
  <c r="AZ256" i="58" s="1"/>
  <c r="BA238" i="58"/>
  <c r="BA256" i="58" s="1"/>
  <c r="BB238" i="58"/>
  <c r="BB256" i="58" s="1"/>
  <c r="BC238" i="58"/>
  <c r="BC256" i="58" s="1"/>
  <c r="BD238" i="58"/>
  <c r="BD256" i="58" s="1"/>
  <c r="BE238" i="58"/>
  <c r="BE256" i="58" s="1"/>
  <c r="BF238" i="58"/>
  <c r="BF256" i="58" s="1"/>
  <c r="BG238" i="58"/>
  <c r="BG256" i="58" s="1"/>
  <c r="BH238" i="58"/>
  <c r="BH256" i="58" s="1"/>
  <c r="BI238" i="58"/>
  <c r="BI256" i="58" s="1"/>
  <c r="BJ238" i="58"/>
  <c r="BJ256" i="58" s="1"/>
  <c r="BK238" i="58"/>
  <c r="BK256" i="58" s="1"/>
  <c r="BL238" i="58"/>
  <c r="BL256" i="58" s="1"/>
  <c r="BM238" i="58"/>
  <c r="BM256" i="58" s="1"/>
  <c r="BN238" i="58"/>
  <c r="BN256" i="58" s="1"/>
  <c r="BO238" i="58"/>
  <c r="BO256" i="58" s="1"/>
  <c r="BP238" i="58"/>
  <c r="BP256" i="58" s="1"/>
  <c r="BQ238" i="58"/>
  <c r="BQ256" i="58" s="1"/>
  <c r="BR238" i="58"/>
  <c r="BR256" i="58" s="1"/>
  <c r="BS238" i="58"/>
  <c r="BS256" i="58" s="1"/>
  <c r="BT238" i="58"/>
  <c r="BT256" i="58" s="1"/>
  <c r="BU238" i="58"/>
  <c r="BU256" i="58" s="1"/>
  <c r="BV238" i="58"/>
  <c r="BV256" i="58" s="1"/>
  <c r="BW238" i="58"/>
  <c r="BW256" i="58" s="1"/>
  <c r="BX238" i="58"/>
  <c r="BX256" i="58" s="1"/>
  <c r="BY238" i="58"/>
  <c r="BY256" i="58" s="1"/>
  <c r="BZ238" i="58"/>
  <c r="BZ256" i="58" s="1"/>
  <c r="CA238" i="58"/>
  <c r="CA256" i="58" s="1"/>
  <c r="CB238" i="58"/>
  <c r="CB256" i="58" s="1"/>
  <c r="CC238" i="58"/>
  <c r="CC256" i="58" s="1"/>
  <c r="CD238" i="58"/>
  <c r="CD256" i="58" s="1"/>
  <c r="CE238" i="58"/>
  <c r="CE256" i="58" s="1"/>
  <c r="CF238" i="58"/>
  <c r="CF256" i="58" s="1"/>
  <c r="CG238" i="58"/>
  <c r="CG256" i="58" s="1"/>
  <c r="CH238" i="58"/>
  <c r="CH256" i="58" s="1"/>
  <c r="CI238" i="58"/>
  <c r="CI256" i="58" s="1"/>
  <c r="CJ238" i="58"/>
  <c r="CJ256" i="58" s="1"/>
  <c r="CK238" i="58"/>
  <c r="CK256" i="58" s="1"/>
  <c r="CL238" i="58"/>
  <c r="CL256" i="58" s="1"/>
  <c r="CM238" i="58"/>
  <c r="CM256" i="58" s="1"/>
  <c r="CN238" i="58"/>
  <c r="CN256" i="58" s="1"/>
  <c r="CO238" i="58"/>
  <c r="CO256" i="58" s="1"/>
  <c r="CP238" i="58"/>
  <c r="CP256" i="58" s="1"/>
  <c r="CQ238" i="58"/>
  <c r="CQ256" i="58" s="1"/>
  <c r="CR238" i="58"/>
  <c r="CR256" i="58" s="1"/>
  <c r="CS238" i="58"/>
  <c r="CS256" i="58" s="1"/>
  <c r="CT238" i="58"/>
  <c r="CT256" i="58" s="1"/>
  <c r="CU238" i="58"/>
  <c r="CU256" i="58" s="1"/>
  <c r="CV238" i="58"/>
  <c r="CV256" i="58" s="1"/>
  <c r="CW238" i="58"/>
  <c r="CW256" i="58" s="1"/>
  <c r="CX238" i="58"/>
  <c r="CX256" i="58" s="1"/>
  <c r="CY238" i="58"/>
  <c r="CY256" i="58" s="1"/>
  <c r="CZ238" i="58"/>
  <c r="CZ256" i="58" s="1"/>
  <c r="D238" i="58"/>
  <c r="D256" i="58" s="1"/>
  <c r="E201" i="58"/>
  <c r="F201" i="58"/>
  <c r="G201" i="58"/>
  <c r="H201" i="58"/>
  <c r="I201" i="58"/>
  <c r="J201" i="58"/>
  <c r="K201" i="58"/>
  <c r="L201" i="58"/>
  <c r="M201" i="58"/>
  <c r="N201" i="58"/>
  <c r="O201" i="58"/>
  <c r="P201" i="58"/>
  <c r="Q201" i="58"/>
  <c r="R201" i="58"/>
  <c r="S201" i="58"/>
  <c r="T201" i="58"/>
  <c r="U201" i="58"/>
  <c r="V201" i="58"/>
  <c r="W201" i="58"/>
  <c r="X201" i="58"/>
  <c r="Y201" i="58"/>
  <c r="Z201" i="58"/>
  <c r="AA201" i="58"/>
  <c r="AB201" i="58"/>
  <c r="AC201" i="58"/>
  <c r="AD201" i="58"/>
  <c r="AE201" i="58"/>
  <c r="AF201" i="58"/>
  <c r="AG201" i="58"/>
  <c r="AH201" i="58"/>
  <c r="AI201" i="58"/>
  <c r="AJ201" i="58"/>
  <c r="AK201" i="58"/>
  <c r="AL201" i="58"/>
  <c r="AM201" i="58"/>
  <c r="AN201" i="58"/>
  <c r="AO201" i="58"/>
  <c r="AP201" i="58"/>
  <c r="AQ201" i="58"/>
  <c r="AR201" i="58"/>
  <c r="AS201" i="58"/>
  <c r="AT201" i="58"/>
  <c r="AU201" i="58"/>
  <c r="AV201" i="58"/>
  <c r="AW201" i="58"/>
  <c r="AX201" i="58"/>
  <c r="AY201" i="58"/>
  <c r="AZ201" i="58"/>
  <c r="BA201" i="58"/>
  <c r="BB201" i="58"/>
  <c r="BC201" i="58"/>
  <c r="BD201" i="58"/>
  <c r="BE201" i="58"/>
  <c r="BF201" i="58"/>
  <c r="BG201" i="58"/>
  <c r="BH201" i="58"/>
  <c r="BI201" i="58"/>
  <c r="BJ201" i="58"/>
  <c r="BK201" i="58"/>
  <c r="BL201" i="58"/>
  <c r="BM201" i="58"/>
  <c r="BN201" i="58"/>
  <c r="BO201" i="58"/>
  <c r="BP201" i="58"/>
  <c r="BQ201" i="58"/>
  <c r="BR201" i="58"/>
  <c r="BS201" i="58"/>
  <c r="BT201" i="58"/>
  <c r="BU201" i="58"/>
  <c r="BV201" i="58"/>
  <c r="BW201" i="58"/>
  <c r="BX201" i="58"/>
  <c r="BY201" i="58"/>
  <c r="BZ201" i="58"/>
  <c r="CA201" i="58"/>
  <c r="CB201" i="58"/>
  <c r="CC201" i="58"/>
  <c r="CD201" i="58"/>
  <c r="CE201" i="58"/>
  <c r="CF201" i="58"/>
  <c r="CG201" i="58"/>
  <c r="CH201" i="58"/>
  <c r="CI201" i="58"/>
  <c r="CJ201" i="58"/>
  <c r="CK201" i="58"/>
  <c r="CL201" i="58"/>
  <c r="CM201" i="58"/>
  <c r="CN201" i="58"/>
  <c r="CO201" i="58"/>
  <c r="CP201" i="58"/>
  <c r="CQ201" i="58"/>
  <c r="CR201" i="58"/>
  <c r="CS201" i="58"/>
  <c r="CT201" i="58"/>
  <c r="CU201" i="58"/>
  <c r="CV201" i="58"/>
  <c r="CW201" i="58"/>
  <c r="CX201" i="58"/>
  <c r="CY201" i="58"/>
  <c r="CZ201" i="58"/>
  <c r="D201" i="58"/>
  <c r="E110" i="58"/>
  <c r="F110" i="58"/>
  <c r="G110" i="58"/>
  <c r="H110" i="58"/>
  <c r="I110" i="58"/>
  <c r="J110" i="58"/>
  <c r="K110" i="58"/>
  <c r="L110" i="58"/>
  <c r="M110" i="58"/>
  <c r="N110" i="58"/>
  <c r="O110" i="58"/>
  <c r="P110" i="58"/>
  <c r="Q110" i="58"/>
  <c r="R110" i="58"/>
  <c r="S110" i="58"/>
  <c r="T110" i="58"/>
  <c r="U110" i="58"/>
  <c r="V110" i="58"/>
  <c r="W110" i="58"/>
  <c r="X110" i="58"/>
  <c r="Y110" i="58"/>
  <c r="Z110" i="58"/>
  <c r="AA110" i="58"/>
  <c r="AB110" i="58"/>
  <c r="AC110" i="58"/>
  <c r="AD110" i="58"/>
  <c r="AE110" i="58"/>
  <c r="AF110" i="58"/>
  <c r="AG110" i="58"/>
  <c r="AH110" i="58"/>
  <c r="AI110" i="58"/>
  <c r="AJ110" i="58"/>
  <c r="AK110" i="58"/>
  <c r="AL110" i="58"/>
  <c r="AM110" i="58"/>
  <c r="AN110" i="58"/>
  <c r="AO110" i="58"/>
  <c r="AP110" i="58"/>
  <c r="AQ110" i="58"/>
  <c r="AR110" i="58"/>
  <c r="AS110" i="58"/>
  <c r="AT110" i="58"/>
  <c r="AU110" i="58"/>
  <c r="AV110" i="58"/>
  <c r="AW110" i="58"/>
  <c r="AX110" i="58"/>
  <c r="AY110" i="58"/>
  <c r="AZ110" i="58"/>
  <c r="BA110" i="58"/>
  <c r="BB110" i="58"/>
  <c r="BC110" i="58"/>
  <c r="BD110" i="58"/>
  <c r="BE110" i="58"/>
  <c r="BF110" i="58"/>
  <c r="BG110" i="58"/>
  <c r="BH110" i="58"/>
  <c r="BI110" i="58"/>
  <c r="BJ110" i="58"/>
  <c r="BK110" i="58"/>
  <c r="BL110" i="58"/>
  <c r="BM110" i="58"/>
  <c r="BN110" i="58"/>
  <c r="BO110" i="58"/>
  <c r="BP110" i="58"/>
  <c r="BQ110" i="58"/>
  <c r="BR110" i="58"/>
  <c r="BS110" i="58"/>
  <c r="BT110" i="58"/>
  <c r="BU110" i="58"/>
  <c r="BV110" i="58"/>
  <c r="BW110" i="58"/>
  <c r="BX110" i="58"/>
  <c r="BY110" i="58"/>
  <c r="BZ110" i="58"/>
  <c r="CA110" i="58"/>
  <c r="CB110" i="58"/>
  <c r="CC110" i="58"/>
  <c r="CD110" i="58"/>
  <c r="CE110" i="58"/>
  <c r="CF110" i="58"/>
  <c r="CG110" i="58"/>
  <c r="CH110" i="58"/>
  <c r="CI110" i="58"/>
  <c r="CJ110" i="58"/>
  <c r="CK110" i="58"/>
  <c r="CL110" i="58"/>
  <c r="CM110" i="58"/>
  <c r="CN110" i="58"/>
  <c r="CO110" i="58"/>
  <c r="CP110" i="58"/>
  <c r="CQ110" i="58"/>
  <c r="CR110" i="58"/>
  <c r="CS110" i="58"/>
  <c r="CT110" i="58"/>
  <c r="CU110" i="58"/>
  <c r="CV110" i="58"/>
  <c r="CW110" i="58"/>
  <c r="CX110" i="58"/>
  <c r="CY110" i="58"/>
  <c r="CZ110" i="58"/>
  <c r="D110" i="58"/>
  <c r="E248" i="58"/>
  <c r="F248" i="58"/>
  <c r="G248" i="58"/>
  <c r="H248" i="58"/>
  <c r="I248" i="58"/>
  <c r="J248" i="58"/>
  <c r="K248" i="58"/>
  <c r="L248" i="58"/>
  <c r="M248" i="58"/>
  <c r="N248" i="58"/>
  <c r="O248" i="58"/>
  <c r="P248" i="58"/>
  <c r="Q248" i="58"/>
  <c r="R248" i="58"/>
  <c r="S248" i="58"/>
  <c r="T248" i="58"/>
  <c r="U248" i="58"/>
  <c r="V248" i="58"/>
  <c r="W248" i="58"/>
  <c r="X248" i="58"/>
  <c r="Y248" i="58"/>
  <c r="Z248" i="58"/>
  <c r="AA248" i="58"/>
  <c r="AB248" i="58"/>
  <c r="AC248" i="58"/>
  <c r="AD248" i="58"/>
  <c r="AE248" i="58"/>
  <c r="AF248" i="58"/>
  <c r="AG248" i="58"/>
  <c r="AH248" i="58"/>
  <c r="AI248" i="58"/>
  <c r="AJ248" i="58"/>
  <c r="AK248" i="58"/>
  <c r="AL248" i="58"/>
  <c r="AM248" i="58"/>
  <c r="AN248" i="58"/>
  <c r="AO248" i="58"/>
  <c r="AP248" i="58"/>
  <c r="AQ248" i="58"/>
  <c r="AR248" i="58"/>
  <c r="AS248" i="58"/>
  <c r="AT248" i="58"/>
  <c r="AU248" i="58"/>
  <c r="AV248" i="58"/>
  <c r="AW248" i="58"/>
  <c r="AX248" i="58"/>
  <c r="AY248" i="58"/>
  <c r="AZ248" i="58"/>
  <c r="BA248" i="58"/>
  <c r="BB248" i="58"/>
  <c r="BC248" i="58"/>
  <c r="BD248" i="58"/>
  <c r="BE248" i="58"/>
  <c r="BF248" i="58"/>
  <c r="BG248" i="58"/>
  <c r="BH248" i="58"/>
  <c r="BI248" i="58"/>
  <c r="BJ248" i="58"/>
  <c r="BK248" i="58"/>
  <c r="BL248" i="58"/>
  <c r="BM248" i="58"/>
  <c r="BN248" i="58"/>
  <c r="BO248" i="58"/>
  <c r="BP248" i="58"/>
  <c r="BQ248" i="58"/>
  <c r="BR248" i="58"/>
  <c r="BS248" i="58"/>
  <c r="BT248" i="58"/>
  <c r="BU248" i="58"/>
  <c r="BV248" i="58"/>
  <c r="BW248" i="58"/>
  <c r="BX248" i="58"/>
  <c r="BY248" i="58"/>
  <c r="BZ248" i="58"/>
  <c r="CA248" i="58"/>
  <c r="CB248" i="58"/>
  <c r="CC248" i="58"/>
  <c r="CD248" i="58"/>
  <c r="CE248" i="58"/>
  <c r="CF248" i="58"/>
  <c r="CG248" i="58"/>
  <c r="CH248" i="58"/>
  <c r="CI248" i="58"/>
  <c r="CJ248" i="58"/>
  <c r="CK248" i="58"/>
  <c r="CL248" i="58"/>
  <c r="CM248" i="58"/>
  <c r="CN248" i="58"/>
  <c r="CO248" i="58"/>
  <c r="CP248" i="58"/>
  <c r="CQ248" i="58"/>
  <c r="CR248" i="58"/>
  <c r="CS248" i="58"/>
  <c r="CT248" i="58"/>
  <c r="CU248" i="58"/>
  <c r="CV248" i="58"/>
  <c r="CW248" i="58"/>
  <c r="CX248" i="58"/>
  <c r="CY248" i="58"/>
  <c r="CZ248" i="58"/>
  <c r="D248" i="58"/>
  <c r="E158" i="58"/>
  <c r="F158" i="58"/>
  <c r="G158" i="58"/>
  <c r="H158" i="58"/>
  <c r="I158" i="58"/>
  <c r="J158" i="58"/>
  <c r="K158" i="58"/>
  <c r="L158" i="58"/>
  <c r="M158" i="58"/>
  <c r="N158" i="58"/>
  <c r="O158" i="58"/>
  <c r="P158" i="58"/>
  <c r="Q158" i="58"/>
  <c r="R158" i="58"/>
  <c r="S158" i="58"/>
  <c r="T158" i="58"/>
  <c r="U158" i="58"/>
  <c r="V158" i="58"/>
  <c r="W158" i="58"/>
  <c r="X158" i="58"/>
  <c r="Y158" i="58"/>
  <c r="Z158" i="58"/>
  <c r="AA158" i="58"/>
  <c r="AB158" i="58"/>
  <c r="AC158" i="58"/>
  <c r="AD158" i="58"/>
  <c r="AE158" i="58"/>
  <c r="AF158" i="58"/>
  <c r="AG158" i="58"/>
  <c r="AH158" i="58"/>
  <c r="AI158" i="58"/>
  <c r="AJ158" i="58"/>
  <c r="AK158" i="58"/>
  <c r="AL158" i="58"/>
  <c r="AM158" i="58"/>
  <c r="AN158" i="58"/>
  <c r="AO158" i="58"/>
  <c r="AP158" i="58"/>
  <c r="AQ158" i="58"/>
  <c r="AR158" i="58"/>
  <c r="AS158" i="58"/>
  <c r="AT158" i="58"/>
  <c r="AU158" i="58"/>
  <c r="AV158" i="58"/>
  <c r="AW158" i="58"/>
  <c r="AX158" i="58"/>
  <c r="AY158" i="58"/>
  <c r="AZ158" i="58"/>
  <c r="BA158" i="58"/>
  <c r="BB158" i="58"/>
  <c r="BC158" i="58"/>
  <c r="BD158" i="58"/>
  <c r="BE158" i="58"/>
  <c r="BF158" i="58"/>
  <c r="BG158" i="58"/>
  <c r="BH158" i="58"/>
  <c r="BI158" i="58"/>
  <c r="BJ158" i="58"/>
  <c r="BK158" i="58"/>
  <c r="BL158" i="58"/>
  <c r="BM158" i="58"/>
  <c r="BN158" i="58"/>
  <c r="BO158" i="58"/>
  <c r="BP158" i="58"/>
  <c r="BQ158" i="58"/>
  <c r="BR158" i="58"/>
  <c r="BS158" i="58"/>
  <c r="BT158" i="58"/>
  <c r="BU158" i="58"/>
  <c r="BV158" i="58"/>
  <c r="BW158" i="58"/>
  <c r="BX158" i="58"/>
  <c r="BY158" i="58"/>
  <c r="BZ158" i="58"/>
  <c r="CA158" i="58"/>
  <c r="CB158" i="58"/>
  <c r="CC158" i="58"/>
  <c r="CD158" i="58"/>
  <c r="CE158" i="58"/>
  <c r="CF158" i="58"/>
  <c r="CG158" i="58"/>
  <c r="CH158" i="58"/>
  <c r="CI158" i="58"/>
  <c r="CJ158" i="58"/>
  <c r="CK158" i="58"/>
  <c r="CL158" i="58"/>
  <c r="CM158" i="58"/>
  <c r="CN158" i="58"/>
  <c r="CO158" i="58"/>
  <c r="CP158" i="58"/>
  <c r="CQ158" i="58"/>
  <c r="CR158" i="58"/>
  <c r="CS158" i="58"/>
  <c r="CT158" i="58"/>
  <c r="CU158" i="58"/>
  <c r="CV158" i="58"/>
  <c r="CW158" i="58"/>
  <c r="CX158" i="58"/>
  <c r="CY158" i="58"/>
  <c r="CZ158" i="58"/>
  <c r="D158" i="58"/>
  <c r="D239" i="58"/>
  <c r="E239" i="58"/>
  <c r="F239" i="58"/>
  <c r="G239" i="58"/>
  <c r="H239" i="58"/>
  <c r="I239" i="58"/>
  <c r="J239" i="58"/>
  <c r="K239" i="58"/>
  <c r="L239" i="58"/>
  <c r="M239" i="58"/>
  <c r="N239" i="58"/>
  <c r="O239" i="58"/>
  <c r="P239" i="58"/>
  <c r="Q239" i="58"/>
  <c r="R239" i="58"/>
  <c r="S239" i="58"/>
  <c r="T239" i="58"/>
  <c r="U239" i="58"/>
  <c r="V239" i="58"/>
  <c r="W239" i="58"/>
  <c r="X239" i="58"/>
  <c r="Y239" i="58"/>
  <c r="Z239" i="58"/>
  <c r="AA239" i="58"/>
  <c r="AB239" i="58"/>
  <c r="AC239" i="58"/>
  <c r="AD239" i="58"/>
  <c r="AE239" i="58"/>
  <c r="AF239" i="58"/>
  <c r="AG239" i="58"/>
  <c r="AH239" i="58"/>
  <c r="AI239" i="58"/>
  <c r="AJ239" i="58"/>
  <c r="AK239" i="58"/>
  <c r="AL239" i="58"/>
  <c r="AM239" i="58"/>
  <c r="AN239" i="58"/>
  <c r="AO239" i="58"/>
  <c r="AP239" i="58"/>
  <c r="AQ239" i="58"/>
  <c r="AR239" i="58"/>
  <c r="AS239" i="58"/>
  <c r="AT239" i="58"/>
  <c r="AU239" i="58"/>
  <c r="AV239" i="58"/>
  <c r="AW239" i="58"/>
  <c r="AX239" i="58"/>
  <c r="AY239" i="58"/>
  <c r="AZ239" i="58"/>
  <c r="BA239" i="58"/>
  <c r="BB239" i="58"/>
  <c r="BC239" i="58"/>
  <c r="BD239" i="58"/>
  <c r="BE239" i="58"/>
  <c r="BF239" i="58"/>
  <c r="BG239" i="58"/>
  <c r="BH239" i="58"/>
  <c r="BI239" i="58"/>
  <c r="BJ239" i="58"/>
  <c r="BK239" i="58"/>
  <c r="BL239" i="58"/>
  <c r="BM239" i="58"/>
  <c r="BN239" i="58"/>
  <c r="BO239" i="58"/>
  <c r="BP239" i="58"/>
  <c r="BQ239" i="58"/>
  <c r="BR239" i="58"/>
  <c r="BS239" i="58"/>
  <c r="BT239" i="58"/>
  <c r="BU239" i="58"/>
  <c r="BV239" i="58"/>
  <c r="BW239" i="58"/>
  <c r="BX239" i="58"/>
  <c r="BY239" i="58"/>
  <c r="BZ239" i="58"/>
  <c r="CA239" i="58"/>
  <c r="CB239" i="58"/>
  <c r="CC239" i="58"/>
  <c r="CD239" i="58"/>
  <c r="CE239" i="58"/>
  <c r="CF239" i="58"/>
  <c r="CH239" i="58"/>
  <c r="CI239" i="58"/>
  <c r="CJ239" i="58"/>
  <c r="CK239" i="58"/>
  <c r="CL239" i="58"/>
  <c r="CM239" i="58"/>
  <c r="CN239" i="58"/>
  <c r="CO239" i="58"/>
  <c r="CP239" i="58"/>
  <c r="CQ239" i="58"/>
  <c r="CR239" i="58"/>
  <c r="CS239" i="58"/>
  <c r="CT239" i="58"/>
  <c r="CU239" i="58"/>
  <c r="CV239" i="58"/>
  <c r="CW239" i="58"/>
  <c r="CX239" i="58"/>
  <c r="CY239" i="58"/>
  <c r="CZ239" i="58"/>
  <c r="CG239" i="58"/>
  <c r="E192" i="58"/>
  <c r="F192" i="58"/>
  <c r="G192" i="58"/>
  <c r="H192" i="58"/>
  <c r="I192" i="58"/>
  <c r="J192" i="58"/>
  <c r="K192" i="58"/>
  <c r="L192" i="58"/>
  <c r="M192" i="58"/>
  <c r="N192" i="58"/>
  <c r="O192" i="58"/>
  <c r="P192" i="58"/>
  <c r="Q192" i="58"/>
  <c r="R192" i="58"/>
  <c r="S192" i="58"/>
  <c r="T192" i="58"/>
  <c r="U192" i="58"/>
  <c r="V192" i="58"/>
  <c r="W192" i="58"/>
  <c r="X192" i="58"/>
  <c r="Y192" i="58"/>
  <c r="Z192" i="58"/>
  <c r="AA192" i="58"/>
  <c r="AB192" i="58"/>
  <c r="AC192" i="58"/>
  <c r="AD192" i="58"/>
  <c r="AE192" i="58"/>
  <c r="AF192" i="58"/>
  <c r="AG192" i="58"/>
  <c r="AH192" i="58"/>
  <c r="AI192" i="58"/>
  <c r="AJ192" i="58"/>
  <c r="AK192" i="58"/>
  <c r="AL192" i="58"/>
  <c r="AM192" i="58"/>
  <c r="AN192" i="58"/>
  <c r="AO192" i="58"/>
  <c r="AP192" i="58"/>
  <c r="AQ192" i="58"/>
  <c r="AR192" i="58"/>
  <c r="AS192" i="58"/>
  <c r="AT192" i="58"/>
  <c r="AU192" i="58"/>
  <c r="AV192" i="58"/>
  <c r="AW192" i="58"/>
  <c r="AX192" i="58"/>
  <c r="AY192" i="58"/>
  <c r="AZ192" i="58"/>
  <c r="BA192" i="58"/>
  <c r="BB192" i="58"/>
  <c r="BC192" i="58"/>
  <c r="BD192" i="58"/>
  <c r="BE192" i="58"/>
  <c r="BF192" i="58"/>
  <c r="BG192" i="58"/>
  <c r="BH192" i="58"/>
  <c r="BI192" i="58"/>
  <c r="BJ192" i="58"/>
  <c r="BK192" i="58"/>
  <c r="BL192" i="58"/>
  <c r="BM192" i="58"/>
  <c r="BN192" i="58"/>
  <c r="BO192" i="58"/>
  <c r="BP192" i="58"/>
  <c r="BQ192" i="58"/>
  <c r="BR192" i="58"/>
  <c r="BS192" i="58"/>
  <c r="BT192" i="58"/>
  <c r="BU192" i="58"/>
  <c r="BV192" i="58"/>
  <c r="BW192" i="58"/>
  <c r="BX192" i="58"/>
  <c r="BY192" i="58"/>
  <c r="BZ192" i="58"/>
  <c r="CA192" i="58"/>
  <c r="CB192" i="58"/>
  <c r="CC192" i="58"/>
  <c r="CD192" i="58"/>
  <c r="CE192" i="58"/>
  <c r="CF192" i="58"/>
  <c r="CG192" i="58"/>
  <c r="CH192" i="58"/>
  <c r="CI192" i="58"/>
  <c r="CJ192" i="58"/>
  <c r="CK192" i="58"/>
  <c r="CL192" i="58"/>
  <c r="CM192" i="58"/>
  <c r="CN192" i="58"/>
  <c r="CO192" i="58"/>
  <c r="CP192" i="58"/>
  <c r="CQ192" i="58"/>
  <c r="CR192" i="58"/>
  <c r="CS192" i="58"/>
  <c r="CT192" i="58"/>
  <c r="CU192" i="58"/>
  <c r="CV192" i="58"/>
  <c r="CW192" i="58"/>
  <c r="CX192" i="58"/>
  <c r="CY192" i="58"/>
  <c r="CZ192" i="58"/>
  <c r="D192" i="58"/>
  <c r="E148" i="58"/>
  <c r="F148" i="58"/>
  <c r="G148" i="58"/>
  <c r="H148" i="58"/>
  <c r="I148" i="58"/>
  <c r="J148" i="58"/>
  <c r="K148" i="58"/>
  <c r="L148" i="58"/>
  <c r="M148" i="58"/>
  <c r="N148" i="58"/>
  <c r="O148" i="58"/>
  <c r="P148" i="58"/>
  <c r="Q148" i="58"/>
  <c r="R148" i="58"/>
  <c r="S148" i="58"/>
  <c r="T148" i="58"/>
  <c r="U148" i="58"/>
  <c r="V148" i="58"/>
  <c r="W148" i="58"/>
  <c r="X148" i="58"/>
  <c r="Y148" i="58"/>
  <c r="Z148" i="58"/>
  <c r="AA148" i="58"/>
  <c r="AB148" i="58"/>
  <c r="AC148" i="58"/>
  <c r="AD148" i="58"/>
  <c r="AE148" i="58"/>
  <c r="AF148" i="58"/>
  <c r="AG148" i="58"/>
  <c r="AH148" i="58"/>
  <c r="AI148" i="58"/>
  <c r="AJ148" i="58"/>
  <c r="AK148" i="58"/>
  <c r="AL148" i="58"/>
  <c r="AM148" i="58"/>
  <c r="AN148" i="58"/>
  <c r="AO148" i="58"/>
  <c r="AP148" i="58"/>
  <c r="AQ148" i="58"/>
  <c r="AR148" i="58"/>
  <c r="AS148" i="58"/>
  <c r="AT148" i="58"/>
  <c r="AU148" i="58"/>
  <c r="AV148" i="58"/>
  <c r="AW148" i="58"/>
  <c r="AX148" i="58"/>
  <c r="AY148" i="58"/>
  <c r="AZ148" i="58"/>
  <c r="BA148" i="58"/>
  <c r="BB148" i="58"/>
  <c r="BC148" i="58"/>
  <c r="BD148" i="58"/>
  <c r="BE148" i="58"/>
  <c r="BF148" i="58"/>
  <c r="BG148" i="58"/>
  <c r="BH148" i="58"/>
  <c r="BI148" i="58"/>
  <c r="BJ148" i="58"/>
  <c r="BK148" i="58"/>
  <c r="BL148" i="58"/>
  <c r="BM148" i="58"/>
  <c r="BN148" i="58"/>
  <c r="BO148" i="58"/>
  <c r="BP148" i="58"/>
  <c r="BQ148" i="58"/>
  <c r="BR148" i="58"/>
  <c r="BS148" i="58"/>
  <c r="BT148" i="58"/>
  <c r="BU148" i="58"/>
  <c r="BV148" i="58"/>
  <c r="BW148" i="58"/>
  <c r="BX148" i="58"/>
  <c r="BY148" i="58"/>
  <c r="BZ148" i="58"/>
  <c r="CA148" i="58"/>
  <c r="CB148" i="58"/>
  <c r="CC148" i="58"/>
  <c r="CD148" i="58"/>
  <c r="CE148" i="58"/>
  <c r="CF148" i="58"/>
  <c r="CG148" i="58"/>
  <c r="CH148" i="58"/>
  <c r="CI148" i="58"/>
  <c r="CJ148" i="58"/>
  <c r="CK148" i="58"/>
  <c r="CL148" i="58"/>
  <c r="CM148" i="58"/>
  <c r="CN148" i="58"/>
  <c r="CO148" i="58"/>
  <c r="CP148" i="58"/>
  <c r="CQ148" i="58"/>
  <c r="CR148" i="58"/>
  <c r="CS148" i="58"/>
  <c r="CT148" i="58"/>
  <c r="CU148" i="58"/>
  <c r="CV148" i="58"/>
  <c r="CW148" i="58"/>
  <c r="CX148" i="58"/>
  <c r="CY148" i="58"/>
  <c r="CZ148" i="58"/>
  <c r="E149" i="58"/>
  <c r="F149" i="58"/>
  <c r="G149" i="58"/>
  <c r="H149" i="58"/>
  <c r="I149" i="58"/>
  <c r="J149" i="58"/>
  <c r="K149" i="58"/>
  <c r="L149" i="58"/>
  <c r="M149" i="58"/>
  <c r="N149" i="58"/>
  <c r="O149" i="58"/>
  <c r="P149" i="58"/>
  <c r="Q149" i="58"/>
  <c r="R149" i="58"/>
  <c r="S149" i="58"/>
  <c r="T149" i="58"/>
  <c r="U149" i="58"/>
  <c r="V149" i="58"/>
  <c r="W149" i="58"/>
  <c r="X149" i="58"/>
  <c r="Y149" i="58"/>
  <c r="Z149" i="58"/>
  <c r="AA149" i="58"/>
  <c r="AB149" i="58"/>
  <c r="AC149" i="58"/>
  <c r="AD149" i="58"/>
  <c r="AE149" i="58"/>
  <c r="AF149" i="58"/>
  <c r="AG149" i="58"/>
  <c r="AH149" i="58"/>
  <c r="AI149" i="58"/>
  <c r="AJ149" i="58"/>
  <c r="AK149" i="58"/>
  <c r="AL149" i="58"/>
  <c r="AM149" i="58"/>
  <c r="AN149" i="58"/>
  <c r="AO149" i="58"/>
  <c r="AP149" i="58"/>
  <c r="AQ149" i="58"/>
  <c r="AR149" i="58"/>
  <c r="AS149" i="58"/>
  <c r="AT149" i="58"/>
  <c r="AU149" i="58"/>
  <c r="AV149" i="58"/>
  <c r="AW149" i="58"/>
  <c r="AX149" i="58"/>
  <c r="AY149" i="58"/>
  <c r="AZ149" i="58"/>
  <c r="BA149" i="58"/>
  <c r="BB149" i="58"/>
  <c r="BC149" i="58"/>
  <c r="BD149" i="58"/>
  <c r="BE149" i="58"/>
  <c r="BF149" i="58"/>
  <c r="BG149" i="58"/>
  <c r="BH149" i="58"/>
  <c r="BI149" i="58"/>
  <c r="BJ149" i="58"/>
  <c r="BK149" i="58"/>
  <c r="BL149" i="58"/>
  <c r="BM149" i="58"/>
  <c r="BN149" i="58"/>
  <c r="BO149" i="58"/>
  <c r="BP149" i="58"/>
  <c r="BQ149" i="58"/>
  <c r="BR149" i="58"/>
  <c r="BS149" i="58"/>
  <c r="BT149" i="58"/>
  <c r="BU149" i="58"/>
  <c r="BV149" i="58"/>
  <c r="BW149" i="58"/>
  <c r="BX149" i="58"/>
  <c r="BY149" i="58"/>
  <c r="BZ149" i="58"/>
  <c r="CA149" i="58"/>
  <c r="CB149" i="58"/>
  <c r="CC149" i="58"/>
  <c r="CD149" i="58"/>
  <c r="CE149" i="58"/>
  <c r="CF149" i="58"/>
  <c r="CG149" i="58"/>
  <c r="CH149" i="58"/>
  <c r="CI149" i="58"/>
  <c r="CJ149" i="58"/>
  <c r="CK149" i="58"/>
  <c r="CL149" i="58"/>
  <c r="CM149" i="58"/>
  <c r="CN149" i="58"/>
  <c r="CO149" i="58"/>
  <c r="CP149" i="58"/>
  <c r="CQ149" i="58"/>
  <c r="CR149" i="58"/>
  <c r="CS149" i="58"/>
  <c r="CT149" i="58"/>
  <c r="CU149" i="58"/>
  <c r="CV149" i="58"/>
  <c r="CW149" i="58"/>
  <c r="CX149" i="58"/>
  <c r="CY149" i="58"/>
  <c r="CZ149" i="58"/>
  <c r="D149" i="58"/>
  <c r="D148" i="58"/>
  <c r="E100" i="58"/>
  <c r="F100" i="58"/>
  <c r="G100" i="58"/>
  <c r="H100" i="58"/>
  <c r="I100" i="58"/>
  <c r="J100" i="58"/>
  <c r="K100" i="58"/>
  <c r="L100" i="58"/>
  <c r="M100" i="58"/>
  <c r="N100" i="58"/>
  <c r="O100" i="58"/>
  <c r="P100" i="58"/>
  <c r="Q100" i="58"/>
  <c r="R100" i="58"/>
  <c r="S100" i="58"/>
  <c r="T100" i="58"/>
  <c r="U100" i="58"/>
  <c r="V100" i="58"/>
  <c r="W100" i="58"/>
  <c r="X100" i="58"/>
  <c r="Y100" i="58"/>
  <c r="Z100" i="58"/>
  <c r="AA100" i="58"/>
  <c r="AB100" i="58"/>
  <c r="AC100" i="58"/>
  <c r="AD100" i="58"/>
  <c r="AE100" i="58"/>
  <c r="AF100" i="58"/>
  <c r="AG100" i="58"/>
  <c r="AH100" i="58"/>
  <c r="AI100" i="58"/>
  <c r="AJ100" i="58"/>
  <c r="AK100" i="58"/>
  <c r="AL100" i="58"/>
  <c r="AM100" i="58"/>
  <c r="AN100" i="58"/>
  <c r="AO100" i="58"/>
  <c r="AP100" i="58"/>
  <c r="AQ100" i="58"/>
  <c r="AR100" i="58"/>
  <c r="AS100" i="58"/>
  <c r="AT100" i="58"/>
  <c r="AU100" i="58"/>
  <c r="AV100" i="58"/>
  <c r="AW100" i="58"/>
  <c r="AX100" i="58"/>
  <c r="AY100" i="58"/>
  <c r="AZ100" i="58"/>
  <c r="BA100" i="58"/>
  <c r="BB100" i="58"/>
  <c r="BC100" i="58"/>
  <c r="BD100" i="58"/>
  <c r="BE100" i="58"/>
  <c r="BF100" i="58"/>
  <c r="BG100" i="58"/>
  <c r="BH100" i="58"/>
  <c r="BI100" i="58"/>
  <c r="BJ100" i="58"/>
  <c r="BK100" i="58"/>
  <c r="BL100" i="58"/>
  <c r="BM100" i="58"/>
  <c r="BN100" i="58"/>
  <c r="BO100" i="58"/>
  <c r="BP100" i="58"/>
  <c r="BQ100" i="58"/>
  <c r="BR100" i="58"/>
  <c r="BS100" i="58"/>
  <c r="BT100" i="58"/>
  <c r="BU100" i="58"/>
  <c r="BV100" i="58"/>
  <c r="BW100" i="58"/>
  <c r="BX100" i="58"/>
  <c r="BY100" i="58"/>
  <c r="BZ100" i="58"/>
  <c r="CA100" i="58"/>
  <c r="CB100" i="58"/>
  <c r="CC100" i="58"/>
  <c r="CD100" i="58"/>
  <c r="CE100" i="58"/>
  <c r="CF100" i="58"/>
  <c r="CG100" i="58"/>
  <c r="CH100" i="58"/>
  <c r="CI100" i="58"/>
  <c r="CJ100" i="58"/>
  <c r="CK100" i="58"/>
  <c r="CL100" i="58"/>
  <c r="CM100" i="58"/>
  <c r="CN100" i="58"/>
  <c r="CO100" i="58"/>
  <c r="CP100" i="58"/>
  <c r="CQ100" i="58"/>
  <c r="CR100" i="58"/>
  <c r="CS100" i="58"/>
  <c r="CT100" i="58"/>
  <c r="CU100" i="58"/>
  <c r="CV100" i="58"/>
  <c r="CW100" i="58"/>
  <c r="CX100" i="58"/>
  <c r="CY100" i="58"/>
  <c r="CZ100" i="58"/>
  <c r="E101" i="58"/>
  <c r="F101" i="58"/>
  <c r="G101" i="58"/>
  <c r="H101" i="58"/>
  <c r="I101" i="58"/>
  <c r="J101" i="58"/>
  <c r="K101" i="58"/>
  <c r="L101" i="58"/>
  <c r="M101" i="58"/>
  <c r="N101" i="58"/>
  <c r="O101" i="58"/>
  <c r="P101" i="58"/>
  <c r="Q101" i="58"/>
  <c r="R101" i="58"/>
  <c r="S101" i="58"/>
  <c r="T101" i="58"/>
  <c r="U101" i="58"/>
  <c r="V101" i="58"/>
  <c r="W101" i="58"/>
  <c r="X101" i="58"/>
  <c r="Y101" i="58"/>
  <c r="Z101" i="58"/>
  <c r="AA101" i="58"/>
  <c r="AB101" i="58"/>
  <c r="AC101" i="58"/>
  <c r="AD101" i="58"/>
  <c r="AE101" i="58"/>
  <c r="AF101" i="58"/>
  <c r="AG101" i="58"/>
  <c r="AH101" i="58"/>
  <c r="AI101" i="58"/>
  <c r="AJ101" i="58"/>
  <c r="AK101" i="58"/>
  <c r="AL101" i="58"/>
  <c r="AM101" i="58"/>
  <c r="AN101" i="58"/>
  <c r="AO101" i="58"/>
  <c r="AP101" i="58"/>
  <c r="AQ101" i="58"/>
  <c r="AR101" i="58"/>
  <c r="AS101" i="58"/>
  <c r="AT101" i="58"/>
  <c r="AU101" i="58"/>
  <c r="AV101" i="58"/>
  <c r="AW101" i="58"/>
  <c r="AX101" i="58"/>
  <c r="AY101" i="58"/>
  <c r="AZ101" i="58"/>
  <c r="BA101" i="58"/>
  <c r="BB101" i="58"/>
  <c r="BC101" i="58"/>
  <c r="BD101" i="58"/>
  <c r="BE101" i="58"/>
  <c r="BF101" i="58"/>
  <c r="BG101" i="58"/>
  <c r="BH101" i="58"/>
  <c r="BI101" i="58"/>
  <c r="BJ101" i="58"/>
  <c r="BK101" i="58"/>
  <c r="BL101" i="58"/>
  <c r="BM101" i="58"/>
  <c r="BN101" i="58"/>
  <c r="BO101" i="58"/>
  <c r="BP101" i="58"/>
  <c r="BQ101" i="58"/>
  <c r="BR101" i="58"/>
  <c r="BS101" i="58"/>
  <c r="BT101" i="58"/>
  <c r="BU101" i="58"/>
  <c r="BV101" i="58"/>
  <c r="BW101" i="58"/>
  <c r="BX101" i="58"/>
  <c r="BY101" i="58"/>
  <c r="BZ101" i="58"/>
  <c r="CA101" i="58"/>
  <c r="CB101" i="58"/>
  <c r="CC101" i="58"/>
  <c r="CD101" i="58"/>
  <c r="CE101" i="58"/>
  <c r="CF101" i="58"/>
  <c r="CG101" i="58"/>
  <c r="CH101" i="58"/>
  <c r="CI101" i="58"/>
  <c r="CJ101" i="58"/>
  <c r="CK101" i="58"/>
  <c r="CL101" i="58"/>
  <c r="CM101" i="58"/>
  <c r="CN101" i="58"/>
  <c r="CO101" i="58"/>
  <c r="CP101" i="58"/>
  <c r="CQ101" i="58"/>
  <c r="CR101" i="58"/>
  <c r="CS101" i="58"/>
  <c r="CT101" i="58"/>
  <c r="CU101" i="58"/>
  <c r="CV101" i="58"/>
  <c r="CW101" i="58"/>
  <c r="CX101" i="58"/>
  <c r="CY101" i="58"/>
  <c r="CZ101" i="58"/>
  <c r="D101" i="58"/>
  <c r="D100" i="58"/>
  <c r="E66" i="58"/>
  <c r="E3" i="58"/>
  <c r="F66" i="58"/>
  <c r="F3" i="58"/>
  <c r="G66" i="58"/>
  <c r="G3" i="58"/>
  <c r="H66" i="58"/>
  <c r="H3" i="58"/>
  <c r="I66" i="58"/>
  <c r="I3" i="58"/>
  <c r="J66" i="58"/>
  <c r="J3" i="58"/>
  <c r="K66" i="58"/>
  <c r="K3" i="58"/>
  <c r="L66" i="58"/>
  <c r="L3" i="58"/>
  <c r="M66" i="58"/>
  <c r="M3" i="58"/>
  <c r="N66" i="58"/>
  <c r="N3" i="58"/>
  <c r="O66" i="58"/>
  <c r="O3" i="58"/>
  <c r="P66" i="58"/>
  <c r="P3" i="58"/>
  <c r="Q66" i="58"/>
  <c r="Q3" i="58"/>
  <c r="R66" i="58"/>
  <c r="R3" i="58"/>
  <c r="S66" i="58"/>
  <c r="S3" i="58"/>
  <c r="T66" i="58"/>
  <c r="T3" i="58"/>
  <c r="U66" i="58"/>
  <c r="U3" i="58"/>
  <c r="V66" i="58"/>
  <c r="V3" i="58"/>
  <c r="W66" i="58"/>
  <c r="W3" i="58"/>
  <c r="X66" i="58"/>
  <c r="X3" i="58"/>
  <c r="Y66" i="58"/>
  <c r="Y3" i="58"/>
  <c r="Z66" i="58"/>
  <c r="Z3" i="58"/>
  <c r="AA66" i="58"/>
  <c r="AA3" i="58"/>
  <c r="AB66" i="58"/>
  <c r="AB3" i="58"/>
  <c r="AC66" i="58"/>
  <c r="AC3" i="58"/>
  <c r="AD66" i="58"/>
  <c r="AD3" i="58"/>
  <c r="AE66" i="58"/>
  <c r="AE3" i="58"/>
  <c r="AF66" i="58"/>
  <c r="AF3" i="58"/>
  <c r="AG66" i="58"/>
  <c r="AG3" i="58"/>
  <c r="AH66" i="58"/>
  <c r="AH3" i="58"/>
  <c r="AI66" i="58"/>
  <c r="AI3" i="58"/>
  <c r="AJ66" i="58"/>
  <c r="AJ3" i="58"/>
  <c r="AK66" i="58"/>
  <c r="AK3" i="58"/>
  <c r="AL66" i="58"/>
  <c r="AL3" i="58"/>
  <c r="AM66" i="58"/>
  <c r="AM3" i="58"/>
  <c r="AN66" i="58"/>
  <c r="AN3" i="58"/>
  <c r="AO66" i="58"/>
  <c r="AO3" i="58"/>
  <c r="AP66" i="58"/>
  <c r="AP3" i="58"/>
  <c r="AQ66" i="58"/>
  <c r="AQ3" i="58"/>
  <c r="AR66" i="58"/>
  <c r="AR3" i="58"/>
  <c r="AS66" i="58"/>
  <c r="AS3" i="58"/>
  <c r="AT66" i="58"/>
  <c r="AT3" i="58"/>
  <c r="AU66" i="58"/>
  <c r="AU3" i="58"/>
  <c r="AV66" i="58"/>
  <c r="AV3" i="58"/>
  <c r="AW66" i="58"/>
  <c r="AW3" i="58"/>
  <c r="AX66" i="58"/>
  <c r="AX3" i="58"/>
  <c r="AY66" i="58"/>
  <c r="AY3" i="58"/>
  <c r="AZ66" i="58"/>
  <c r="AZ3" i="58"/>
  <c r="BA66" i="58"/>
  <c r="BA3" i="58"/>
  <c r="BB66" i="58"/>
  <c r="BB3" i="58"/>
  <c r="BC66" i="58"/>
  <c r="BC3" i="58"/>
  <c r="BD66" i="58"/>
  <c r="BD3" i="58"/>
  <c r="BE66" i="58"/>
  <c r="BE3" i="58"/>
  <c r="BF66" i="58"/>
  <c r="BF3" i="58"/>
  <c r="BG66" i="58"/>
  <c r="BG3" i="58"/>
  <c r="BH66" i="58"/>
  <c r="BH3" i="58"/>
  <c r="BI66" i="58"/>
  <c r="BI3" i="58"/>
  <c r="BJ66" i="58"/>
  <c r="BJ3" i="58"/>
  <c r="BK66" i="58"/>
  <c r="BK3" i="58"/>
  <c r="BL66" i="58"/>
  <c r="BL3" i="58"/>
  <c r="BM66" i="58"/>
  <c r="BM3" i="58"/>
  <c r="BN66" i="58"/>
  <c r="BN3" i="58"/>
  <c r="BO66" i="58"/>
  <c r="BO3" i="58"/>
  <c r="BP66" i="58"/>
  <c r="BP3" i="58"/>
  <c r="BQ66" i="58"/>
  <c r="BQ3" i="58"/>
  <c r="BR66" i="58"/>
  <c r="BR3" i="58"/>
  <c r="BS66" i="58"/>
  <c r="BS3" i="58"/>
  <c r="BT66" i="58"/>
  <c r="BT3" i="58"/>
  <c r="BU66" i="58"/>
  <c r="BU3" i="58"/>
  <c r="BV66" i="58"/>
  <c r="BV3" i="58"/>
  <c r="BW66" i="58"/>
  <c r="BW3" i="58"/>
  <c r="BX66" i="58"/>
  <c r="BX3" i="58"/>
  <c r="BY66" i="58"/>
  <c r="BY3" i="58"/>
  <c r="BZ66" i="58"/>
  <c r="BZ3" i="58"/>
  <c r="CA66" i="58"/>
  <c r="CA3" i="58"/>
  <c r="CB66" i="58"/>
  <c r="CB3" i="58"/>
  <c r="CC66" i="58"/>
  <c r="CC3" i="58"/>
  <c r="CD66" i="58"/>
  <c r="CD3" i="58"/>
  <c r="CE66" i="58"/>
  <c r="CE3" i="58"/>
  <c r="CF66" i="58"/>
  <c r="CF3" i="58"/>
  <c r="CG66" i="58"/>
  <c r="CG3" i="58"/>
  <c r="CH66" i="58"/>
  <c r="CH3" i="58"/>
  <c r="CI66" i="58"/>
  <c r="CI3" i="58"/>
  <c r="CJ66" i="58"/>
  <c r="CJ3" i="58"/>
  <c r="CK66" i="58"/>
  <c r="CK3" i="58"/>
  <c r="CL66" i="58"/>
  <c r="CL3" i="58"/>
  <c r="CM66" i="58"/>
  <c r="CM3" i="58"/>
  <c r="CN66" i="58"/>
  <c r="CN3" i="58"/>
  <c r="CO66" i="58"/>
  <c r="CO3" i="58"/>
  <c r="CP66" i="58"/>
  <c r="CP3" i="58"/>
  <c r="CQ66" i="58"/>
  <c r="CQ3" i="58"/>
  <c r="CR66" i="58"/>
  <c r="CR3" i="58"/>
  <c r="CS66" i="58"/>
  <c r="CS3" i="58"/>
  <c r="CT66" i="58"/>
  <c r="CT3" i="58"/>
  <c r="CU66" i="58"/>
  <c r="CU3" i="58"/>
  <c r="CV66" i="58"/>
  <c r="CV3" i="58"/>
  <c r="CW66" i="58"/>
  <c r="CW3" i="58"/>
  <c r="CX66" i="58"/>
  <c r="CX3" i="58"/>
  <c r="CY66" i="58"/>
  <c r="CY3" i="58"/>
  <c r="CZ66" i="58"/>
  <c r="CZ3" i="58"/>
  <c r="D66" i="58"/>
  <c r="D3" i="58"/>
  <c r="E39" i="58"/>
  <c r="F39" i="58"/>
  <c r="G39" i="58"/>
  <c r="H39" i="58"/>
  <c r="I39" i="58"/>
  <c r="J39" i="58"/>
  <c r="K39" i="58"/>
  <c r="L39" i="58"/>
  <c r="M39" i="58"/>
  <c r="N39" i="58"/>
  <c r="O39" i="58"/>
  <c r="P39" i="58"/>
  <c r="Q39" i="58"/>
  <c r="R39" i="58"/>
  <c r="S39" i="58"/>
  <c r="T39" i="58"/>
  <c r="U39" i="58"/>
  <c r="V39" i="58"/>
  <c r="W39" i="58"/>
  <c r="X39" i="58"/>
  <c r="Y39" i="58"/>
  <c r="Z39" i="58"/>
  <c r="AA39" i="58"/>
  <c r="AB39" i="58"/>
  <c r="AC39" i="58"/>
  <c r="AD39" i="58"/>
  <c r="AE39" i="58"/>
  <c r="AF39" i="58"/>
  <c r="AG39" i="58"/>
  <c r="AH39" i="58"/>
  <c r="AI39" i="58"/>
  <c r="AJ39" i="58"/>
  <c r="AK39" i="58"/>
  <c r="AL39" i="58"/>
  <c r="AM39" i="58"/>
  <c r="AN39" i="58"/>
  <c r="AO39" i="58"/>
  <c r="AP39" i="58"/>
  <c r="AQ39" i="58"/>
  <c r="AR39" i="58"/>
  <c r="AS39" i="58"/>
  <c r="AT39" i="58"/>
  <c r="AU39" i="58"/>
  <c r="AV39" i="58"/>
  <c r="AW39" i="58"/>
  <c r="AX39" i="58"/>
  <c r="AY39" i="58"/>
  <c r="AZ39" i="58"/>
  <c r="BA39" i="58"/>
  <c r="BB39" i="58"/>
  <c r="BC39" i="58"/>
  <c r="BD39" i="58"/>
  <c r="BE39" i="58"/>
  <c r="BF39" i="58"/>
  <c r="BG39" i="58"/>
  <c r="BH39" i="58"/>
  <c r="BI39" i="58"/>
  <c r="BJ39" i="58"/>
  <c r="BK39" i="58"/>
  <c r="BL39" i="58"/>
  <c r="BM39" i="58"/>
  <c r="BN39" i="58"/>
  <c r="BO39" i="58"/>
  <c r="BP39" i="58"/>
  <c r="BQ39" i="58"/>
  <c r="BR39" i="58"/>
  <c r="BS39" i="58"/>
  <c r="BT39" i="58"/>
  <c r="BU39" i="58"/>
  <c r="BV39" i="58"/>
  <c r="BW39" i="58"/>
  <c r="BX39" i="58"/>
  <c r="BY39" i="58"/>
  <c r="BZ39" i="58"/>
  <c r="CA39" i="58"/>
  <c r="CB39" i="58"/>
  <c r="CC39" i="58"/>
  <c r="CD39" i="58"/>
  <c r="CE39" i="58"/>
  <c r="CF39" i="58"/>
  <c r="CG39" i="58"/>
  <c r="CH39" i="58"/>
  <c r="CI39" i="58"/>
  <c r="CJ39" i="58"/>
  <c r="CK39" i="58"/>
  <c r="CL39" i="58"/>
  <c r="CM39" i="58"/>
  <c r="CN39" i="58"/>
  <c r="CO39" i="58"/>
  <c r="CP39" i="58"/>
  <c r="CQ39" i="58"/>
  <c r="CR39" i="58"/>
  <c r="CS39" i="58"/>
  <c r="CT39" i="58"/>
  <c r="CU39" i="58"/>
  <c r="CV39" i="58"/>
  <c r="CW39" i="58"/>
  <c r="CX39" i="58"/>
  <c r="CY39" i="58"/>
  <c r="CZ39" i="58"/>
  <c r="D39" i="58"/>
  <c r="E2" i="58"/>
  <c r="F2" i="58"/>
  <c r="G2" i="58"/>
  <c r="H2" i="58"/>
  <c r="I2" i="58"/>
  <c r="J2" i="58"/>
  <c r="K2" i="58"/>
  <c r="L2" i="58"/>
  <c r="M2" i="58"/>
  <c r="N2" i="58"/>
  <c r="O2" i="58"/>
  <c r="P2" i="58"/>
  <c r="Q2" i="58"/>
  <c r="R2" i="58"/>
  <c r="S2" i="58"/>
  <c r="T2" i="58"/>
  <c r="U2" i="58"/>
  <c r="V2" i="58"/>
  <c r="W2" i="58"/>
  <c r="X2" i="58"/>
  <c r="Y2" i="58"/>
  <c r="Z2" i="58"/>
  <c r="AA2" i="58"/>
  <c r="AB2" i="58"/>
  <c r="AC2" i="58"/>
  <c r="AD2" i="58"/>
  <c r="AE2" i="58"/>
  <c r="AF2" i="58"/>
  <c r="AG2" i="58"/>
  <c r="AH2" i="58"/>
  <c r="AI2" i="58"/>
  <c r="AJ2" i="58"/>
  <c r="AK2" i="58"/>
  <c r="AL2" i="58"/>
  <c r="AM2" i="58"/>
  <c r="AN2" i="58"/>
  <c r="AO2" i="58"/>
  <c r="AP2" i="58"/>
  <c r="AQ2" i="58"/>
  <c r="AR2" i="58"/>
  <c r="AS2" i="58"/>
  <c r="AT2" i="58"/>
  <c r="AU2" i="58"/>
  <c r="AV2" i="58"/>
  <c r="AW2" i="58"/>
  <c r="AX2" i="58"/>
  <c r="AY2" i="58"/>
  <c r="AZ2" i="58"/>
  <c r="BA2" i="58"/>
  <c r="BB2" i="58"/>
  <c r="BC2" i="58"/>
  <c r="BD2" i="58"/>
  <c r="BE2" i="58"/>
  <c r="BF2" i="58"/>
  <c r="BG2" i="58"/>
  <c r="BH2" i="58"/>
  <c r="BI2" i="58"/>
  <c r="BJ2" i="58"/>
  <c r="BK2" i="58"/>
  <c r="BL2" i="58"/>
  <c r="BM2" i="58"/>
  <c r="BN2" i="58"/>
  <c r="BO2" i="58"/>
  <c r="BP2" i="58"/>
  <c r="BQ2" i="58"/>
  <c r="BR2" i="58"/>
  <c r="BS2" i="58"/>
  <c r="BT2" i="58"/>
  <c r="BU2" i="58"/>
  <c r="BV2" i="58"/>
  <c r="BW2" i="58"/>
  <c r="BX2" i="58"/>
  <c r="BY2" i="58"/>
  <c r="BZ2" i="58"/>
  <c r="CA2" i="58"/>
  <c r="CB2" i="58"/>
  <c r="CC2" i="58"/>
  <c r="CD2" i="58"/>
  <c r="CE2" i="58"/>
  <c r="CF2" i="58"/>
  <c r="CG2" i="58"/>
  <c r="CH2" i="58"/>
  <c r="CI2" i="58"/>
  <c r="CJ2" i="58"/>
  <c r="CK2" i="58"/>
  <c r="CL2" i="58"/>
  <c r="CM2" i="58"/>
  <c r="CN2" i="58"/>
  <c r="CO2" i="58"/>
  <c r="CP2" i="58"/>
  <c r="CQ2" i="58"/>
  <c r="CR2" i="58"/>
  <c r="CS2" i="58"/>
  <c r="CT2" i="58"/>
  <c r="CU2" i="58"/>
  <c r="CV2" i="58"/>
  <c r="CW2" i="58"/>
  <c r="CX2" i="58"/>
  <c r="CY2" i="58"/>
  <c r="CZ2" i="58"/>
  <c r="D2" i="58"/>
  <c r="O383" i="57"/>
  <c r="P383" i="57"/>
  <c r="Q383" i="57"/>
  <c r="P97" i="18" s="1"/>
  <c r="R383" i="57"/>
  <c r="S383" i="57"/>
  <c r="R97" i="18" s="1"/>
  <c r="T383" i="57"/>
  <c r="U383" i="57"/>
  <c r="T97" i="18" s="1"/>
  <c r="V383" i="57"/>
  <c r="W383" i="57"/>
  <c r="X383" i="57"/>
  <c r="W97" i="18" s="1"/>
  <c r="Y383" i="57"/>
  <c r="X97" i="18" s="1"/>
  <c r="Z383" i="57"/>
  <c r="AA383" i="57"/>
  <c r="AB383" i="57"/>
  <c r="AC383" i="57"/>
  <c r="AB97" i="18" s="1"/>
  <c r="AD383" i="57"/>
  <c r="AE383" i="57"/>
  <c r="AF383" i="57"/>
  <c r="AG383" i="57"/>
  <c r="AF97" i="18" s="1"/>
  <c r="AH383" i="57"/>
  <c r="AI383" i="57"/>
  <c r="AJ383" i="57"/>
  <c r="AK383" i="57"/>
  <c r="AJ97" i="18" s="1"/>
  <c r="AL383" i="57"/>
  <c r="AM383" i="57"/>
  <c r="O384" i="57"/>
  <c r="N98" i="18" s="1"/>
  <c r="P384" i="57"/>
  <c r="O98" i="18" s="1"/>
  <c r="Q384" i="57"/>
  <c r="P98" i="18" s="1"/>
  <c r="R384" i="57"/>
  <c r="S384" i="57"/>
  <c r="R98" i="18" s="1"/>
  <c r="T384" i="57"/>
  <c r="S98" i="18" s="1"/>
  <c r="U384" i="57"/>
  <c r="T98" i="18" s="1"/>
  <c r="V384" i="57"/>
  <c r="W384" i="57"/>
  <c r="V98" i="18" s="1"/>
  <c r="X384" i="57"/>
  <c r="Y384" i="57"/>
  <c r="X98" i="18" s="1"/>
  <c r="Z384" i="57"/>
  <c r="AA384" i="57"/>
  <c r="Z98" i="18" s="1"/>
  <c r="AB384" i="57"/>
  <c r="AA98" i="18" s="1"/>
  <c r="AC384" i="57"/>
  <c r="AB98" i="18" s="1"/>
  <c r="AD384" i="57"/>
  <c r="AE384" i="57"/>
  <c r="AD98" i="18" s="1"/>
  <c r="AF384" i="57"/>
  <c r="AE98" i="18" s="1"/>
  <c r="AG384" i="57"/>
  <c r="AF98" i="18" s="1"/>
  <c r="AH384" i="57"/>
  <c r="AI384" i="57"/>
  <c r="AH98" i="18" s="1"/>
  <c r="AJ384" i="57"/>
  <c r="AI98" i="18" s="1"/>
  <c r="AK384" i="57"/>
  <c r="AJ98" i="18" s="1"/>
  <c r="AL384" i="57"/>
  <c r="AM384" i="57"/>
  <c r="AL98" i="18" s="1"/>
  <c r="E383" i="57"/>
  <c r="D97" i="18" s="1"/>
  <c r="F383" i="57"/>
  <c r="G383" i="57"/>
  <c r="F97" i="18" s="1"/>
  <c r="H383" i="57"/>
  <c r="I383" i="57"/>
  <c r="H97" i="18" s="1"/>
  <c r="J383" i="57"/>
  <c r="K383" i="57"/>
  <c r="J97" i="18" s="1"/>
  <c r="L383" i="57"/>
  <c r="K97" i="18" s="1"/>
  <c r="M383" i="57"/>
  <c r="L97" i="18" s="1"/>
  <c r="N383" i="57"/>
  <c r="E384" i="57"/>
  <c r="F384" i="57"/>
  <c r="E98" i="18" s="1"/>
  <c r="G384" i="57"/>
  <c r="F98" i="18" s="1"/>
  <c r="H384" i="57"/>
  <c r="I384" i="57"/>
  <c r="H98" i="18" s="1"/>
  <c r="J384" i="57"/>
  <c r="I98" i="18" s="1"/>
  <c r="K384" i="57"/>
  <c r="J98" i="18" s="1"/>
  <c r="L384" i="57"/>
  <c r="M384" i="57"/>
  <c r="N384" i="57"/>
  <c r="M98" i="18" s="1"/>
  <c r="D384" i="57"/>
  <c r="C98" i="18" s="1"/>
  <c r="D383" i="57"/>
  <c r="G15" i="7"/>
  <c r="G16" i="7"/>
  <c r="F157" i="59"/>
  <c r="F158" i="59"/>
  <c r="F160" i="59"/>
  <c r="F161" i="59"/>
  <c r="F163" i="59"/>
  <c r="G157" i="59"/>
  <c r="G158" i="59"/>
  <c r="G160" i="59"/>
  <c r="G161" i="59"/>
  <c r="G163" i="59"/>
  <c r="H157" i="59"/>
  <c r="H158" i="59"/>
  <c r="H160" i="59"/>
  <c r="H161" i="59"/>
  <c r="H163" i="59"/>
  <c r="I157" i="59"/>
  <c r="I158" i="59"/>
  <c r="I160" i="59"/>
  <c r="I161" i="59"/>
  <c r="I163" i="59"/>
  <c r="J157" i="59"/>
  <c r="J158" i="59"/>
  <c r="J160" i="59"/>
  <c r="J161" i="59"/>
  <c r="J163" i="59"/>
  <c r="K157" i="59"/>
  <c r="K158" i="59"/>
  <c r="K160" i="59"/>
  <c r="K161" i="59"/>
  <c r="K163" i="59"/>
  <c r="L157" i="59"/>
  <c r="L158" i="59"/>
  <c r="L160" i="59"/>
  <c r="L161" i="59"/>
  <c r="L163" i="59"/>
  <c r="M157" i="59"/>
  <c r="M158" i="59"/>
  <c r="M160" i="59"/>
  <c r="M161" i="59"/>
  <c r="M163" i="59"/>
  <c r="N157" i="59"/>
  <c r="N158" i="59"/>
  <c r="N160" i="59"/>
  <c r="N161" i="59"/>
  <c r="N163" i="59"/>
  <c r="O157" i="59"/>
  <c r="O158" i="59"/>
  <c r="O160" i="59"/>
  <c r="O161" i="59"/>
  <c r="O163" i="59"/>
  <c r="P157" i="59"/>
  <c r="P158" i="59"/>
  <c r="P160" i="59"/>
  <c r="P161" i="59"/>
  <c r="P163" i="59"/>
  <c r="Q157" i="59"/>
  <c r="Q158" i="59"/>
  <c r="Q160" i="59"/>
  <c r="Q161" i="59"/>
  <c r="Q163" i="59"/>
  <c r="R157" i="59"/>
  <c r="R158" i="59"/>
  <c r="R160" i="59"/>
  <c r="R161" i="59"/>
  <c r="R163" i="59"/>
  <c r="S157" i="59"/>
  <c r="S158" i="59"/>
  <c r="S160" i="59"/>
  <c r="S161" i="59"/>
  <c r="S163" i="59"/>
  <c r="T157" i="59"/>
  <c r="T158" i="59"/>
  <c r="T160" i="59"/>
  <c r="T161" i="59"/>
  <c r="T163" i="59"/>
  <c r="U157" i="59"/>
  <c r="U158" i="59"/>
  <c r="U160" i="59"/>
  <c r="U161" i="59"/>
  <c r="U163" i="59"/>
  <c r="V157" i="59"/>
  <c r="V158" i="59"/>
  <c r="V160" i="59"/>
  <c r="V161" i="59"/>
  <c r="V163" i="59"/>
  <c r="W157" i="59"/>
  <c r="W158" i="59"/>
  <c r="W160" i="59"/>
  <c r="W161" i="59"/>
  <c r="W163" i="59"/>
  <c r="X157" i="59"/>
  <c r="X158" i="59"/>
  <c r="X160" i="59"/>
  <c r="X161" i="59"/>
  <c r="X163" i="59"/>
  <c r="Y157" i="59"/>
  <c r="Y158" i="59"/>
  <c r="Y160" i="59"/>
  <c r="Y161" i="59"/>
  <c r="Y163" i="59"/>
  <c r="Z157" i="59"/>
  <c r="Z158" i="59"/>
  <c r="Z160" i="59"/>
  <c r="Z161" i="59"/>
  <c r="Z163" i="59"/>
  <c r="AA157" i="59"/>
  <c r="AA158" i="59"/>
  <c r="AA160" i="59"/>
  <c r="AA161" i="59"/>
  <c r="AA163" i="59"/>
  <c r="AB157" i="59"/>
  <c r="AB158" i="59"/>
  <c r="AB160" i="59"/>
  <c r="AB161" i="59"/>
  <c r="AB163" i="59"/>
  <c r="AC157" i="59"/>
  <c r="AC158" i="59"/>
  <c r="AC160" i="59"/>
  <c r="AC161" i="59"/>
  <c r="AC163" i="59"/>
  <c r="AD157" i="59"/>
  <c r="AD158" i="59"/>
  <c r="AD160" i="59"/>
  <c r="AD161" i="59"/>
  <c r="AD163" i="59"/>
  <c r="AE157" i="59"/>
  <c r="AE158" i="59"/>
  <c r="AE160" i="59"/>
  <c r="AE161" i="59"/>
  <c r="AE163" i="59"/>
  <c r="AF157" i="59"/>
  <c r="AF158" i="59"/>
  <c r="AF160" i="59"/>
  <c r="AF161" i="59"/>
  <c r="AF163" i="59"/>
  <c r="AG157" i="59"/>
  <c r="AG158" i="59"/>
  <c r="AG160" i="59"/>
  <c r="AG161" i="59"/>
  <c r="AG163" i="59"/>
  <c r="AH157" i="59"/>
  <c r="AH158" i="59"/>
  <c r="AH160" i="59"/>
  <c r="AH161" i="59"/>
  <c r="AH163" i="59"/>
  <c r="AI157" i="59"/>
  <c r="AI158" i="59"/>
  <c r="AI160" i="59"/>
  <c r="AI161" i="59"/>
  <c r="AI163" i="59"/>
  <c r="AJ157" i="59"/>
  <c r="AJ158" i="59"/>
  <c r="AJ160" i="59"/>
  <c r="AJ161" i="59"/>
  <c r="AJ163" i="59"/>
  <c r="AK157" i="59"/>
  <c r="AK158" i="59"/>
  <c r="AK160" i="59"/>
  <c r="AK161" i="59"/>
  <c r="AK163" i="59"/>
  <c r="AL157" i="59"/>
  <c r="AL158" i="59"/>
  <c r="AL160" i="59"/>
  <c r="AL161" i="59"/>
  <c r="AL163" i="59"/>
  <c r="AM157" i="59"/>
  <c r="AM158" i="59"/>
  <c r="AM160" i="59"/>
  <c r="AM161" i="59"/>
  <c r="AM163" i="59"/>
  <c r="AN157" i="59"/>
  <c r="AN158" i="59"/>
  <c r="AN160" i="59"/>
  <c r="AN161" i="59"/>
  <c r="AN163" i="59"/>
  <c r="AO157" i="59"/>
  <c r="AO158" i="59"/>
  <c r="AO160" i="59"/>
  <c r="AO161" i="59"/>
  <c r="AO163" i="59"/>
  <c r="F166" i="59"/>
  <c r="F167" i="59"/>
  <c r="F168" i="59"/>
  <c r="F169" i="59"/>
  <c r="F170" i="59"/>
  <c r="F171" i="59"/>
  <c r="F429" i="62"/>
  <c r="F442" i="62"/>
  <c r="F455" i="62"/>
  <c r="F468" i="62"/>
  <c r="F481" i="62"/>
  <c r="F430" i="62"/>
  <c r="F431" i="62"/>
  <c r="F435" i="62"/>
  <c r="D88" i="58"/>
  <c r="D1" i="58"/>
  <c r="D187" i="58"/>
  <c r="D189" i="58"/>
  <c r="D135" i="58"/>
  <c r="G166" i="59"/>
  <c r="G167" i="59"/>
  <c r="G168" i="59"/>
  <c r="G169" i="59"/>
  <c r="G170" i="59"/>
  <c r="G171" i="59"/>
  <c r="G429" i="62"/>
  <c r="G481" i="62"/>
  <c r="G430" i="62"/>
  <c r="G482" i="62"/>
  <c r="G431" i="62"/>
  <c r="G483" i="62"/>
  <c r="G435" i="62"/>
  <c r="G448" i="62"/>
  <c r="G487" i="62"/>
  <c r="E88" i="58"/>
  <c r="E1" i="58"/>
  <c r="E135" i="58"/>
  <c r="H166" i="59"/>
  <c r="H167" i="59"/>
  <c r="H168" i="59"/>
  <c r="H169" i="59"/>
  <c r="H170" i="59"/>
  <c r="H171" i="59"/>
  <c r="H429" i="62"/>
  <c r="H481" i="62"/>
  <c r="H430" i="62"/>
  <c r="H482" i="62"/>
  <c r="H431" i="62"/>
  <c r="H483" i="62"/>
  <c r="H435" i="62"/>
  <c r="H448" i="62"/>
  <c r="H487" i="62"/>
  <c r="F88" i="58"/>
  <c r="F1" i="58"/>
  <c r="F135" i="58"/>
  <c r="I166" i="59"/>
  <c r="I167" i="59"/>
  <c r="I168" i="59"/>
  <c r="I169" i="59"/>
  <c r="I170" i="59"/>
  <c r="I171" i="59"/>
  <c r="I429" i="62"/>
  <c r="I481" i="62"/>
  <c r="I430" i="62"/>
  <c r="I482" i="62"/>
  <c r="I431" i="62"/>
  <c r="I483" i="62"/>
  <c r="I435" i="62"/>
  <c r="I448" i="62"/>
  <c r="I487" i="62"/>
  <c r="G88" i="58"/>
  <c r="G1" i="58"/>
  <c r="G135" i="58"/>
  <c r="J166" i="59"/>
  <c r="J167" i="59"/>
  <c r="J168" i="59"/>
  <c r="J169" i="59"/>
  <c r="J170" i="59"/>
  <c r="J171" i="59"/>
  <c r="J429" i="62"/>
  <c r="J481" i="62"/>
  <c r="J430" i="62"/>
  <c r="J482" i="62"/>
  <c r="J431" i="62"/>
  <c r="J483" i="62"/>
  <c r="J435" i="62"/>
  <c r="J448" i="62"/>
  <c r="J487" i="62"/>
  <c r="H88" i="58"/>
  <c r="H1" i="58"/>
  <c r="H135" i="58"/>
  <c r="K166" i="59"/>
  <c r="K167" i="59"/>
  <c r="K168" i="59"/>
  <c r="K169" i="59"/>
  <c r="K170" i="59"/>
  <c r="K171" i="59"/>
  <c r="K429" i="62"/>
  <c r="K481" i="62"/>
  <c r="K430" i="62"/>
  <c r="K482" i="62"/>
  <c r="K431" i="62"/>
  <c r="K483" i="62"/>
  <c r="K435" i="62"/>
  <c r="K448" i="62"/>
  <c r="K487" i="62"/>
  <c r="I88" i="58"/>
  <c r="I1" i="58"/>
  <c r="I135" i="58"/>
  <c r="L166" i="59"/>
  <c r="L167" i="59"/>
  <c r="L168" i="59"/>
  <c r="L169" i="59"/>
  <c r="L170" i="59"/>
  <c r="L171" i="59"/>
  <c r="L429" i="62"/>
  <c r="L481" i="62"/>
  <c r="L430" i="62"/>
  <c r="L482" i="62"/>
  <c r="L431" i="62"/>
  <c r="L483" i="62"/>
  <c r="L435" i="62"/>
  <c r="L448" i="62"/>
  <c r="L487" i="62"/>
  <c r="J88" i="58"/>
  <c r="J1" i="58"/>
  <c r="J135" i="58"/>
  <c r="M166" i="59"/>
  <c r="M167" i="59"/>
  <c r="M168" i="59"/>
  <c r="M169" i="59"/>
  <c r="M170" i="59"/>
  <c r="M171" i="59"/>
  <c r="M429" i="62"/>
  <c r="M481" i="62"/>
  <c r="M430" i="62"/>
  <c r="M482" i="62"/>
  <c r="M431" i="62"/>
  <c r="M483" i="62"/>
  <c r="M435" i="62"/>
  <c r="M448" i="62"/>
  <c r="M487" i="62"/>
  <c r="K88" i="58"/>
  <c r="K1" i="58"/>
  <c r="K135" i="58"/>
  <c r="N166" i="59"/>
  <c r="N167" i="59"/>
  <c r="N168" i="59"/>
  <c r="N169" i="59"/>
  <c r="N170" i="59"/>
  <c r="N171" i="59"/>
  <c r="N429" i="62"/>
  <c r="N481" i="62"/>
  <c r="N430" i="62"/>
  <c r="N482" i="62"/>
  <c r="N431" i="62"/>
  <c r="N483" i="62"/>
  <c r="N435" i="62"/>
  <c r="N448" i="62"/>
  <c r="N487" i="62"/>
  <c r="L88" i="58"/>
  <c r="L1" i="58"/>
  <c r="L135" i="58"/>
  <c r="O166" i="59"/>
  <c r="O167" i="59"/>
  <c r="O168" i="59"/>
  <c r="O169" i="59"/>
  <c r="O170" i="59"/>
  <c r="O171" i="59"/>
  <c r="O429" i="62"/>
  <c r="O481" i="62"/>
  <c r="O430" i="62"/>
  <c r="O482" i="62"/>
  <c r="O431" i="62"/>
  <c r="O483" i="62"/>
  <c r="O435" i="62"/>
  <c r="O448" i="62"/>
  <c r="O487" i="62"/>
  <c r="M88" i="58"/>
  <c r="M1" i="58"/>
  <c r="M135" i="58"/>
  <c r="P166" i="59"/>
  <c r="P167" i="59"/>
  <c r="P168" i="59"/>
  <c r="P169" i="59"/>
  <c r="P170" i="59"/>
  <c r="P171" i="59"/>
  <c r="P429" i="62"/>
  <c r="P481" i="62"/>
  <c r="P430" i="62"/>
  <c r="P482" i="62"/>
  <c r="P431" i="62"/>
  <c r="P483" i="62"/>
  <c r="P435" i="62"/>
  <c r="P448" i="62"/>
  <c r="P487" i="62"/>
  <c r="N88" i="58"/>
  <c r="N1" i="58"/>
  <c r="N135" i="58"/>
  <c r="Q166" i="59"/>
  <c r="Q167" i="59"/>
  <c r="Q168" i="59"/>
  <c r="Q169" i="59"/>
  <c r="Q170" i="59"/>
  <c r="Q171" i="59"/>
  <c r="Q429" i="62"/>
  <c r="Q481" i="62"/>
  <c r="Q430" i="62"/>
  <c r="Q482" i="62"/>
  <c r="Q431" i="62"/>
  <c r="Q483" i="62"/>
  <c r="Q435" i="62"/>
  <c r="Q448" i="62"/>
  <c r="Q487" i="62"/>
  <c r="O88" i="58"/>
  <c r="O1" i="58"/>
  <c r="O135" i="58"/>
  <c r="R166" i="59"/>
  <c r="R167" i="59"/>
  <c r="R168" i="59"/>
  <c r="R169" i="59"/>
  <c r="R170" i="59"/>
  <c r="R171" i="59"/>
  <c r="R429" i="62"/>
  <c r="R481" i="62"/>
  <c r="R430" i="62"/>
  <c r="R482" i="62"/>
  <c r="R431" i="62"/>
  <c r="R483" i="62"/>
  <c r="R435" i="62"/>
  <c r="R448" i="62"/>
  <c r="R487" i="62"/>
  <c r="P88" i="58"/>
  <c r="P1" i="58"/>
  <c r="P135" i="58"/>
  <c r="S166" i="59"/>
  <c r="S167" i="59"/>
  <c r="S168" i="59"/>
  <c r="S169" i="59"/>
  <c r="S170" i="59"/>
  <c r="S171" i="59"/>
  <c r="S429" i="62"/>
  <c r="S481" i="62"/>
  <c r="S430" i="62"/>
  <c r="S482" i="62"/>
  <c r="S431" i="62"/>
  <c r="S483" i="62"/>
  <c r="S435" i="62"/>
  <c r="S448" i="62"/>
  <c r="S487" i="62"/>
  <c r="Q88" i="58"/>
  <c r="Q1" i="58"/>
  <c r="Q135" i="58"/>
  <c r="T166" i="59"/>
  <c r="T167" i="59"/>
  <c r="T168" i="59"/>
  <c r="T169" i="59"/>
  <c r="T170" i="59"/>
  <c r="T171" i="59"/>
  <c r="T429" i="62"/>
  <c r="T481" i="62"/>
  <c r="T430" i="62"/>
  <c r="T482" i="62"/>
  <c r="T431" i="62"/>
  <c r="T483" i="62"/>
  <c r="T435" i="62"/>
  <c r="T448" i="62"/>
  <c r="T487" i="62"/>
  <c r="R88" i="58"/>
  <c r="R1" i="58"/>
  <c r="R135" i="58"/>
  <c r="U166" i="59"/>
  <c r="U167" i="59"/>
  <c r="U168" i="59"/>
  <c r="U169" i="59"/>
  <c r="U170" i="59"/>
  <c r="U171" i="59"/>
  <c r="U429" i="62"/>
  <c r="U481" i="62"/>
  <c r="U430" i="62"/>
  <c r="U482" i="62"/>
  <c r="U431" i="62"/>
  <c r="U483" i="62"/>
  <c r="U435" i="62"/>
  <c r="U448" i="62"/>
  <c r="U487" i="62"/>
  <c r="S88" i="58"/>
  <c r="S1" i="58"/>
  <c r="S135" i="58"/>
  <c r="V166" i="59"/>
  <c r="V167" i="59"/>
  <c r="V168" i="59"/>
  <c r="V169" i="59"/>
  <c r="V170" i="59"/>
  <c r="V171" i="59"/>
  <c r="V429" i="62"/>
  <c r="V481" i="62"/>
  <c r="V430" i="62"/>
  <c r="V482" i="62"/>
  <c r="V431" i="62"/>
  <c r="V483" i="62"/>
  <c r="V435" i="62"/>
  <c r="V448" i="62"/>
  <c r="V487" i="62"/>
  <c r="T88" i="58"/>
  <c r="T1" i="58"/>
  <c r="T135" i="58"/>
  <c r="W166" i="59"/>
  <c r="W167" i="59"/>
  <c r="W168" i="59"/>
  <c r="W169" i="59"/>
  <c r="W170" i="59"/>
  <c r="W171" i="59"/>
  <c r="W429" i="62"/>
  <c r="W481" i="62"/>
  <c r="W430" i="62"/>
  <c r="W482" i="62"/>
  <c r="W431" i="62"/>
  <c r="W483" i="62"/>
  <c r="W435" i="62"/>
  <c r="W448" i="62"/>
  <c r="W487" i="62"/>
  <c r="U88" i="58"/>
  <c r="U1" i="58"/>
  <c r="U135" i="58"/>
  <c r="X166" i="59"/>
  <c r="X167" i="59"/>
  <c r="X168" i="59"/>
  <c r="X169" i="59"/>
  <c r="X170" i="59"/>
  <c r="X171" i="59"/>
  <c r="X429" i="62"/>
  <c r="X481" i="62"/>
  <c r="X430" i="62"/>
  <c r="X482" i="62"/>
  <c r="X431" i="62"/>
  <c r="X483" i="62"/>
  <c r="X435" i="62"/>
  <c r="X448" i="62"/>
  <c r="X487" i="62"/>
  <c r="V88" i="58"/>
  <c r="V1" i="58"/>
  <c r="V135" i="58"/>
  <c r="Y166" i="59"/>
  <c r="Y167" i="59"/>
  <c r="Y168" i="59"/>
  <c r="Y169" i="59"/>
  <c r="Y170" i="59"/>
  <c r="Y171" i="59"/>
  <c r="Y429" i="62"/>
  <c r="Y481" i="62"/>
  <c r="Y430" i="62"/>
  <c r="Y482" i="62"/>
  <c r="Y431" i="62"/>
  <c r="Y483" i="62"/>
  <c r="Y435" i="62"/>
  <c r="Y448" i="62"/>
  <c r="Y487" i="62"/>
  <c r="W88" i="58"/>
  <c r="W1" i="58"/>
  <c r="W135" i="58"/>
  <c r="Z166" i="59"/>
  <c r="Z167" i="59"/>
  <c r="Z168" i="59"/>
  <c r="Z169" i="59"/>
  <c r="Z170" i="59"/>
  <c r="Z171" i="59"/>
  <c r="Z429" i="62"/>
  <c r="Z481" i="62"/>
  <c r="Z430" i="62"/>
  <c r="Z482" i="62"/>
  <c r="Z431" i="62"/>
  <c r="Z483" i="62"/>
  <c r="Z435" i="62"/>
  <c r="Z448" i="62"/>
  <c r="Z487" i="62"/>
  <c r="X88" i="58"/>
  <c r="X1" i="58"/>
  <c r="X135" i="58"/>
  <c r="AA166" i="59"/>
  <c r="AA167" i="59"/>
  <c r="AA168" i="59"/>
  <c r="AA169" i="59"/>
  <c r="AA170" i="59"/>
  <c r="AA171" i="59"/>
  <c r="AA429" i="62"/>
  <c r="AA481" i="62"/>
  <c r="AA430" i="62"/>
  <c r="AA482" i="62"/>
  <c r="AA431" i="62"/>
  <c r="AA483" i="62"/>
  <c r="AA435" i="62"/>
  <c r="AA448" i="62"/>
  <c r="AA487" i="62"/>
  <c r="Y88" i="58"/>
  <c r="Y1" i="58"/>
  <c r="Y135" i="58"/>
  <c r="AB166" i="59"/>
  <c r="AB167" i="59"/>
  <c r="AB168" i="59"/>
  <c r="AB169" i="59"/>
  <c r="AB170" i="59"/>
  <c r="AB171" i="59"/>
  <c r="AB429" i="62"/>
  <c r="AB481" i="62"/>
  <c r="AB430" i="62"/>
  <c r="AB482" i="62"/>
  <c r="AB431" i="62"/>
  <c r="AB483" i="62"/>
  <c r="AB435" i="62"/>
  <c r="AB448" i="62"/>
  <c r="AB487" i="62"/>
  <c r="Z88" i="58"/>
  <c r="Z1" i="58"/>
  <c r="Z135" i="58"/>
  <c r="AC166" i="59"/>
  <c r="AC167" i="59"/>
  <c r="AC168" i="59"/>
  <c r="AC169" i="59"/>
  <c r="AC170" i="59"/>
  <c r="AC171" i="59"/>
  <c r="AC429" i="62"/>
  <c r="AC481" i="62"/>
  <c r="AC430" i="62"/>
  <c r="AC482" i="62"/>
  <c r="AC431" i="62"/>
  <c r="AC483" i="62"/>
  <c r="AC435" i="62"/>
  <c r="AC448" i="62"/>
  <c r="AC487" i="62"/>
  <c r="AA88" i="58"/>
  <c r="AA1" i="58"/>
  <c r="AA135" i="58"/>
  <c r="AD166" i="59"/>
  <c r="AD167" i="59"/>
  <c r="AD168" i="59"/>
  <c r="AD169" i="59"/>
  <c r="AD170" i="59"/>
  <c r="AD171" i="59"/>
  <c r="AD429" i="62"/>
  <c r="AD481" i="62"/>
  <c r="AD430" i="62"/>
  <c r="AD482" i="62"/>
  <c r="AD431" i="62"/>
  <c r="AD483" i="62"/>
  <c r="AD435" i="62"/>
  <c r="AD448" i="62"/>
  <c r="AD487" i="62"/>
  <c r="AB88" i="58"/>
  <c r="AB1" i="58"/>
  <c r="AB135" i="58"/>
  <c r="AE166" i="59"/>
  <c r="AE167" i="59"/>
  <c r="AE168" i="59"/>
  <c r="AE169" i="59"/>
  <c r="AE170" i="59"/>
  <c r="AE171" i="59"/>
  <c r="AE429" i="62"/>
  <c r="AE481" i="62"/>
  <c r="AE430" i="62"/>
  <c r="AE482" i="62"/>
  <c r="AE431" i="62"/>
  <c r="AE483" i="62"/>
  <c r="AE435" i="62"/>
  <c r="AE448" i="62"/>
  <c r="AE487" i="62"/>
  <c r="AC88" i="58"/>
  <c r="AC1" i="58"/>
  <c r="AC135" i="58"/>
  <c r="AF166" i="59"/>
  <c r="AF167" i="59"/>
  <c r="AF168" i="59"/>
  <c r="AF169" i="59"/>
  <c r="AF170" i="59"/>
  <c r="AF171" i="59"/>
  <c r="AF429" i="62"/>
  <c r="AF481" i="62"/>
  <c r="AF430" i="62"/>
  <c r="AF482" i="62"/>
  <c r="AF431" i="62"/>
  <c r="AF483" i="62"/>
  <c r="AF435" i="62"/>
  <c r="AF448" i="62"/>
  <c r="AF487" i="62"/>
  <c r="AD88" i="58"/>
  <c r="AD1" i="58"/>
  <c r="AD135" i="58"/>
  <c r="AG166" i="59"/>
  <c r="AG167" i="59"/>
  <c r="AG168" i="59"/>
  <c r="AG169" i="59"/>
  <c r="AG170" i="59"/>
  <c r="AG171" i="59"/>
  <c r="AG429" i="62"/>
  <c r="AG481" i="62"/>
  <c r="AG430" i="62"/>
  <c r="AG482" i="62"/>
  <c r="AG431" i="62"/>
  <c r="AG483" i="62"/>
  <c r="AG435" i="62"/>
  <c r="AG448" i="62"/>
  <c r="AG487" i="62"/>
  <c r="AE88" i="58"/>
  <c r="AE1" i="58"/>
  <c r="AE135" i="58"/>
  <c r="AH166" i="59"/>
  <c r="AH167" i="59"/>
  <c r="AH168" i="59"/>
  <c r="AH169" i="59"/>
  <c r="AH170" i="59"/>
  <c r="AH171" i="59"/>
  <c r="AH429" i="62"/>
  <c r="AH481" i="62"/>
  <c r="AH430" i="62"/>
  <c r="AH482" i="62"/>
  <c r="AH431" i="62"/>
  <c r="AH483" i="62"/>
  <c r="AH435" i="62"/>
  <c r="AH448" i="62"/>
  <c r="AH487" i="62"/>
  <c r="AF88" i="58"/>
  <c r="AF1" i="58"/>
  <c r="AF135" i="58"/>
  <c r="AI166" i="59"/>
  <c r="AI167" i="59"/>
  <c r="AI168" i="59"/>
  <c r="AI169" i="59"/>
  <c r="AI170" i="59"/>
  <c r="AI171" i="59"/>
  <c r="AI429" i="62"/>
  <c r="AI481" i="62"/>
  <c r="AI430" i="62"/>
  <c r="AI482" i="62"/>
  <c r="AI431" i="62"/>
  <c r="AI483" i="62"/>
  <c r="AI435" i="62"/>
  <c r="AI448" i="62"/>
  <c r="AI487" i="62"/>
  <c r="AG88" i="58"/>
  <c r="AG1" i="58"/>
  <c r="AG135" i="58"/>
  <c r="AJ166" i="59"/>
  <c r="AJ167" i="59"/>
  <c r="AJ168" i="59"/>
  <c r="AJ169" i="59"/>
  <c r="AJ170" i="59"/>
  <c r="AJ171" i="59"/>
  <c r="AJ429" i="62"/>
  <c r="AJ481" i="62"/>
  <c r="AJ430" i="62"/>
  <c r="AJ482" i="62"/>
  <c r="AJ431" i="62"/>
  <c r="AJ483" i="62"/>
  <c r="AJ435" i="62"/>
  <c r="AJ448" i="62"/>
  <c r="AJ487" i="62"/>
  <c r="AH88" i="58"/>
  <c r="AH1" i="58"/>
  <c r="AH135" i="58"/>
  <c r="AK166" i="59"/>
  <c r="AK167" i="59"/>
  <c r="AK168" i="59"/>
  <c r="AK169" i="59"/>
  <c r="AK170" i="59"/>
  <c r="AK171" i="59"/>
  <c r="AK429" i="62"/>
  <c r="AK481" i="62"/>
  <c r="AK430" i="62"/>
  <c r="AK482" i="62"/>
  <c r="AK431" i="62"/>
  <c r="AK483" i="62"/>
  <c r="AK435" i="62"/>
  <c r="AK448" i="62"/>
  <c r="AK487" i="62"/>
  <c r="AI88" i="58"/>
  <c r="AI1" i="58"/>
  <c r="AI135" i="58"/>
  <c r="AL166" i="59"/>
  <c r="AL167" i="59"/>
  <c r="AL168" i="59"/>
  <c r="AL169" i="59"/>
  <c r="AL170" i="59"/>
  <c r="AL171" i="59"/>
  <c r="AL429" i="62"/>
  <c r="AL481" i="62"/>
  <c r="AL430" i="62"/>
  <c r="AL482" i="62"/>
  <c r="AL431" i="62"/>
  <c r="AL483" i="62"/>
  <c r="AL435" i="62"/>
  <c r="AL448" i="62"/>
  <c r="AL487" i="62"/>
  <c r="AJ88" i="58"/>
  <c r="AJ1" i="58"/>
  <c r="AJ135" i="58"/>
  <c r="AM166" i="59"/>
  <c r="AM167" i="59"/>
  <c r="AM168" i="59"/>
  <c r="AM169" i="59"/>
  <c r="AM170" i="59"/>
  <c r="AM171" i="59"/>
  <c r="AM429" i="62"/>
  <c r="AM481" i="62"/>
  <c r="AM430" i="62"/>
  <c r="AM482" i="62"/>
  <c r="AM431" i="62"/>
  <c r="AM483" i="62"/>
  <c r="AM435" i="62"/>
  <c r="AM448" i="62"/>
  <c r="AM487" i="62"/>
  <c r="AK88" i="58"/>
  <c r="AK1" i="58"/>
  <c r="AK135" i="58"/>
  <c r="AN166" i="59"/>
  <c r="AN167" i="59"/>
  <c r="AN168" i="59"/>
  <c r="AN169" i="59"/>
  <c r="AN170" i="59"/>
  <c r="AN171" i="59"/>
  <c r="AN429" i="62"/>
  <c r="AN481" i="62"/>
  <c r="AN430" i="62"/>
  <c r="AN482" i="62"/>
  <c r="AN431" i="62"/>
  <c r="AN483" i="62"/>
  <c r="AN435" i="62"/>
  <c r="AN448" i="62"/>
  <c r="AN487" i="62"/>
  <c r="AL88" i="58"/>
  <c r="AL1" i="58"/>
  <c r="AL135" i="58"/>
  <c r="AO166" i="59"/>
  <c r="AO167" i="59"/>
  <c r="AO168" i="59"/>
  <c r="AO169" i="59"/>
  <c r="AO170" i="59"/>
  <c r="AO171" i="59"/>
  <c r="AO429" i="62"/>
  <c r="AO481" i="62"/>
  <c r="AO430" i="62"/>
  <c r="AO482" i="62"/>
  <c r="AO431" i="62"/>
  <c r="AO483" i="62"/>
  <c r="AO435" i="62"/>
  <c r="AO448" i="62"/>
  <c r="AO487" i="62"/>
  <c r="AM88" i="58"/>
  <c r="AM1" i="58"/>
  <c r="AM135" i="58"/>
  <c r="AN88" i="58"/>
  <c r="AN1" i="58"/>
  <c r="AN135" i="58"/>
  <c r="AO88" i="58"/>
  <c r="AO1" i="58"/>
  <c r="AO135" i="58"/>
  <c r="AP88" i="58"/>
  <c r="AP1" i="58"/>
  <c r="AP135" i="58"/>
  <c r="AQ88" i="58"/>
  <c r="AQ1" i="58"/>
  <c r="AQ135" i="58"/>
  <c r="AR88" i="58"/>
  <c r="AR1" i="58"/>
  <c r="AR135" i="58"/>
  <c r="AS88" i="58"/>
  <c r="AS1" i="58"/>
  <c r="AS135" i="58"/>
  <c r="AT88" i="58"/>
  <c r="AT1" i="58"/>
  <c r="AT135" i="58"/>
  <c r="AU88" i="58"/>
  <c r="AU1" i="58"/>
  <c r="AU135" i="58"/>
  <c r="AV88" i="58"/>
  <c r="AV1" i="58"/>
  <c r="AV135" i="58"/>
  <c r="AW88" i="58"/>
  <c r="AW1" i="58"/>
  <c r="AW135" i="58"/>
  <c r="AX88" i="58"/>
  <c r="AX1" i="58"/>
  <c r="AX135" i="58"/>
  <c r="AY88" i="58"/>
  <c r="AY1" i="58"/>
  <c r="AY135" i="58"/>
  <c r="AZ88" i="58"/>
  <c r="AZ1" i="58"/>
  <c r="AZ135" i="58"/>
  <c r="BA88" i="58"/>
  <c r="BA1" i="58"/>
  <c r="BA135" i="58"/>
  <c r="BB88" i="58"/>
  <c r="BB1" i="58"/>
  <c r="BB135" i="58"/>
  <c r="BC88" i="58"/>
  <c r="BC1" i="58"/>
  <c r="BC135" i="58"/>
  <c r="BD88" i="58"/>
  <c r="BD1" i="58"/>
  <c r="BD135" i="58"/>
  <c r="BE88" i="58"/>
  <c r="BE1" i="58"/>
  <c r="BE135" i="58"/>
  <c r="BF88" i="58"/>
  <c r="BF1" i="58"/>
  <c r="BF135" i="58"/>
  <c r="BG88" i="58"/>
  <c r="BG1" i="58"/>
  <c r="BG135" i="58"/>
  <c r="BH88" i="58"/>
  <c r="BH1" i="58"/>
  <c r="BH135" i="58"/>
  <c r="BI88" i="58"/>
  <c r="BI1" i="58"/>
  <c r="BI135" i="58"/>
  <c r="BJ88" i="58"/>
  <c r="BJ1" i="58"/>
  <c r="BJ135" i="58"/>
  <c r="BK88" i="58"/>
  <c r="BK1" i="58"/>
  <c r="BK135" i="58"/>
  <c r="BL88" i="58"/>
  <c r="BL1" i="58"/>
  <c r="BL135" i="58"/>
  <c r="BM88" i="58"/>
  <c r="BM1" i="58"/>
  <c r="BM135" i="58"/>
  <c r="BN88" i="58"/>
  <c r="BN1" i="58"/>
  <c r="BN135" i="58"/>
  <c r="BO88" i="58"/>
  <c r="BO1" i="58"/>
  <c r="BO135" i="58"/>
  <c r="BP88" i="58"/>
  <c r="BP1" i="58"/>
  <c r="BP135" i="58"/>
  <c r="BQ88" i="58"/>
  <c r="BQ1" i="58"/>
  <c r="BQ135" i="58"/>
  <c r="BR88" i="58"/>
  <c r="BR1" i="58"/>
  <c r="BR135" i="58"/>
  <c r="BS88" i="58"/>
  <c r="BS1" i="58"/>
  <c r="BS135" i="58"/>
  <c r="BT88" i="58"/>
  <c r="BT1" i="58"/>
  <c r="BT135" i="58"/>
  <c r="BU88" i="58"/>
  <c r="BU1" i="58"/>
  <c r="BU135" i="58"/>
  <c r="BV88" i="58"/>
  <c r="BV1" i="58"/>
  <c r="BV135" i="58"/>
  <c r="BW88" i="58"/>
  <c r="BW1" i="58"/>
  <c r="BW135" i="58"/>
  <c r="BX88" i="58"/>
  <c r="BX1" i="58"/>
  <c r="BX135" i="58"/>
  <c r="BY88" i="58"/>
  <c r="BY1" i="58"/>
  <c r="BY135" i="58"/>
  <c r="BZ88" i="58"/>
  <c r="BZ1" i="58"/>
  <c r="BZ135" i="58"/>
  <c r="CA88" i="58"/>
  <c r="CA1" i="58"/>
  <c r="CA135" i="58"/>
  <c r="CB88" i="58"/>
  <c r="CB1" i="58"/>
  <c r="CB135" i="58"/>
  <c r="CC88" i="58"/>
  <c r="CC1" i="58"/>
  <c r="CC135" i="58"/>
  <c r="CD88" i="58"/>
  <c r="CD1" i="58"/>
  <c r="CD135" i="58"/>
  <c r="CE88" i="58"/>
  <c r="CE1" i="58"/>
  <c r="CE135" i="58"/>
  <c r="CF88" i="58"/>
  <c r="CF1" i="58"/>
  <c r="CF135" i="58"/>
  <c r="CG88" i="58"/>
  <c r="CG1" i="58"/>
  <c r="CG135" i="58"/>
  <c r="CH88" i="58"/>
  <c r="CH1" i="58"/>
  <c r="CH135" i="58"/>
  <c r="CI88" i="58"/>
  <c r="CI1" i="58"/>
  <c r="CI135" i="58"/>
  <c r="CJ88" i="58"/>
  <c r="CJ1" i="58"/>
  <c r="CJ135" i="58"/>
  <c r="CK88" i="58"/>
  <c r="CK1" i="58"/>
  <c r="CK135" i="58"/>
  <c r="CL88" i="58"/>
  <c r="CL1" i="58"/>
  <c r="CL135" i="58"/>
  <c r="CM88" i="58"/>
  <c r="CM1" i="58"/>
  <c r="CM135" i="58"/>
  <c r="CN88" i="58"/>
  <c r="CN1" i="58"/>
  <c r="CN135" i="58"/>
  <c r="CO88" i="58"/>
  <c r="CO1" i="58"/>
  <c r="CO135" i="58"/>
  <c r="CP88" i="58"/>
  <c r="CP1" i="58"/>
  <c r="CP135" i="58"/>
  <c r="CQ88" i="58"/>
  <c r="CQ1" i="58"/>
  <c r="CQ135" i="58"/>
  <c r="CR88" i="58"/>
  <c r="CR1" i="58"/>
  <c r="CR135" i="58"/>
  <c r="CS88" i="58"/>
  <c r="CS1" i="58"/>
  <c r="CS135" i="58"/>
  <c r="CT88" i="58"/>
  <c r="CT1" i="58"/>
  <c r="CT135" i="58"/>
  <c r="CU88" i="58"/>
  <c r="CU1" i="58"/>
  <c r="CU135" i="58"/>
  <c r="CV88" i="58"/>
  <c r="CV1" i="58"/>
  <c r="CV135" i="58"/>
  <c r="CW88" i="58"/>
  <c r="CW1" i="58"/>
  <c r="CW187" i="58"/>
  <c r="CW189" i="58"/>
  <c r="CW135" i="58"/>
  <c r="CX88" i="58"/>
  <c r="CX1" i="58"/>
  <c r="CX187" i="58"/>
  <c r="CX189" i="58"/>
  <c r="CX135" i="58"/>
  <c r="CY88" i="58"/>
  <c r="CY1" i="58"/>
  <c r="CY187" i="58"/>
  <c r="CY189" i="58"/>
  <c r="CY135" i="58"/>
  <c r="CY142" i="58" s="1"/>
  <c r="CY232" i="58" s="1"/>
  <c r="CZ88" i="58"/>
  <c r="CZ1" i="58"/>
  <c r="CZ187" i="58"/>
  <c r="CZ189" i="58"/>
  <c r="CZ135" i="58"/>
  <c r="CZ142" i="58" s="1"/>
  <c r="Z320" i="57"/>
  <c r="P4" i="44" s="1"/>
  <c r="AA320" i="57"/>
  <c r="AC4" i="62" s="1"/>
  <c r="AB320" i="57"/>
  <c r="AC320" i="57"/>
  <c r="AE4" i="62" s="1"/>
  <c r="AD320" i="57"/>
  <c r="AE320" i="57"/>
  <c r="U4" i="44" s="1"/>
  <c r="AF320" i="57"/>
  <c r="AG320" i="57"/>
  <c r="AH320" i="57"/>
  <c r="X4" i="44" s="1"/>
  <c r="AI320" i="57"/>
  <c r="AK4" i="62" s="1"/>
  <c r="AI4" i="77" s="1"/>
  <c r="AJ320" i="57"/>
  <c r="AL4" i="62" s="1"/>
  <c r="AK320" i="57"/>
  <c r="AM4" i="62" s="1"/>
  <c r="AL320" i="57"/>
  <c r="AK5" i="18" s="1"/>
  <c r="AM320" i="57"/>
  <c r="AC4" i="44" s="1"/>
  <c r="E320" i="57"/>
  <c r="F320" i="57"/>
  <c r="G320" i="57"/>
  <c r="I4" i="62" s="1"/>
  <c r="H320" i="57"/>
  <c r="I320" i="57"/>
  <c r="AC17" i="74" s="1"/>
  <c r="J320" i="57"/>
  <c r="K320" i="57"/>
  <c r="L320" i="57"/>
  <c r="N4" i="62" s="1"/>
  <c r="L4" i="77" s="1"/>
  <c r="M320" i="57"/>
  <c r="N320" i="57"/>
  <c r="P4" i="62" s="1"/>
  <c r="N4" i="77" s="1"/>
  <c r="O320" i="57"/>
  <c r="E4" i="44" s="1"/>
  <c r="P320" i="57"/>
  <c r="O5" i="18" s="1"/>
  <c r="Q320" i="57"/>
  <c r="P5" i="18" s="1"/>
  <c r="R320" i="57"/>
  <c r="T4" i="62" s="1"/>
  <c r="S320" i="57"/>
  <c r="U4" i="62" s="1"/>
  <c r="T320" i="57"/>
  <c r="S5" i="18" s="1"/>
  <c r="U320" i="57"/>
  <c r="V320" i="57"/>
  <c r="L4" i="44" s="1"/>
  <c r="W320" i="57"/>
  <c r="M4" i="44" s="1"/>
  <c r="X320" i="57"/>
  <c r="W5" i="18" s="1"/>
  <c r="Y320" i="57"/>
  <c r="X5" i="18" s="1"/>
  <c r="D320" i="57"/>
  <c r="X17" i="74" s="1"/>
  <c r="G432" i="62"/>
  <c r="H432" i="62"/>
  <c r="I432" i="62"/>
  <c r="J432" i="62"/>
  <c r="K432" i="62"/>
  <c r="L432" i="62"/>
  <c r="M432" i="62"/>
  <c r="N432" i="62"/>
  <c r="O432" i="62"/>
  <c r="P432" i="62"/>
  <c r="Q432" i="62"/>
  <c r="R432" i="62"/>
  <c r="S432" i="62"/>
  <c r="T432" i="62"/>
  <c r="U432" i="62"/>
  <c r="V432" i="62"/>
  <c r="W432" i="62"/>
  <c r="X432" i="62"/>
  <c r="Y432" i="62"/>
  <c r="Z432" i="62"/>
  <c r="AA432" i="62"/>
  <c r="AB432" i="62"/>
  <c r="AC432" i="62"/>
  <c r="AD432" i="62"/>
  <c r="AE432" i="62"/>
  <c r="AF432" i="62"/>
  <c r="AG432" i="62"/>
  <c r="AH432" i="62"/>
  <c r="AI432" i="62"/>
  <c r="AJ432" i="62"/>
  <c r="AK432" i="62"/>
  <c r="AL432" i="62"/>
  <c r="AM432" i="62"/>
  <c r="AN432" i="62"/>
  <c r="AO432" i="62"/>
  <c r="G433" i="62"/>
  <c r="H433" i="62"/>
  <c r="I433" i="62"/>
  <c r="J433" i="62"/>
  <c r="K433" i="62"/>
  <c r="L433" i="62"/>
  <c r="M433" i="62"/>
  <c r="N433" i="62"/>
  <c r="O433" i="62"/>
  <c r="P433" i="62"/>
  <c r="Q433" i="62"/>
  <c r="R433" i="62"/>
  <c r="S433" i="62"/>
  <c r="T433" i="62"/>
  <c r="U433" i="62"/>
  <c r="V433" i="62"/>
  <c r="W433" i="62"/>
  <c r="X433" i="62"/>
  <c r="Y433" i="62"/>
  <c r="Z433" i="62"/>
  <c r="AA433" i="62"/>
  <c r="AB433" i="62"/>
  <c r="AC433" i="62"/>
  <c r="AD433" i="62"/>
  <c r="AE433" i="62"/>
  <c r="AF433" i="62"/>
  <c r="AG433" i="62"/>
  <c r="AH433" i="62"/>
  <c r="AI433" i="62"/>
  <c r="AJ433" i="62"/>
  <c r="AK433" i="62"/>
  <c r="AL433" i="62"/>
  <c r="AM433" i="62"/>
  <c r="AN433" i="62"/>
  <c r="AO433" i="62"/>
  <c r="G434" i="62"/>
  <c r="H434" i="62"/>
  <c r="I434" i="62"/>
  <c r="J434" i="62"/>
  <c r="K434" i="62"/>
  <c r="L434" i="62"/>
  <c r="M434" i="62"/>
  <c r="N434" i="62"/>
  <c r="O434" i="62"/>
  <c r="P434" i="62"/>
  <c r="Q434" i="62"/>
  <c r="R434" i="62"/>
  <c r="S434" i="62"/>
  <c r="T434" i="62"/>
  <c r="U434" i="62"/>
  <c r="V434" i="62"/>
  <c r="W434" i="62"/>
  <c r="X434" i="62"/>
  <c r="Y434" i="62"/>
  <c r="Z434" i="62"/>
  <c r="AA434" i="62"/>
  <c r="AB434" i="62"/>
  <c r="AC434" i="62"/>
  <c r="AD434" i="62"/>
  <c r="AE434" i="62"/>
  <c r="AF434" i="62"/>
  <c r="AG434" i="62"/>
  <c r="AH434" i="62"/>
  <c r="AI434" i="62"/>
  <c r="AJ434" i="62"/>
  <c r="AK434" i="62"/>
  <c r="AL434" i="62"/>
  <c r="AM434" i="62"/>
  <c r="AN434" i="62"/>
  <c r="AO434" i="62"/>
  <c r="G445" i="62"/>
  <c r="H445" i="62"/>
  <c r="I445" i="62"/>
  <c r="J445" i="62"/>
  <c r="K445" i="62"/>
  <c r="L445" i="62"/>
  <c r="M445" i="62"/>
  <c r="N445" i="62"/>
  <c r="O445" i="62"/>
  <c r="P445" i="62"/>
  <c r="Q445" i="62"/>
  <c r="R445" i="62"/>
  <c r="S445" i="62"/>
  <c r="T445" i="62"/>
  <c r="U445" i="62"/>
  <c r="V445" i="62"/>
  <c r="W445" i="62"/>
  <c r="X445" i="62"/>
  <c r="Y445" i="62"/>
  <c r="Z445" i="62"/>
  <c r="AA445" i="62"/>
  <c r="AB445" i="62"/>
  <c r="AC445" i="62"/>
  <c r="AD445" i="62"/>
  <c r="AE445" i="62"/>
  <c r="AF445" i="62"/>
  <c r="AG445" i="62"/>
  <c r="AH445" i="62"/>
  <c r="AI445" i="62"/>
  <c r="AJ445" i="62"/>
  <c r="AK445" i="62"/>
  <c r="AL445" i="62"/>
  <c r="AM445" i="62"/>
  <c r="AN445" i="62"/>
  <c r="AO445" i="62"/>
  <c r="G446" i="62"/>
  <c r="H446" i="62"/>
  <c r="I446" i="62"/>
  <c r="J446" i="62"/>
  <c r="K446" i="62"/>
  <c r="L446" i="62"/>
  <c r="M446" i="62"/>
  <c r="N446" i="62"/>
  <c r="O446" i="62"/>
  <c r="P446" i="62"/>
  <c r="Q446" i="62"/>
  <c r="R446" i="62"/>
  <c r="S446" i="62"/>
  <c r="T446" i="62"/>
  <c r="U446" i="62"/>
  <c r="V446" i="62"/>
  <c r="W446" i="62"/>
  <c r="X446" i="62"/>
  <c r="Y446" i="62"/>
  <c r="Z446" i="62"/>
  <c r="AA446" i="62"/>
  <c r="AB446" i="62"/>
  <c r="AC446" i="62"/>
  <c r="AD446" i="62"/>
  <c r="AE446" i="62"/>
  <c r="AF446" i="62"/>
  <c r="AG446" i="62"/>
  <c r="AH446" i="62"/>
  <c r="AI446" i="62"/>
  <c r="AJ446" i="62"/>
  <c r="AK446" i="62"/>
  <c r="AL446" i="62"/>
  <c r="AM446" i="62"/>
  <c r="AN446" i="62"/>
  <c r="AO446" i="62"/>
  <c r="G447" i="62"/>
  <c r="H447" i="62"/>
  <c r="I447" i="62"/>
  <c r="J447" i="62"/>
  <c r="K447" i="62"/>
  <c r="L447" i="62"/>
  <c r="M447" i="62"/>
  <c r="N447" i="62"/>
  <c r="O447" i="62"/>
  <c r="P447" i="62"/>
  <c r="Q447" i="62"/>
  <c r="R447" i="62"/>
  <c r="S447" i="62"/>
  <c r="T447" i="62"/>
  <c r="U447" i="62"/>
  <c r="V447" i="62"/>
  <c r="W447" i="62"/>
  <c r="X447" i="62"/>
  <c r="Y447" i="62"/>
  <c r="Z447" i="62"/>
  <c r="AA447" i="62"/>
  <c r="AB447" i="62"/>
  <c r="AC447" i="62"/>
  <c r="AD447" i="62"/>
  <c r="AE447" i="62"/>
  <c r="AF447" i="62"/>
  <c r="AG447" i="62"/>
  <c r="AH447" i="62"/>
  <c r="AI447" i="62"/>
  <c r="AJ447" i="62"/>
  <c r="AK447" i="62"/>
  <c r="AL447" i="62"/>
  <c r="AM447" i="62"/>
  <c r="AN447" i="62"/>
  <c r="AO447" i="62"/>
  <c r="G458" i="62"/>
  <c r="H458" i="62"/>
  <c r="I458" i="62"/>
  <c r="J458" i="62"/>
  <c r="K458" i="62"/>
  <c r="L458" i="62"/>
  <c r="M458" i="62"/>
  <c r="N458" i="62"/>
  <c r="O458" i="62"/>
  <c r="P458" i="62"/>
  <c r="Q458" i="62"/>
  <c r="R458" i="62"/>
  <c r="S458" i="62"/>
  <c r="T458" i="62"/>
  <c r="U458" i="62"/>
  <c r="V458" i="62"/>
  <c r="W458" i="62"/>
  <c r="X458" i="62"/>
  <c r="Y458" i="62"/>
  <c r="Z458" i="62"/>
  <c r="AA458" i="62"/>
  <c r="AB458" i="62"/>
  <c r="AC458" i="62"/>
  <c r="AD458" i="62"/>
  <c r="AE458" i="62"/>
  <c r="AF458" i="62"/>
  <c r="AG458" i="62"/>
  <c r="AH458" i="62"/>
  <c r="AI458" i="62"/>
  <c r="AJ458" i="62"/>
  <c r="AK458" i="62"/>
  <c r="AL458" i="62"/>
  <c r="AM458" i="62"/>
  <c r="AN458" i="62"/>
  <c r="AO458" i="62"/>
  <c r="G459" i="62"/>
  <c r="H459" i="62"/>
  <c r="I459" i="62"/>
  <c r="J459" i="62"/>
  <c r="K459" i="62"/>
  <c r="L459" i="62"/>
  <c r="M459" i="62"/>
  <c r="N459" i="62"/>
  <c r="O459" i="62"/>
  <c r="P459" i="62"/>
  <c r="Q459" i="62"/>
  <c r="R459" i="62"/>
  <c r="S459" i="62"/>
  <c r="T459" i="62"/>
  <c r="U459" i="62"/>
  <c r="V459" i="62"/>
  <c r="W459" i="62"/>
  <c r="X459" i="62"/>
  <c r="Y459" i="62"/>
  <c r="Z459" i="62"/>
  <c r="AA459" i="62"/>
  <c r="AB459" i="62"/>
  <c r="AC459" i="62"/>
  <c r="AD459" i="62"/>
  <c r="AE459" i="62"/>
  <c r="AF459" i="62"/>
  <c r="AG459" i="62"/>
  <c r="AH459" i="62"/>
  <c r="AI459" i="62"/>
  <c r="AJ459" i="62"/>
  <c r="AK459" i="62"/>
  <c r="AL459" i="62"/>
  <c r="AM459" i="62"/>
  <c r="AN459" i="62"/>
  <c r="AO459" i="62"/>
  <c r="G460" i="62"/>
  <c r="H460" i="62"/>
  <c r="I460" i="62"/>
  <c r="J460" i="62"/>
  <c r="K460" i="62"/>
  <c r="L460" i="62"/>
  <c r="M460" i="62"/>
  <c r="N460" i="62"/>
  <c r="O460" i="62"/>
  <c r="P460" i="62"/>
  <c r="Q460" i="62"/>
  <c r="R460" i="62"/>
  <c r="S460" i="62"/>
  <c r="T460" i="62"/>
  <c r="U460" i="62"/>
  <c r="V460" i="62"/>
  <c r="W460" i="62"/>
  <c r="X460" i="62"/>
  <c r="Y460" i="62"/>
  <c r="Z460" i="62"/>
  <c r="AA460" i="62"/>
  <c r="AB460" i="62"/>
  <c r="AC460" i="62"/>
  <c r="AD460" i="62"/>
  <c r="AE460" i="62"/>
  <c r="AF460" i="62"/>
  <c r="AG460" i="62"/>
  <c r="AH460" i="62"/>
  <c r="AI460" i="62"/>
  <c r="AJ460" i="62"/>
  <c r="AK460" i="62"/>
  <c r="AL460" i="62"/>
  <c r="AM460" i="62"/>
  <c r="AN460" i="62"/>
  <c r="AO460" i="62"/>
  <c r="G471" i="62"/>
  <c r="H471" i="62"/>
  <c r="I471" i="62"/>
  <c r="J471" i="62"/>
  <c r="K471" i="62"/>
  <c r="L471" i="62"/>
  <c r="M471" i="62"/>
  <c r="N471" i="62"/>
  <c r="O471" i="62"/>
  <c r="P471" i="62"/>
  <c r="Q471" i="62"/>
  <c r="R471" i="62"/>
  <c r="S471" i="62"/>
  <c r="T471" i="62"/>
  <c r="U471" i="62"/>
  <c r="V471" i="62"/>
  <c r="W471" i="62"/>
  <c r="X471" i="62"/>
  <c r="Y471" i="62"/>
  <c r="Z471" i="62"/>
  <c r="AA471" i="62"/>
  <c r="AB471" i="62"/>
  <c r="AC471" i="62"/>
  <c r="AD471" i="62"/>
  <c r="AE471" i="62"/>
  <c r="AF471" i="62"/>
  <c r="AG471" i="62"/>
  <c r="AH471" i="62"/>
  <c r="AI471" i="62"/>
  <c r="AJ471" i="62"/>
  <c r="AK471" i="62"/>
  <c r="AL471" i="62"/>
  <c r="AM471" i="62"/>
  <c r="AN471" i="62"/>
  <c r="AO471" i="62"/>
  <c r="G472" i="62"/>
  <c r="H472" i="62"/>
  <c r="I472" i="62"/>
  <c r="J472" i="62"/>
  <c r="K472" i="62"/>
  <c r="L472" i="62"/>
  <c r="M472" i="62"/>
  <c r="N472" i="62"/>
  <c r="O472" i="62"/>
  <c r="P472" i="62"/>
  <c r="Q472" i="62"/>
  <c r="R472" i="62"/>
  <c r="S472" i="62"/>
  <c r="T472" i="62"/>
  <c r="U472" i="62"/>
  <c r="V472" i="62"/>
  <c r="W472" i="62"/>
  <c r="X472" i="62"/>
  <c r="Y472" i="62"/>
  <c r="Z472" i="62"/>
  <c r="AA472" i="62"/>
  <c r="AB472" i="62"/>
  <c r="AC472" i="62"/>
  <c r="AD472" i="62"/>
  <c r="AE472" i="62"/>
  <c r="AF472" i="62"/>
  <c r="AG472" i="62"/>
  <c r="AH472" i="62"/>
  <c r="AI472" i="62"/>
  <c r="AJ472" i="62"/>
  <c r="AK472" i="62"/>
  <c r="AL472" i="62"/>
  <c r="AM472" i="62"/>
  <c r="AN472" i="62"/>
  <c r="AO472" i="62"/>
  <c r="G473" i="62"/>
  <c r="H473" i="62"/>
  <c r="I473" i="62"/>
  <c r="J473" i="62"/>
  <c r="K473" i="62"/>
  <c r="L473" i="62"/>
  <c r="M473" i="62"/>
  <c r="N473" i="62"/>
  <c r="O473" i="62"/>
  <c r="P473" i="62"/>
  <c r="Q473" i="62"/>
  <c r="R473" i="62"/>
  <c r="S473" i="62"/>
  <c r="T473" i="62"/>
  <c r="U473" i="62"/>
  <c r="V473" i="62"/>
  <c r="W473" i="62"/>
  <c r="X473" i="62"/>
  <c r="Y473" i="62"/>
  <c r="Z473" i="62"/>
  <c r="AA473" i="62"/>
  <c r="AB473" i="62"/>
  <c r="AC473" i="62"/>
  <c r="AD473" i="62"/>
  <c r="AE473" i="62"/>
  <c r="AF473" i="62"/>
  <c r="AG473" i="62"/>
  <c r="AH473" i="62"/>
  <c r="AI473" i="62"/>
  <c r="AJ473" i="62"/>
  <c r="AK473" i="62"/>
  <c r="AL473" i="62"/>
  <c r="AM473" i="62"/>
  <c r="AN473" i="62"/>
  <c r="AO473" i="62"/>
  <c r="G484" i="62"/>
  <c r="H484" i="62"/>
  <c r="I484" i="62"/>
  <c r="J484" i="62"/>
  <c r="K484" i="62"/>
  <c r="L484" i="62"/>
  <c r="M484" i="62"/>
  <c r="N484" i="62"/>
  <c r="O484" i="62"/>
  <c r="P484" i="62"/>
  <c r="Q484" i="62"/>
  <c r="R484" i="62"/>
  <c r="S484" i="62"/>
  <c r="T484" i="62"/>
  <c r="U484" i="62"/>
  <c r="V484" i="62"/>
  <c r="W484" i="62"/>
  <c r="X484" i="62"/>
  <c r="Y484" i="62"/>
  <c r="Z484" i="62"/>
  <c r="AA484" i="62"/>
  <c r="AB484" i="62"/>
  <c r="AC484" i="62"/>
  <c r="AD484" i="62"/>
  <c r="AE484" i="62"/>
  <c r="AF484" i="62"/>
  <c r="AG484" i="62"/>
  <c r="AH484" i="62"/>
  <c r="AI484" i="62"/>
  <c r="AJ484" i="62"/>
  <c r="AK484" i="62"/>
  <c r="AL484" i="62"/>
  <c r="AM484" i="62"/>
  <c r="AN484" i="62"/>
  <c r="AO484" i="62"/>
  <c r="G485" i="62"/>
  <c r="H485" i="62"/>
  <c r="I485" i="62"/>
  <c r="J485" i="62"/>
  <c r="K485" i="62"/>
  <c r="L485" i="62"/>
  <c r="M485" i="62"/>
  <c r="N485" i="62"/>
  <c r="O485" i="62"/>
  <c r="P485" i="62"/>
  <c r="Q485" i="62"/>
  <c r="R485" i="62"/>
  <c r="S485" i="62"/>
  <c r="T485" i="62"/>
  <c r="U485" i="62"/>
  <c r="V485" i="62"/>
  <c r="W485" i="62"/>
  <c r="X485" i="62"/>
  <c r="Y485" i="62"/>
  <c r="Z485" i="62"/>
  <c r="AA485" i="62"/>
  <c r="AB485" i="62"/>
  <c r="AC485" i="62"/>
  <c r="AD485" i="62"/>
  <c r="AE485" i="62"/>
  <c r="AF485" i="62"/>
  <c r="AG485" i="62"/>
  <c r="AH485" i="62"/>
  <c r="AI485" i="62"/>
  <c r="AJ485" i="62"/>
  <c r="AK485" i="62"/>
  <c r="AL485" i="62"/>
  <c r="AM485" i="62"/>
  <c r="AN485" i="62"/>
  <c r="AO485" i="62"/>
  <c r="G486" i="62"/>
  <c r="H486" i="62"/>
  <c r="I486" i="62"/>
  <c r="J486" i="62"/>
  <c r="K486" i="62"/>
  <c r="L486" i="62"/>
  <c r="M486" i="62"/>
  <c r="N486" i="62"/>
  <c r="O486" i="62"/>
  <c r="P486" i="62"/>
  <c r="Q486" i="62"/>
  <c r="R486" i="62"/>
  <c r="S486" i="62"/>
  <c r="T486" i="62"/>
  <c r="U486" i="62"/>
  <c r="V486" i="62"/>
  <c r="W486" i="62"/>
  <c r="X486" i="62"/>
  <c r="Y486" i="62"/>
  <c r="Z486" i="62"/>
  <c r="AA486" i="62"/>
  <c r="AB486" i="62"/>
  <c r="AC486" i="62"/>
  <c r="AD486" i="62"/>
  <c r="AE486" i="62"/>
  <c r="AF486" i="62"/>
  <c r="AG486" i="62"/>
  <c r="AH486" i="62"/>
  <c r="AI486" i="62"/>
  <c r="AJ486" i="62"/>
  <c r="AK486" i="62"/>
  <c r="AL486" i="62"/>
  <c r="AM486" i="62"/>
  <c r="AN486" i="62"/>
  <c r="AO486" i="62"/>
  <c r="O20" i="7"/>
  <c r="O19" i="7"/>
  <c r="L19" i="7" s="1"/>
  <c r="O18" i="7"/>
  <c r="C8" i="57" s="1"/>
  <c r="O17" i="7"/>
  <c r="C7" i="57" s="1"/>
  <c r="O16" i="7"/>
  <c r="C6" i="57" s="1"/>
  <c r="O15" i="7"/>
  <c r="L15" i="7" s="1"/>
  <c r="J20" i="7"/>
  <c r="J19" i="7"/>
  <c r="J18" i="7"/>
  <c r="J17" i="7"/>
  <c r="J16" i="7"/>
  <c r="J15" i="7"/>
  <c r="G20" i="7"/>
  <c r="D20" i="7" s="1"/>
  <c r="B20" i="7"/>
  <c r="G19" i="7"/>
  <c r="D19" i="7" s="1"/>
  <c r="B19" i="7"/>
  <c r="G18" i="7"/>
  <c r="D18" i="7" s="1"/>
  <c r="B18" i="7"/>
  <c r="G17" i="7"/>
  <c r="D17" i="7" s="1"/>
  <c r="B17" i="7"/>
  <c r="B16" i="7"/>
  <c r="B15" i="7"/>
  <c r="D19" i="44"/>
  <c r="E19" i="44"/>
  <c r="F19" i="44"/>
  <c r="G19" i="44"/>
  <c r="H19" i="44"/>
  <c r="I19" i="44"/>
  <c r="J19" i="44"/>
  <c r="K19" i="44"/>
  <c r="L19" i="44"/>
  <c r="M19" i="44"/>
  <c r="N19" i="44"/>
  <c r="O19" i="44"/>
  <c r="P19" i="44"/>
  <c r="Q19" i="44"/>
  <c r="R19" i="44"/>
  <c r="S19" i="44"/>
  <c r="T19" i="44"/>
  <c r="U19" i="44"/>
  <c r="V19" i="44"/>
  <c r="W19" i="44"/>
  <c r="X19" i="44"/>
  <c r="Y19" i="44"/>
  <c r="Z19" i="44"/>
  <c r="AA19" i="44"/>
  <c r="AB19" i="44"/>
  <c r="AC19" i="44"/>
  <c r="D18" i="44"/>
  <c r="E18" i="44"/>
  <c r="F18" i="44"/>
  <c r="G18" i="44"/>
  <c r="H18" i="44"/>
  <c r="I18" i="44"/>
  <c r="J18" i="44"/>
  <c r="K18" i="44"/>
  <c r="L18" i="44"/>
  <c r="M18" i="44"/>
  <c r="N18" i="44"/>
  <c r="O18" i="44"/>
  <c r="P18" i="44"/>
  <c r="Q18" i="44"/>
  <c r="R18" i="44"/>
  <c r="S18" i="44"/>
  <c r="T18" i="44"/>
  <c r="U18" i="44"/>
  <c r="V18" i="44"/>
  <c r="W18" i="44"/>
  <c r="X18" i="44"/>
  <c r="Y18" i="44"/>
  <c r="Z18" i="44"/>
  <c r="AA18" i="44"/>
  <c r="AB18" i="44"/>
  <c r="AC18" i="44"/>
  <c r="D10" i="44"/>
  <c r="E10" i="44"/>
  <c r="F10" i="44"/>
  <c r="G10" i="44"/>
  <c r="H10" i="44"/>
  <c r="I10" i="44"/>
  <c r="J10" i="44"/>
  <c r="K10" i="44"/>
  <c r="L10" i="44"/>
  <c r="M10" i="44"/>
  <c r="N10" i="44"/>
  <c r="O10" i="44"/>
  <c r="P10" i="44"/>
  <c r="Q10" i="44"/>
  <c r="R10" i="44"/>
  <c r="S10" i="44"/>
  <c r="T10" i="44"/>
  <c r="U10" i="44"/>
  <c r="V10" i="44"/>
  <c r="W10" i="44"/>
  <c r="X10" i="44"/>
  <c r="Y10" i="44"/>
  <c r="Z10" i="44"/>
  <c r="AA10" i="44"/>
  <c r="AB10" i="44"/>
  <c r="AC10" i="44"/>
  <c r="D9" i="44"/>
  <c r="E9" i="44"/>
  <c r="F9" i="44"/>
  <c r="G9" i="44"/>
  <c r="H9" i="44"/>
  <c r="I9" i="44"/>
  <c r="J9" i="44"/>
  <c r="K9" i="44"/>
  <c r="L9" i="44"/>
  <c r="M9" i="44"/>
  <c r="N9" i="44"/>
  <c r="O9" i="44"/>
  <c r="P9" i="44"/>
  <c r="Q9" i="44"/>
  <c r="R9" i="44"/>
  <c r="S9" i="44"/>
  <c r="T9" i="44"/>
  <c r="U9" i="44"/>
  <c r="V9" i="44"/>
  <c r="W9" i="44"/>
  <c r="X9" i="44"/>
  <c r="Y9" i="44"/>
  <c r="Z9" i="44"/>
  <c r="AA9" i="44"/>
  <c r="AB9" i="44"/>
  <c r="AC9" i="44"/>
  <c r="AD22" i="44"/>
  <c r="AD21" i="44"/>
  <c r="AD13" i="44"/>
  <c r="AD12" i="44"/>
  <c r="AM60" i="18"/>
  <c r="AM59" i="18"/>
  <c r="F484" i="62"/>
  <c r="F485" i="62"/>
  <c r="F486" i="62"/>
  <c r="F471" i="62"/>
  <c r="F472" i="62"/>
  <c r="F473" i="62"/>
  <c r="F458" i="62"/>
  <c r="F459" i="62"/>
  <c r="F460" i="62"/>
  <c r="F445" i="62"/>
  <c r="F446" i="62"/>
  <c r="F447" i="62"/>
  <c r="F432" i="62"/>
  <c r="F433" i="62"/>
  <c r="F434" i="62"/>
  <c r="D374" i="62"/>
  <c r="D375" i="62" s="1"/>
  <c r="D376" i="62" s="1"/>
  <c r="D377" i="62" s="1"/>
  <c r="D378" i="62" s="1"/>
  <c r="D379" i="62" s="1"/>
  <c r="D380" i="62" s="1"/>
  <c r="D381" i="62" s="1"/>
  <c r="D382" i="62" s="1"/>
  <c r="D383" i="62" s="1"/>
  <c r="D384" i="62" s="1"/>
  <c r="D385" i="62" s="1"/>
  <c r="D386" i="62" s="1"/>
  <c r="D387" i="62" s="1"/>
  <c r="D388" i="62" s="1"/>
  <c r="D359" i="62"/>
  <c r="D360" i="62" s="1"/>
  <c r="D361" i="62" s="1"/>
  <c r="D362" i="62" s="1"/>
  <c r="D363" i="62" s="1"/>
  <c r="D364" i="62" s="1"/>
  <c r="D365" i="62" s="1"/>
  <c r="D366" i="62" s="1"/>
  <c r="D367" i="62" s="1"/>
  <c r="D368" i="62" s="1"/>
  <c r="D369" i="62" s="1"/>
  <c r="D370" i="62" s="1"/>
  <c r="D371" i="62" s="1"/>
  <c r="D372" i="62" s="1"/>
  <c r="D373" i="62" s="1"/>
  <c r="D344" i="62"/>
  <c r="D345" i="62" s="1"/>
  <c r="D346" i="62" s="1"/>
  <c r="D347" i="62" s="1"/>
  <c r="D348" i="62" s="1"/>
  <c r="D349" i="62" s="1"/>
  <c r="D350" i="62" s="1"/>
  <c r="D351" i="62" s="1"/>
  <c r="D352" i="62" s="1"/>
  <c r="D353" i="62" s="1"/>
  <c r="D354" i="62" s="1"/>
  <c r="D355" i="62" s="1"/>
  <c r="D356" i="62" s="1"/>
  <c r="D357" i="62" s="1"/>
  <c r="D358" i="62" s="1"/>
  <c r="D329" i="62"/>
  <c r="D330" i="62" s="1"/>
  <c r="D331" i="62" s="1"/>
  <c r="D332" i="62" s="1"/>
  <c r="D333" i="62" s="1"/>
  <c r="D334" i="62" s="1"/>
  <c r="D335" i="62" s="1"/>
  <c r="D336" i="62" s="1"/>
  <c r="D337" i="62" s="1"/>
  <c r="D338" i="62" s="1"/>
  <c r="D339" i="62" s="1"/>
  <c r="D340" i="62" s="1"/>
  <c r="D341" i="62" s="1"/>
  <c r="D342" i="62" s="1"/>
  <c r="D343" i="62" s="1"/>
  <c r="D314" i="62"/>
  <c r="D315" i="62" s="1"/>
  <c r="D316" i="62" s="1"/>
  <c r="D317" i="62" s="1"/>
  <c r="D318" i="62" s="1"/>
  <c r="D319" i="62" s="1"/>
  <c r="D320" i="62" s="1"/>
  <c r="D321" i="62" s="1"/>
  <c r="D322" i="62" s="1"/>
  <c r="D323" i="62" s="1"/>
  <c r="D324" i="62" s="1"/>
  <c r="D325" i="62" s="1"/>
  <c r="D326" i="62" s="1"/>
  <c r="D327" i="62" s="1"/>
  <c r="D328" i="62" s="1"/>
  <c r="D298" i="62"/>
  <c r="D299" i="62" s="1"/>
  <c r="D300" i="62" s="1"/>
  <c r="D301" i="62" s="1"/>
  <c r="D302" i="62" s="1"/>
  <c r="D303" i="62" s="1"/>
  <c r="D304" i="62" s="1"/>
  <c r="D305" i="62" s="1"/>
  <c r="D306" i="62" s="1"/>
  <c r="D307" i="62" s="1"/>
  <c r="D308" i="62" s="1"/>
  <c r="D309" i="62" s="1"/>
  <c r="D310" i="62" s="1"/>
  <c r="D311" i="62" s="1"/>
  <c r="D312" i="62" s="1"/>
  <c r="D283" i="62"/>
  <c r="D284" i="62" s="1"/>
  <c r="D285" i="62" s="1"/>
  <c r="D286" i="62" s="1"/>
  <c r="D287" i="62" s="1"/>
  <c r="D288" i="62" s="1"/>
  <c r="D289" i="62" s="1"/>
  <c r="D290" i="62" s="1"/>
  <c r="D291" i="62" s="1"/>
  <c r="D292" i="62" s="1"/>
  <c r="D293" i="62" s="1"/>
  <c r="D294" i="62" s="1"/>
  <c r="D295" i="62" s="1"/>
  <c r="D296" i="62" s="1"/>
  <c r="D297" i="62" s="1"/>
  <c r="D268" i="62"/>
  <c r="D269" i="62" s="1"/>
  <c r="D270" i="62" s="1"/>
  <c r="D271" i="62" s="1"/>
  <c r="D272" i="62" s="1"/>
  <c r="D273" i="62" s="1"/>
  <c r="D274" i="62" s="1"/>
  <c r="D275" i="62" s="1"/>
  <c r="D276" i="62" s="1"/>
  <c r="D277" i="62" s="1"/>
  <c r="D278" i="62" s="1"/>
  <c r="D279" i="62" s="1"/>
  <c r="D280" i="62" s="1"/>
  <c r="D281" i="62" s="1"/>
  <c r="D282" i="62" s="1"/>
  <c r="D253" i="62"/>
  <c r="D254" i="62" s="1"/>
  <c r="D255" i="62" s="1"/>
  <c r="D256" i="62" s="1"/>
  <c r="D257" i="62" s="1"/>
  <c r="D258" i="62" s="1"/>
  <c r="D259" i="62" s="1"/>
  <c r="D260" i="62" s="1"/>
  <c r="D261" i="62" s="1"/>
  <c r="D262" i="62" s="1"/>
  <c r="D263" i="62" s="1"/>
  <c r="D264" i="62" s="1"/>
  <c r="D265" i="62" s="1"/>
  <c r="D266" i="62" s="1"/>
  <c r="D267" i="62" s="1"/>
  <c r="D238" i="62"/>
  <c r="D239" i="62" s="1"/>
  <c r="D240" i="62" s="1"/>
  <c r="D241" i="62" s="1"/>
  <c r="D242" i="62" s="1"/>
  <c r="D243" i="62" s="1"/>
  <c r="D244" i="62" s="1"/>
  <c r="D245" i="62" s="1"/>
  <c r="D246" i="62" s="1"/>
  <c r="D247" i="62" s="1"/>
  <c r="D248" i="62" s="1"/>
  <c r="D249" i="62" s="1"/>
  <c r="D250" i="62" s="1"/>
  <c r="D251" i="62" s="1"/>
  <c r="D252" i="62" s="1"/>
  <c r="D222" i="62"/>
  <c r="D223" i="62" s="1"/>
  <c r="D224" i="62" s="1"/>
  <c r="D225" i="62" s="1"/>
  <c r="D226" i="62" s="1"/>
  <c r="D227" i="62" s="1"/>
  <c r="D228" i="62" s="1"/>
  <c r="D229" i="62" s="1"/>
  <c r="D230" i="62" s="1"/>
  <c r="D231" i="62" s="1"/>
  <c r="D232" i="62" s="1"/>
  <c r="D233" i="62" s="1"/>
  <c r="D234" i="62" s="1"/>
  <c r="D235" i="62" s="1"/>
  <c r="D236" i="62" s="1"/>
  <c r="D207" i="62"/>
  <c r="D208" i="62" s="1"/>
  <c r="D209" i="62" s="1"/>
  <c r="D210" i="62" s="1"/>
  <c r="D211" i="62" s="1"/>
  <c r="D212" i="62" s="1"/>
  <c r="D213" i="62" s="1"/>
  <c r="D214" i="62" s="1"/>
  <c r="D215" i="62" s="1"/>
  <c r="D216" i="62" s="1"/>
  <c r="D217" i="62" s="1"/>
  <c r="D218" i="62" s="1"/>
  <c r="D219" i="62" s="1"/>
  <c r="D220" i="62" s="1"/>
  <c r="D221" i="62" s="1"/>
  <c r="D192" i="62"/>
  <c r="D193" i="62" s="1"/>
  <c r="D194" i="62" s="1"/>
  <c r="D195" i="62" s="1"/>
  <c r="D196" i="62" s="1"/>
  <c r="D197" i="62" s="1"/>
  <c r="D198" i="62" s="1"/>
  <c r="D199" i="62" s="1"/>
  <c r="D200" i="62" s="1"/>
  <c r="D201" i="62" s="1"/>
  <c r="D202" i="62" s="1"/>
  <c r="D203" i="62" s="1"/>
  <c r="D204" i="62" s="1"/>
  <c r="D205" i="62" s="1"/>
  <c r="D206" i="62" s="1"/>
  <c r="D177" i="62"/>
  <c r="D178" i="62" s="1"/>
  <c r="D179" i="62" s="1"/>
  <c r="D180" i="62" s="1"/>
  <c r="D181" i="62" s="1"/>
  <c r="D182" i="62" s="1"/>
  <c r="D183" i="62" s="1"/>
  <c r="D184" i="62" s="1"/>
  <c r="D185" i="62" s="1"/>
  <c r="D186" i="62" s="1"/>
  <c r="D187" i="62" s="1"/>
  <c r="D188" i="62" s="1"/>
  <c r="D189" i="62" s="1"/>
  <c r="D190" i="62" s="1"/>
  <c r="D191" i="62" s="1"/>
  <c r="D162" i="62"/>
  <c r="D163" i="62" s="1"/>
  <c r="D164" i="62" s="1"/>
  <c r="D165" i="62" s="1"/>
  <c r="D166" i="62" s="1"/>
  <c r="D167" i="62" s="1"/>
  <c r="D168" i="62" s="1"/>
  <c r="D169" i="62" s="1"/>
  <c r="D170" i="62" s="1"/>
  <c r="D171" i="62" s="1"/>
  <c r="D172" i="62" s="1"/>
  <c r="D173" i="62" s="1"/>
  <c r="D174" i="62" s="1"/>
  <c r="D175" i="62" s="1"/>
  <c r="D176" i="62" s="1"/>
  <c r="D146" i="62"/>
  <c r="D147" i="62" s="1"/>
  <c r="D148" i="62" s="1"/>
  <c r="D149" i="62" s="1"/>
  <c r="D150" i="62" s="1"/>
  <c r="D151" i="62" s="1"/>
  <c r="D152" i="62" s="1"/>
  <c r="D153" i="62" s="1"/>
  <c r="D154" i="62" s="1"/>
  <c r="D155" i="62" s="1"/>
  <c r="D156" i="62" s="1"/>
  <c r="D157" i="62" s="1"/>
  <c r="D158" i="62" s="1"/>
  <c r="D159" i="62" s="1"/>
  <c r="D160" i="62" s="1"/>
  <c r="D131" i="62"/>
  <c r="D132" i="62" s="1"/>
  <c r="D133" i="62" s="1"/>
  <c r="D134" i="62" s="1"/>
  <c r="D135" i="62" s="1"/>
  <c r="D136" i="62" s="1"/>
  <c r="D137" i="62" s="1"/>
  <c r="D138" i="62" s="1"/>
  <c r="D139" i="62" s="1"/>
  <c r="D140" i="62" s="1"/>
  <c r="D141" i="62" s="1"/>
  <c r="D142" i="62" s="1"/>
  <c r="D143" i="62" s="1"/>
  <c r="D144" i="62" s="1"/>
  <c r="D145" i="62" s="1"/>
  <c r="D116" i="62"/>
  <c r="D117" i="62" s="1"/>
  <c r="D118" i="62" s="1"/>
  <c r="D119" i="62" s="1"/>
  <c r="D120" i="62" s="1"/>
  <c r="D121" i="62" s="1"/>
  <c r="D122" i="62" s="1"/>
  <c r="D123" i="62" s="1"/>
  <c r="D124" i="62" s="1"/>
  <c r="D125" i="62" s="1"/>
  <c r="D126" i="62" s="1"/>
  <c r="D127" i="62" s="1"/>
  <c r="D128" i="62" s="1"/>
  <c r="D129" i="62" s="1"/>
  <c r="D130" i="62" s="1"/>
  <c r="D101" i="62"/>
  <c r="D102" i="62" s="1"/>
  <c r="D103" i="62" s="1"/>
  <c r="D104" i="62" s="1"/>
  <c r="D105" i="62" s="1"/>
  <c r="D106" i="62" s="1"/>
  <c r="D107" i="62" s="1"/>
  <c r="D108" i="62" s="1"/>
  <c r="D109" i="62" s="1"/>
  <c r="D110" i="62" s="1"/>
  <c r="D111" i="62" s="1"/>
  <c r="D112" i="62" s="1"/>
  <c r="D113" i="62" s="1"/>
  <c r="D114" i="62" s="1"/>
  <c r="D115" i="62" s="1"/>
  <c r="D86" i="62"/>
  <c r="D87" i="62" s="1"/>
  <c r="D88" i="62" s="1"/>
  <c r="D89" i="62" s="1"/>
  <c r="D90" i="62" s="1"/>
  <c r="D91" i="62" s="1"/>
  <c r="D92" i="62" s="1"/>
  <c r="D93" i="62" s="1"/>
  <c r="D94" i="62" s="1"/>
  <c r="D95" i="62" s="1"/>
  <c r="D96" i="62" s="1"/>
  <c r="D97" i="62" s="1"/>
  <c r="D98" i="62" s="1"/>
  <c r="D99" i="62" s="1"/>
  <c r="D100" i="62" s="1"/>
  <c r="D70" i="62"/>
  <c r="D71" i="62" s="1"/>
  <c r="D72" i="62" s="1"/>
  <c r="D73" i="62" s="1"/>
  <c r="D74" i="62" s="1"/>
  <c r="D75" i="62" s="1"/>
  <c r="D76" i="62" s="1"/>
  <c r="D77" i="62" s="1"/>
  <c r="D78" i="62" s="1"/>
  <c r="D79" i="62" s="1"/>
  <c r="D80" i="62" s="1"/>
  <c r="D81" i="62" s="1"/>
  <c r="D82" i="62" s="1"/>
  <c r="D83" i="62" s="1"/>
  <c r="D84" i="62" s="1"/>
  <c r="D55" i="62"/>
  <c r="D56" i="62" s="1"/>
  <c r="D57" i="62" s="1"/>
  <c r="D58" i="62" s="1"/>
  <c r="D59" i="62" s="1"/>
  <c r="D60" i="62" s="1"/>
  <c r="D61" i="62" s="1"/>
  <c r="D62" i="62" s="1"/>
  <c r="D63" i="62" s="1"/>
  <c r="D64" i="62" s="1"/>
  <c r="D65" i="62" s="1"/>
  <c r="D66" i="62" s="1"/>
  <c r="D67" i="62" s="1"/>
  <c r="D68" i="62" s="1"/>
  <c r="D69" i="62" s="1"/>
  <c r="D40" i="62"/>
  <c r="D41" i="62" s="1"/>
  <c r="D42" i="62" s="1"/>
  <c r="D43" i="62" s="1"/>
  <c r="D44" i="62" s="1"/>
  <c r="D45" i="62" s="1"/>
  <c r="D46" i="62" s="1"/>
  <c r="D47" i="62" s="1"/>
  <c r="D48" i="62" s="1"/>
  <c r="D49" i="62" s="1"/>
  <c r="D50" i="62" s="1"/>
  <c r="D51" i="62" s="1"/>
  <c r="D52" i="62" s="1"/>
  <c r="D53" i="62" s="1"/>
  <c r="D54" i="62" s="1"/>
  <c r="D25" i="62"/>
  <c r="D26" i="62" s="1"/>
  <c r="D27" i="62" s="1"/>
  <c r="D28" i="62" s="1"/>
  <c r="D29" i="62" s="1"/>
  <c r="D30" i="62" s="1"/>
  <c r="D31" i="62" s="1"/>
  <c r="D32" i="62" s="1"/>
  <c r="D33" i="62" s="1"/>
  <c r="D34" i="62" s="1"/>
  <c r="D35" i="62" s="1"/>
  <c r="D36" i="62" s="1"/>
  <c r="D37" i="62" s="1"/>
  <c r="D38" i="62" s="1"/>
  <c r="D39" i="62" s="1"/>
  <c r="G27" i="77"/>
  <c r="H27" i="77"/>
  <c r="I27" i="77"/>
  <c r="J27" i="77"/>
  <c r="K27" i="77"/>
  <c r="L27" i="77"/>
  <c r="M27" i="77"/>
  <c r="N27" i="77"/>
  <c r="O27" i="77"/>
  <c r="P27" i="77"/>
  <c r="Q27" i="77"/>
  <c r="R27" i="77"/>
  <c r="S27" i="77"/>
  <c r="T27" i="77"/>
  <c r="U27" i="77"/>
  <c r="V27" i="77"/>
  <c r="W27" i="77"/>
  <c r="X27" i="77"/>
  <c r="Y27" i="77"/>
  <c r="Z27" i="77"/>
  <c r="AA27" i="77"/>
  <c r="AB27" i="77"/>
  <c r="AC27" i="77"/>
  <c r="AD27" i="77"/>
  <c r="AE27" i="77"/>
  <c r="AF27" i="77"/>
  <c r="AG27" i="77"/>
  <c r="AH27" i="77"/>
  <c r="AI27" i="77"/>
  <c r="AJ27" i="77"/>
  <c r="AK27" i="77"/>
  <c r="AL27" i="77"/>
  <c r="AM27" i="77"/>
  <c r="G28" i="77"/>
  <c r="H28" i="77"/>
  <c r="I28" i="77"/>
  <c r="J28" i="77"/>
  <c r="K28" i="77"/>
  <c r="L28" i="77"/>
  <c r="M28" i="77"/>
  <c r="N28" i="77"/>
  <c r="O28" i="77"/>
  <c r="P28" i="77"/>
  <c r="Q28" i="77"/>
  <c r="R28" i="77"/>
  <c r="S28" i="77"/>
  <c r="T28" i="77"/>
  <c r="U28" i="77"/>
  <c r="V28" i="77"/>
  <c r="W28" i="77"/>
  <c r="X28" i="77"/>
  <c r="Y28" i="77"/>
  <c r="Z28" i="77"/>
  <c r="AA28" i="77"/>
  <c r="AB28" i="77"/>
  <c r="AC28" i="77"/>
  <c r="AD28" i="77"/>
  <c r="AE28" i="77"/>
  <c r="AF28" i="77"/>
  <c r="AG28" i="77"/>
  <c r="AH28" i="77"/>
  <c r="AI28" i="77"/>
  <c r="AJ28" i="77"/>
  <c r="AK28" i="77"/>
  <c r="AL28" i="77"/>
  <c r="AM28" i="77"/>
  <c r="E27" i="77"/>
  <c r="F27" i="77"/>
  <c r="E28" i="77"/>
  <c r="F28" i="77"/>
  <c r="D28" i="77"/>
  <c r="D27" i="77"/>
  <c r="B3" i="58"/>
  <c r="B4" i="58"/>
  <c r="B5" i="58"/>
  <c r="B6" i="58"/>
  <c r="B7" i="58"/>
  <c r="B8" i="58"/>
  <c r="B9" i="58"/>
  <c r="B10" i="58"/>
  <c r="B11" i="58"/>
  <c r="B12" i="58"/>
  <c r="B13" i="58"/>
  <c r="B14" i="58"/>
  <c r="B15" i="58"/>
  <c r="B2" i="58"/>
  <c r="E4" i="58"/>
  <c r="F4" i="58"/>
  <c r="G4" i="58"/>
  <c r="H4" i="58"/>
  <c r="I4" i="58"/>
  <c r="J4" i="58"/>
  <c r="K4" i="58"/>
  <c r="L4" i="58"/>
  <c r="M4" i="58"/>
  <c r="N4" i="58"/>
  <c r="O4" i="58"/>
  <c r="P4" i="58"/>
  <c r="Q4" i="58"/>
  <c r="R4" i="58"/>
  <c r="S4" i="58"/>
  <c r="T4" i="58"/>
  <c r="U4" i="58"/>
  <c r="V4" i="58"/>
  <c r="W4" i="58"/>
  <c r="X4" i="58"/>
  <c r="Y4" i="58"/>
  <c r="Z4" i="58"/>
  <c r="AA4" i="58"/>
  <c r="AB4" i="58"/>
  <c r="AC4" i="58"/>
  <c r="AD4" i="58"/>
  <c r="AE4" i="58"/>
  <c r="AF4" i="58"/>
  <c r="AG4" i="58"/>
  <c r="AH4" i="58"/>
  <c r="AI4" i="58"/>
  <c r="AJ4" i="58"/>
  <c r="AK4" i="58"/>
  <c r="AL4" i="58"/>
  <c r="AM4" i="58"/>
  <c r="AN4" i="58"/>
  <c r="AO4" i="58"/>
  <c r="AP4" i="58"/>
  <c r="AQ4" i="58"/>
  <c r="AR4" i="58"/>
  <c r="AS4" i="58"/>
  <c r="AT4" i="58"/>
  <c r="AU4" i="58"/>
  <c r="AV4" i="58"/>
  <c r="AW4" i="58"/>
  <c r="AX4" i="58"/>
  <c r="AY4" i="58"/>
  <c r="AZ4" i="58"/>
  <c r="BA4" i="58"/>
  <c r="BB4" i="58"/>
  <c r="BC4" i="58"/>
  <c r="BD4" i="58"/>
  <c r="BE4" i="58"/>
  <c r="BF4" i="58"/>
  <c r="BG4" i="58"/>
  <c r="BH4" i="58"/>
  <c r="BI4" i="58"/>
  <c r="BJ4" i="58"/>
  <c r="BK4" i="58"/>
  <c r="BL4" i="58"/>
  <c r="BM4" i="58"/>
  <c r="BN4" i="58"/>
  <c r="BO4" i="58"/>
  <c r="BP4" i="58"/>
  <c r="BQ4" i="58"/>
  <c r="BR4" i="58"/>
  <c r="BS4" i="58"/>
  <c r="BT4" i="58"/>
  <c r="BU4" i="58"/>
  <c r="BV4" i="58"/>
  <c r="BW4" i="58"/>
  <c r="BX4" i="58"/>
  <c r="BY4" i="58"/>
  <c r="BZ4" i="58"/>
  <c r="CA4" i="58"/>
  <c r="CB4" i="58"/>
  <c r="CC4" i="58"/>
  <c r="CD4" i="58"/>
  <c r="CE4" i="58"/>
  <c r="CF4" i="58"/>
  <c r="CG4" i="58"/>
  <c r="CH4" i="58"/>
  <c r="CI4" i="58"/>
  <c r="CJ4" i="58"/>
  <c r="CK4" i="58"/>
  <c r="CL4" i="58"/>
  <c r="CM4" i="58"/>
  <c r="CN4" i="58"/>
  <c r="CO4" i="58"/>
  <c r="CP4" i="58"/>
  <c r="CQ4" i="58"/>
  <c r="CR4" i="58"/>
  <c r="CS4" i="58"/>
  <c r="CT4" i="58"/>
  <c r="CU4" i="58"/>
  <c r="CV4" i="58"/>
  <c r="CW4" i="58"/>
  <c r="CX4" i="58"/>
  <c r="CY4" i="58"/>
  <c r="CZ4" i="58"/>
  <c r="E5" i="58"/>
  <c r="F5" i="58"/>
  <c r="G5" i="58"/>
  <c r="H5" i="58"/>
  <c r="I5" i="58"/>
  <c r="J5" i="58"/>
  <c r="K5" i="58"/>
  <c r="L5" i="58"/>
  <c r="M5" i="58"/>
  <c r="N5" i="58"/>
  <c r="O5" i="58"/>
  <c r="P5" i="58"/>
  <c r="Q5" i="58"/>
  <c r="R5" i="58"/>
  <c r="S5" i="58"/>
  <c r="T5" i="58"/>
  <c r="U5" i="58"/>
  <c r="V5" i="58"/>
  <c r="W5" i="58"/>
  <c r="X5" i="58"/>
  <c r="Y5" i="58"/>
  <c r="Z5" i="58"/>
  <c r="AA5" i="58"/>
  <c r="AB5" i="58"/>
  <c r="AC5" i="58"/>
  <c r="AD5" i="58"/>
  <c r="AE5" i="58"/>
  <c r="AF5" i="58"/>
  <c r="AG5" i="58"/>
  <c r="AH5" i="58"/>
  <c r="AI5" i="58"/>
  <c r="AJ5" i="58"/>
  <c r="AK5" i="58"/>
  <c r="AL5" i="58"/>
  <c r="AM5" i="58"/>
  <c r="AN5" i="58"/>
  <c r="AO5" i="58"/>
  <c r="AP5" i="58"/>
  <c r="AQ5" i="58"/>
  <c r="AR5" i="58"/>
  <c r="AS5" i="58"/>
  <c r="AT5" i="58"/>
  <c r="AU5" i="58"/>
  <c r="AV5" i="58"/>
  <c r="AW5" i="58"/>
  <c r="AX5" i="58"/>
  <c r="AY5" i="58"/>
  <c r="AZ5" i="58"/>
  <c r="BA5" i="58"/>
  <c r="BB5" i="58"/>
  <c r="BC5" i="58"/>
  <c r="BD5" i="58"/>
  <c r="BE5" i="58"/>
  <c r="BF5" i="58"/>
  <c r="BG5" i="58"/>
  <c r="BH5" i="58"/>
  <c r="BI5" i="58"/>
  <c r="BJ5" i="58"/>
  <c r="BK5" i="58"/>
  <c r="BL5" i="58"/>
  <c r="BM5" i="58"/>
  <c r="BN5" i="58"/>
  <c r="BO5" i="58"/>
  <c r="BP5" i="58"/>
  <c r="BQ5" i="58"/>
  <c r="BR5" i="58"/>
  <c r="BS5" i="58"/>
  <c r="BT5" i="58"/>
  <c r="BU5" i="58"/>
  <c r="BV5" i="58"/>
  <c r="BW5" i="58"/>
  <c r="BX5" i="58"/>
  <c r="BY5" i="58"/>
  <c r="BZ5" i="58"/>
  <c r="CA5" i="58"/>
  <c r="CB5" i="58"/>
  <c r="CC5" i="58"/>
  <c r="CD5" i="58"/>
  <c r="CE5" i="58"/>
  <c r="CF5" i="58"/>
  <c r="CG5" i="58"/>
  <c r="CH5" i="58"/>
  <c r="CI5" i="58"/>
  <c r="CJ5" i="58"/>
  <c r="CK5" i="58"/>
  <c r="CL5" i="58"/>
  <c r="CM5" i="58"/>
  <c r="CN5" i="58"/>
  <c r="CO5" i="58"/>
  <c r="CP5" i="58"/>
  <c r="CQ5" i="58"/>
  <c r="CR5" i="58"/>
  <c r="CS5" i="58"/>
  <c r="CT5" i="58"/>
  <c r="CU5" i="58"/>
  <c r="CV5" i="58"/>
  <c r="CW5" i="58"/>
  <c r="CX5" i="58"/>
  <c r="CY5" i="58"/>
  <c r="CZ5" i="58"/>
  <c r="E6" i="58"/>
  <c r="F6" i="58"/>
  <c r="G6" i="58"/>
  <c r="H6" i="58"/>
  <c r="I6" i="58"/>
  <c r="J6" i="58"/>
  <c r="K6" i="58"/>
  <c r="L6" i="58"/>
  <c r="M6" i="58"/>
  <c r="N6" i="58"/>
  <c r="O6" i="58"/>
  <c r="P6" i="58"/>
  <c r="Q6" i="58"/>
  <c r="R6" i="58"/>
  <c r="S6" i="58"/>
  <c r="T6" i="58"/>
  <c r="U6" i="58"/>
  <c r="V6" i="58"/>
  <c r="W6" i="58"/>
  <c r="X6" i="58"/>
  <c r="Y6" i="58"/>
  <c r="Z6" i="58"/>
  <c r="AA6" i="58"/>
  <c r="AB6" i="58"/>
  <c r="AC6" i="58"/>
  <c r="AD6" i="58"/>
  <c r="AE6" i="58"/>
  <c r="AF6" i="58"/>
  <c r="AG6" i="58"/>
  <c r="AH6" i="58"/>
  <c r="AI6" i="58"/>
  <c r="AJ6" i="58"/>
  <c r="AK6" i="58"/>
  <c r="AL6" i="58"/>
  <c r="AM6" i="58"/>
  <c r="AN6" i="58"/>
  <c r="AO6" i="58"/>
  <c r="AP6" i="58"/>
  <c r="AQ6" i="58"/>
  <c r="AR6" i="58"/>
  <c r="AS6" i="58"/>
  <c r="AT6" i="58"/>
  <c r="AU6" i="58"/>
  <c r="AV6" i="58"/>
  <c r="AW6" i="58"/>
  <c r="AX6" i="58"/>
  <c r="AY6" i="58"/>
  <c r="AZ6" i="58"/>
  <c r="BA6" i="58"/>
  <c r="BB6" i="58"/>
  <c r="BC6" i="58"/>
  <c r="BD6" i="58"/>
  <c r="BE6" i="58"/>
  <c r="BF6" i="58"/>
  <c r="BG6" i="58"/>
  <c r="BH6" i="58"/>
  <c r="BI6" i="58"/>
  <c r="BJ6" i="58"/>
  <c r="BK6" i="58"/>
  <c r="BL6" i="58"/>
  <c r="BM6" i="58"/>
  <c r="BN6" i="58"/>
  <c r="BO6" i="58"/>
  <c r="BP6" i="58"/>
  <c r="BQ6" i="58"/>
  <c r="BR6" i="58"/>
  <c r="BS6" i="58"/>
  <c r="BT6" i="58"/>
  <c r="BU6" i="58"/>
  <c r="BV6" i="58"/>
  <c r="BW6" i="58"/>
  <c r="BX6" i="58"/>
  <c r="BY6" i="58"/>
  <c r="BZ6" i="58"/>
  <c r="CA6" i="58"/>
  <c r="CB6" i="58"/>
  <c r="CC6" i="58"/>
  <c r="CD6" i="58"/>
  <c r="CE6" i="58"/>
  <c r="CF6" i="58"/>
  <c r="CG6" i="58"/>
  <c r="CH6" i="58"/>
  <c r="CI6" i="58"/>
  <c r="CJ6" i="58"/>
  <c r="CK6" i="58"/>
  <c r="CL6" i="58"/>
  <c r="CM6" i="58"/>
  <c r="CN6" i="58"/>
  <c r="CO6" i="58"/>
  <c r="CP6" i="58"/>
  <c r="CQ6" i="58"/>
  <c r="CR6" i="58"/>
  <c r="CS6" i="58"/>
  <c r="CT6" i="58"/>
  <c r="CU6" i="58"/>
  <c r="CV6" i="58"/>
  <c r="CW6" i="58"/>
  <c r="CX6" i="58"/>
  <c r="CY6" i="58"/>
  <c r="CZ6" i="58"/>
  <c r="E7" i="58"/>
  <c r="F7" i="58"/>
  <c r="G7" i="58"/>
  <c r="H7" i="58"/>
  <c r="I7" i="58"/>
  <c r="J7" i="58"/>
  <c r="K7" i="58"/>
  <c r="L7" i="58"/>
  <c r="M7" i="58"/>
  <c r="N7" i="58"/>
  <c r="O7" i="58"/>
  <c r="P7" i="58"/>
  <c r="Q7" i="58"/>
  <c r="R7" i="58"/>
  <c r="S7" i="58"/>
  <c r="T7" i="58"/>
  <c r="U7" i="58"/>
  <c r="V7" i="58"/>
  <c r="W7" i="58"/>
  <c r="X7" i="58"/>
  <c r="Y7" i="58"/>
  <c r="Z7" i="58"/>
  <c r="AA7" i="58"/>
  <c r="AB7" i="58"/>
  <c r="AC7" i="58"/>
  <c r="AD7" i="58"/>
  <c r="AE7" i="58"/>
  <c r="AF7" i="58"/>
  <c r="AG7" i="58"/>
  <c r="AH7" i="58"/>
  <c r="AI7" i="58"/>
  <c r="AJ7" i="58"/>
  <c r="AK7" i="58"/>
  <c r="AL7" i="58"/>
  <c r="AM7" i="58"/>
  <c r="AN7" i="58"/>
  <c r="AO7" i="58"/>
  <c r="AP7" i="58"/>
  <c r="AQ7" i="58"/>
  <c r="AR7" i="58"/>
  <c r="AS7" i="58"/>
  <c r="AT7" i="58"/>
  <c r="AU7" i="58"/>
  <c r="AV7" i="58"/>
  <c r="AW7" i="58"/>
  <c r="AX7" i="58"/>
  <c r="AY7" i="58"/>
  <c r="AZ7" i="58"/>
  <c r="BA7" i="58"/>
  <c r="BB7" i="58"/>
  <c r="BC7" i="58"/>
  <c r="BD7" i="58"/>
  <c r="BE7" i="58"/>
  <c r="BF7" i="58"/>
  <c r="BG7" i="58"/>
  <c r="BH7" i="58"/>
  <c r="BI7" i="58"/>
  <c r="BJ7" i="58"/>
  <c r="BK7" i="58"/>
  <c r="BL7" i="58"/>
  <c r="BM7" i="58"/>
  <c r="BN7" i="58"/>
  <c r="BO7" i="58"/>
  <c r="BP7" i="58"/>
  <c r="BQ7" i="58"/>
  <c r="BR7" i="58"/>
  <c r="BS7" i="58"/>
  <c r="BT7" i="58"/>
  <c r="BU7" i="58"/>
  <c r="BV7" i="58"/>
  <c r="BW7" i="58"/>
  <c r="BX7" i="58"/>
  <c r="BY7" i="58"/>
  <c r="BZ7" i="58"/>
  <c r="CA7" i="58"/>
  <c r="CB7" i="58"/>
  <c r="CC7" i="58"/>
  <c r="CD7" i="58"/>
  <c r="CE7" i="58"/>
  <c r="CF7" i="58"/>
  <c r="CG7" i="58"/>
  <c r="CH7" i="58"/>
  <c r="CI7" i="58"/>
  <c r="CJ7" i="58"/>
  <c r="CK7" i="58"/>
  <c r="CL7" i="58"/>
  <c r="CM7" i="58"/>
  <c r="CN7" i="58"/>
  <c r="CO7" i="58"/>
  <c r="CP7" i="58"/>
  <c r="CQ7" i="58"/>
  <c r="CR7" i="58"/>
  <c r="CS7" i="58"/>
  <c r="CT7" i="58"/>
  <c r="CU7" i="58"/>
  <c r="CV7" i="58"/>
  <c r="CW7" i="58"/>
  <c r="CX7" i="58"/>
  <c r="CY7" i="58"/>
  <c r="CZ7" i="58"/>
  <c r="E8" i="58"/>
  <c r="F8" i="58"/>
  <c r="G8" i="58"/>
  <c r="H8" i="58"/>
  <c r="I8" i="58"/>
  <c r="J8" i="58"/>
  <c r="K8" i="58"/>
  <c r="L8" i="58"/>
  <c r="M8" i="58"/>
  <c r="N8" i="58"/>
  <c r="O8" i="58"/>
  <c r="P8" i="58"/>
  <c r="Q8" i="58"/>
  <c r="R8" i="58"/>
  <c r="S8" i="58"/>
  <c r="T8" i="58"/>
  <c r="U8" i="58"/>
  <c r="V8" i="58"/>
  <c r="W8" i="58"/>
  <c r="X8" i="58"/>
  <c r="Y8" i="58"/>
  <c r="Z8" i="58"/>
  <c r="AA8" i="58"/>
  <c r="AB8" i="58"/>
  <c r="AC8" i="58"/>
  <c r="AD8" i="58"/>
  <c r="AE8" i="58"/>
  <c r="AF8" i="58"/>
  <c r="AG8" i="58"/>
  <c r="AH8" i="58"/>
  <c r="AI8" i="58"/>
  <c r="AJ8" i="58"/>
  <c r="AK8" i="58"/>
  <c r="AL8" i="58"/>
  <c r="AM8" i="58"/>
  <c r="AN8" i="58"/>
  <c r="AO8" i="58"/>
  <c r="AP8" i="58"/>
  <c r="AQ8" i="58"/>
  <c r="AR8" i="58"/>
  <c r="AS8" i="58"/>
  <c r="AT8" i="58"/>
  <c r="AU8" i="58"/>
  <c r="AV8" i="58"/>
  <c r="AW8" i="58"/>
  <c r="AX8" i="58"/>
  <c r="AY8" i="58"/>
  <c r="AZ8" i="58"/>
  <c r="BA8" i="58"/>
  <c r="BB8" i="58"/>
  <c r="BC8" i="58"/>
  <c r="BD8" i="58"/>
  <c r="BE8" i="58"/>
  <c r="BF8" i="58"/>
  <c r="BG8" i="58"/>
  <c r="BH8" i="58"/>
  <c r="BI8" i="58"/>
  <c r="BJ8" i="58"/>
  <c r="BK8" i="58"/>
  <c r="BL8" i="58"/>
  <c r="BM8" i="58"/>
  <c r="BN8" i="58"/>
  <c r="BO8" i="58"/>
  <c r="BP8" i="58"/>
  <c r="BQ8" i="58"/>
  <c r="BR8" i="58"/>
  <c r="BS8" i="58"/>
  <c r="BT8" i="58"/>
  <c r="BU8" i="58"/>
  <c r="BV8" i="58"/>
  <c r="BW8" i="58"/>
  <c r="BX8" i="58"/>
  <c r="BY8" i="58"/>
  <c r="BZ8" i="58"/>
  <c r="CA8" i="58"/>
  <c r="CB8" i="58"/>
  <c r="CC8" i="58"/>
  <c r="CD8" i="58"/>
  <c r="CE8" i="58"/>
  <c r="CF8" i="58"/>
  <c r="CG8" i="58"/>
  <c r="CH8" i="58"/>
  <c r="CI8" i="58"/>
  <c r="CJ8" i="58"/>
  <c r="CK8" i="58"/>
  <c r="CL8" i="58"/>
  <c r="CM8" i="58"/>
  <c r="CN8" i="58"/>
  <c r="CO8" i="58"/>
  <c r="CP8" i="58"/>
  <c r="CQ8" i="58"/>
  <c r="CR8" i="58"/>
  <c r="CS8" i="58"/>
  <c r="CT8" i="58"/>
  <c r="CU8" i="58"/>
  <c r="CV8" i="58"/>
  <c r="CW8" i="58"/>
  <c r="CX8" i="58"/>
  <c r="CY8" i="58"/>
  <c r="CZ8" i="58"/>
  <c r="E9" i="58"/>
  <c r="F9" i="58"/>
  <c r="G9" i="58"/>
  <c r="H9" i="58"/>
  <c r="I9" i="58"/>
  <c r="J9" i="58"/>
  <c r="K9" i="58"/>
  <c r="L9" i="58"/>
  <c r="M9" i="58"/>
  <c r="N9" i="58"/>
  <c r="O9" i="58"/>
  <c r="P9" i="58"/>
  <c r="Q9" i="58"/>
  <c r="R9" i="58"/>
  <c r="S9" i="58"/>
  <c r="T9" i="58"/>
  <c r="U9" i="58"/>
  <c r="V9" i="58"/>
  <c r="W9" i="58"/>
  <c r="X9" i="58"/>
  <c r="Y9" i="58"/>
  <c r="Z9" i="58"/>
  <c r="AA9" i="58"/>
  <c r="AB9" i="58"/>
  <c r="AC9" i="58"/>
  <c r="AD9" i="58"/>
  <c r="AE9" i="58"/>
  <c r="AF9" i="58"/>
  <c r="AG9" i="58"/>
  <c r="AH9" i="58"/>
  <c r="AI9" i="58"/>
  <c r="AJ9" i="58"/>
  <c r="AK9" i="58"/>
  <c r="AL9" i="58"/>
  <c r="AM9" i="58"/>
  <c r="AN9" i="58"/>
  <c r="AO9" i="58"/>
  <c r="AP9" i="58"/>
  <c r="AQ9" i="58"/>
  <c r="AR9" i="58"/>
  <c r="AS9" i="58"/>
  <c r="AT9" i="58"/>
  <c r="AU9" i="58"/>
  <c r="AV9" i="58"/>
  <c r="AW9" i="58"/>
  <c r="AX9" i="58"/>
  <c r="AY9" i="58"/>
  <c r="AZ9" i="58"/>
  <c r="BA9" i="58"/>
  <c r="BB9" i="58"/>
  <c r="BC9" i="58"/>
  <c r="BD9" i="58"/>
  <c r="BE9" i="58"/>
  <c r="BF9" i="58"/>
  <c r="BG9" i="58"/>
  <c r="BH9" i="58"/>
  <c r="BI9" i="58"/>
  <c r="BJ9" i="58"/>
  <c r="BK9" i="58"/>
  <c r="BL9" i="58"/>
  <c r="BM9" i="58"/>
  <c r="BN9" i="58"/>
  <c r="BO9" i="58"/>
  <c r="BP9" i="58"/>
  <c r="BQ9" i="58"/>
  <c r="BR9" i="58"/>
  <c r="BS9" i="58"/>
  <c r="BT9" i="58"/>
  <c r="BU9" i="58"/>
  <c r="BV9" i="58"/>
  <c r="BW9" i="58"/>
  <c r="BX9" i="58"/>
  <c r="BY9" i="58"/>
  <c r="BZ9" i="58"/>
  <c r="CA9" i="58"/>
  <c r="CB9" i="58"/>
  <c r="CC9" i="58"/>
  <c r="CD9" i="58"/>
  <c r="CE9" i="58"/>
  <c r="CF9" i="58"/>
  <c r="CG9" i="58"/>
  <c r="CH9" i="58"/>
  <c r="CI9" i="58"/>
  <c r="CJ9" i="58"/>
  <c r="CK9" i="58"/>
  <c r="CL9" i="58"/>
  <c r="CM9" i="58"/>
  <c r="CN9" i="58"/>
  <c r="CO9" i="58"/>
  <c r="CP9" i="58"/>
  <c r="CQ9" i="58"/>
  <c r="CR9" i="58"/>
  <c r="CS9" i="58"/>
  <c r="CT9" i="58"/>
  <c r="CU9" i="58"/>
  <c r="CV9" i="58"/>
  <c r="CW9" i="58"/>
  <c r="CX9" i="58"/>
  <c r="CY9" i="58"/>
  <c r="CZ9" i="58"/>
  <c r="D4" i="58"/>
  <c r="D5" i="58"/>
  <c r="D6" i="58"/>
  <c r="D7" i="58"/>
  <c r="D8" i="58"/>
  <c r="D9" i="58"/>
  <c r="CZ236" i="58"/>
  <c r="CY236" i="58"/>
  <c r="CX236" i="58"/>
  <c r="CW236" i="58"/>
  <c r="CV236" i="58"/>
  <c r="CU236" i="58"/>
  <c r="CT236" i="58"/>
  <c r="CS236" i="58"/>
  <c r="CR236" i="58"/>
  <c r="CQ236" i="58"/>
  <c r="CP236" i="58"/>
  <c r="CO236" i="58"/>
  <c r="CN236" i="58"/>
  <c r="CM236" i="58"/>
  <c r="CL236" i="58"/>
  <c r="CK236" i="58"/>
  <c r="CJ236" i="58"/>
  <c r="CI236" i="58"/>
  <c r="CH236" i="58"/>
  <c r="CG236" i="58"/>
  <c r="CF236" i="58"/>
  <c r="CE236" i="58"/>
  <c r="CD236" i="58"/>
  <c r="CC236" i="58"/>
  <c r="CB236" i="58"/>
  <c r="CA236" i="58"/>
  <c r="BZ236" i="58"/>
  <c r="BY236" i="58"/>
  <c r="BX236" i="58"/>
  <c r="BW236" i="58"/>
  <c r="BV236" i="58"/>
  <c r="BU236" i="58"/>
  <c r="BT236" i="58"/>
  <c r="BS236" i="58"/>
  <c r="BR236" i="58"/>
  <c r="BQ236" i="58"/>
  <c r="BP236" i="58"/>
  <c r="BO236" i="58"/>
  <c r="BN236" i="58"/>
  <c r="BM236" i="58"/>
  <c r="BL236" i="58"/>
  <c r="BK236" i="58"/>
  <c r="BJ236" i="58"/>
  <c r="BI236" i="58"/>
  <c r="BH236" i="58"/>
  <c r="BG236" i="58"/>
  <c r="BF236" i="58"/>
  <c r="BE236" i="58"/>
  <c r="BD236" i="58"/>
  <c r="BC236" i="58"/>
  <c r="BB236" i="58"/>
  <c r="BA236" i="58"/>
  <c r="AZ236" i="58"/>
  <c r="AY236" i="58"/>
  <c r="AX236" i="58"/>
  <c r="AW236" i="58"/>
  <c r="AV236" i="58"/>
  <c r="AU236" i="58"/>
  <c r="AT236" i="58"/>
  <c r="AS236" i="58"/>
  <c r="AR236" i="58"/>
  <c r="AQ236" i="58"/>
  <c r="AP236" i="58"/>
  <c r="AO236" i="58"/>
  <c r="AN236" i="58"/>
  <c r="AM236" i="58"/>
  <c r="AL236" i="58"/>
  <c r="AK236" i="58"/>
  <c r="AJ236" i="58"/>
  <c r="AI236" i="58"/>
  <c r="AH236" i="58"/>
  <c r="AG236" i="58"/>
  <c r="AF236" i="58"/>
  <c r="AE236" i="58"/>
  <c r="AD236" i="58"/>
  <c r="AC236" i="58"/>
  <c r="AB236" i="58"/>
  <c r="AA236" i="58"/>
  <c r="Z236" i="58"/>
  <c r="Y236" i="58"/>
  <c r="X236" i="58"/>
  <c r="W236" i="58"/>
  <c r="V236" i="58"/>
  <c r="U236" i="58"/>
  <c r="T236" i="58"/>
  <c r="S236" i="58"/>
  <c r="R236" i="58"/>
  <c r="Q236" i="58"/>
  <c r="P236" i="58"/>
  <c r="O236" i="58"/>
  <c r="N236" i="58"/>
  <c r="M236" i="58"/>
  <c r="L236" i="58"/>
  <c r="K236" i="58"/>
  <c r="J236" i="58"/>
  <c r="I236" i="58"/>
  <c r="H236" i="58"/>
  <c r="G236" i="58"/>
  <c r="F236" i="58"/>
  <c r="E236" i="58"/>
  <c r="D236" i="58"/>
  <c r="CZ234" i="58"/>
  <c r="CY234" i="58"/>
  <c r="CX234" i="58"/>
  <c r="CW234" i="58"/>
  <c r="CV234" i="58"/>
  <c r="CU234" i="58"/>
  <c r="CT234" i="58"/>
  <c r="CS234" i="58"/>
  <c r="CR234" i="58"/>
  <c r="CQ234" i="58"/>
  <c r="CP234" i="58"/>
  <c r="CO234" i="58"/>
  <c r="CN234" i="58"/>
  <c r="CM234" i="58"/>
  <c r="CL234" i="58"/>
  <c r="CK234" i="58"/>
  <c r="CJ234" i="58"/>
  <c r="CI234" i="58"/>
  <c r="CH234" i="58"/>
  <c r="CG234" i="58"/>
  <c r="CF234" i="58"/>
  <c r="CE234" i="58"/>
  <c r="CD234" i="58"/>
  <c r="CC234" i="58"/>
  <c r="CB234" i="58"/>
  <c r="CA234" i="58"/>
  <c r="BZ234" i="58"/>
  <c r="BY234" i="58"/>
  <c r="BX234" i="58"/>
  <c r="BW234" i="58"/>
  <c r="BV234" i="58"/>
  <c r="BU234" i="58"/>
  <c r="BT234" i="58"/>
  <c r="BS234" i="58"/>
  <c r="BR234" i="58"/>
  <c r="BQ234" i="58"/>
  <c r="BP234" i="58"/>
  <c r="BO234" i="58"/>
  <c r="BN234" i="58"/>
  <c r="BM234" i="58"/>
  <c r="BL234" i="58"/>
  <c r="BK234" i="58"/>
  <c r="BJ234" i="58"/>
  <c r="BI234" i="58"/>
  <c r="BH234" i="58"/>
  <c r="BG234" i="58"/>
  <c r="BF234" i="58"/>
  <c r="BE234" i="58"/>
  <c r="BD234" i="58"/>
  <c r="BC234" i="58"/>
  <c r="BB234" i="58"/>
  <c r="BA234" i="58"/>
  <c r="AZ234" i="58"/>
  <c r="AY234" i="58"/>
  <c r="AX234" i="58"/>
  <c r="AW234" i="58"/>
  <c r="AV234" i="58"/>
  <c r="AU234" i="58"/>
  <c r="AT234" i="58"/>
  <c r="AS234" i="58"/>
  <c r="AR234" i="58"/>
  <c r="AQ234" i="58"/>
  <c r="AP234" i="58"/>
  <c r="AO234" i="58"/>
  <c r="AN234" i="58"/>
  <c r="AM234" i="58"/>
  <c r="AL234" i="58"/>
  <c r="AK234" i="58"/>
  <c r="AJ234" i="58"/>
  <c r="AI234" i="58"/>
  <c r="AH234" i="58"/>
  <c r="AG234" i="58"/>
  <c r="AF234" i="58"/>
  <c r="AE234" i="58"/>
  <c r="AD234" i="58"/>
  <c r="AC234" i="58"/>
  <c r="AB234" i="58"/>
  <c r="AA234" i="58"/>
  <c r="Z234" i="58"/>
  <c r="Y234" i="58"/>
  <c r="X234" i="58"/>
  <c r="W234" i="58"/>
  <c r="V234" i="58"/>
  <c r="U234" i="58"/>
  <c r="T234" i="58"/>
  <c r="S234" i="58"/>
  <c r="R234" i="58"/>
  <c r="Q234" i="58"/>
  <c r="P234" i="58"/>
  <c r="O234" i="58"/>
  <c r="N234" i="58"/>
  <c r="M234" i="58"/>
  <c r="L234" i="58"/>
  <c r="K234" i="58"/>
  <c r="J234" i="58"/>
  <c r="I234" i="58"/>
  <c r="H234" i="58"/>
  <c r="G234" i="58"/>
  <c r="F234" i="58"/>
  <c r="E234" i="58"/>
  <c r="D234" i="58"/>
  <c r="CV189" i="58"/>
  <c r="CU189" i="58"/>
  <c r="CT189" i="58"/>
  <c r="CS189" i="58"/>
  <c r="CR189" i="58"/>
  <c r="CQ189" i="58"/>
  <c r="CP189" i="58"/>
  <c r="CO189" i="58"/>
  <c r="CN189" i="58"/>
  <c r="CM189" i="58"/>
  <c r="CL189" i="58"/>
  <c r="CK189" i="58"/>
  <c r="CJ189" i="58"/>
  <c r="CI189" i="58"/>
  <c r="CH189" i="58"/>
  <c r="CG189" i="58"/>
  <c r="CF189" i="58"/>
  <c r="CE189" i="58"/>
  <c r="CD189" i="58"/>
  <c r="CC189" i="58"/>
  <c r="CB189" i="58"/>
  <c r="CA189" i="58"/>
  <c r="BZ189" i="58"/>
  <c r="BY189" i="58"/>
  <c r="BX189" i="58"/>
  <c r="BW189" i="58"/>
  <c r="BV189" i="58"/>
  <c r="BU189" i="58"/>
  <c r="BT189" i="58"/>
  <c r="BS189" i="58"/>
  <c r="BR189" i="58"/>
  <c r="BQ189" i="58"/>
  <c r="BP189" i="58"/>
  <c r="BO189" i="58"/>
  <c r="BN189" i="58"/>
  <c r="BM189" i="58"/>
  <c r="BL189" i="58"/>
  <c r="BK189" i="58"/>
  <c r="BJ189" i="58"/>
  <c r="BI189" i="58"/>
  <c r="BH189" i="58"/>
  <c r="BG189" i="58"/>
  <c r="BF189" i="58"/>
  <c r="BE189" i="58"/>
  <c r="BD189" i="58"/>
  <c r="BC189" i="58"/>
  <c r="BB189" i="58"/>
  <c r="BA189" i="58"/>
  <c r="AZ189" i="58"/>
  <c r="AY189" i="58"/>
  <c r="AX189" i="58"/>
  <c r="AW189" i="58"/>
  <c r="AV189" i="58"/>
  <c r="AU189" i="58"/>
  <c r="AT189" i="58"/>
  <c r="AS189" i="58"/>
  <c r="AR189" i="58"/>
  <c r="AQ189" i="58"/>
  <c r="AP189" i="58"/>
  <c r="AO189" i="58"/>
  <c r="AN189" i="58"/>
  <c r="AM189" i="58"/>
  <c r="AL189" i="58"/>
  <c r="AK189" i="58"/>
  <c r="AJ189" i="58"/>
  <c r="AI189" i="58"/>
  <c r="AH189" i="58"/>
  <c r="AG189" i="58"/>
  <c r="AF189" i="58"/>
  <c r="AE189" i="58"/>
  <c r="AD189" i="58"/>
  <c r="AC189" i="58"/>
  <c r="AB189" i="58"/>
  <c r="AA189" i="58"/>
  <c r="Z189" i="58"/>
  <c r="Y189" i="58"/>
  <c r="X189" i="58"/>
  <c r="W189" i="58"/>
  <c r="V189" i="58"/>
  <c r="U189" i="58"/>
  <c r="T189" i="58"/>
  <c r="S189" i="58"/>
  <c r="R189" i="58"/>
  <c r="Q189" i="58"/>
  <c r="P189" i="58"/>
  <c r="O189" i="58"/>
  <c r="N189" i="58"/>
  <c r="M189" i="58"/>
  <c r="L189" i="58"/>
  <c r="K189" i="58"/>
  <c r="J189" i="58"/>
  <c r="I189" i="58"/>
  <c r="H189" i="58"/>
  <c r="G189" i="58"/>
  <c r="F189" i="58"/>
  <c r="E189" i="58"/>
  <c r="CV187" i="58"/>
  <c r="CU187" i="58"/>
  <c r="CT187" i="58"/>
  <c r="CS187" i="58"/>
  <c r="CR187" i="58"/>
  <c r="CQ187" i="58"/>
  <c r="CP187" i="58"/>
  <c r="CO187" i="58"/>
  <c r="CN187" i="58"/>
  <c r="CM187" i="58"/>
  <c r="CL187" i="58"/>
  <c r="CK187" i="58"/>
  <c r="CJ187" i="58"/>
  <c r="CI187" i="58"/>
  <c r="CH187" i="58"/>
  <c r="CG187" i="58"/>
  <c r="CF187" i="58"/>
  <c r="CE187" i="58"/>
  <c r="CD187" i="58"/>
  <c r="CC187" i="58"/>
  <c r="CB187" i="58"/>
  <c r="CA187" i="58"/>
  <c r="BZ187" i="58"/>
  <c r="BY187" i="58"/>
  <c r="BX187" i="58"/>
  <c r="BW187" i="58"/>
  <c r="BV187" i="58"/>
  <c r="BU187" i="58"/>
  <c r="BT187" i="58"/>
  <c r="BS187" i="58"/>
  <c r="BR187" i="58"/>
  <c r="BQ187" i="58"/>
  <c r="BP187" i="58"/>
  <c r="BO187" i="58"/>
  <c r="BN187" i="58"/>
  <c r="BM187" i="58"/>
  <c r="BL187" i="58"/>
  <c r="BK187" i="58"/>
  <c r="BJ187" i="58"/>
  <c r="BI187" i="58"/>
  <c r="BH187" i="58"/>
  <c r="BG187" i="58"/>
  <c r="BF187" i="58"/>
  <c r="BE187" i="58"/>
  <c r="BD187" i="58"/>
  <c r="BC187" i="58"/>
  <c r="BB187" i="58"/>
  <c r="BA187" i="58"/>
  <c r="AZ187" i="58"/>
  <c r="AY187" i="58"/>
  <c r="AX187" i="58"/>
  <c r="AW187" i="58"/>
  <c r="AV187" i="58"/>
  <c r="AU187" i="58"/>
  <c r="AT187" i="58"/>
  <c r="AS187" i="58"/>
  <c r="AR187" i="58"/>
  <c r="AQ187" i="58"/>
  <c r="AP187" i="58"/>
  <c r="AO187" i="58"/>
  <c r="AN187" i="58"/>
  <c r="AM187" i="58"/>
  <c r="AL187" i="58"/>
  <c r="AK187" i="58"/>
  <c r="AJ187" i="58"/>
  <c r="AI187" i="58"/>
  <c r="AH187" i="58"/>
  <c r="AG187" i="58"/>
  <c r="AF187" i="58"/>
  <c r="AE187" i="58"/>
  <c r="AD187" i="58"/>
  <c r="AC187" i="58"/>
  <c r="AB187" i="58"/>
  <c r="AA187" i="58"/>
  <c r="Z187" i="58"/>
  <c r="Y187" i="58"/>
  <c r="X187" i="58"/>
  <c r="W187" i="58"/>
  <c r="V187" i="58"/>
  <c r="U187" i="58"/>
  <c r="T187" i="58"/>
  <c r="S187" i="58"/>
  <c r="R187" i="58"/>
  <c r="Q187" i="58"/>
  <c r="P187" i="58"/>
  <c r="O187" i="58"/>
  <c r="N187" i="58"/>
  <c r="M187" i="58"/>
  <c r="L187" i="58"/>
  <c r="K187" i="58"/>
  <c r="J187" i="58"/>
  <c r="I187" i="58"/>
  <c r="H187" i="58"/>
  <c r="G187" i="58"/>
  <c r="F187" i="58"/>
  <c r="E187" i="58"/>
  <c r="D17" i="44"/>
  <c r="E17" i="44"/>
  <c r="F17" i="44"/>
  <c r="G17" i="44"/>
  <c r="H17" i="44"/>
  <c r="I17" i="44"/>
  <c r="J17" i="44"/>
  <c r="K17" i="44"/>
  <c r="L17" i="44"/>
  <c r="M17" i="44"/>
  <c r="N17" i="44"/>
  <c r="O17" i="44"/>
  <c r="P17" i="44"/>
  <c r="Q17" i="44"/>
  <c r="R17" i="44"/>
  <c r="S17" i="44"/>
  <c r="T17" i="44"/>
  <c r="U17" i="44"/>
  <c r="V17" i="44"/>
  <c r="W17" i="44"/>
  <c r="X17" i="44"/>
  <c r="Y17" i="44"/>
  <c r="Z17" i="44"/>
  <c r="AA17" i="44"/>
  <c r="AB17" i="44"/>
  <c r="AC17" i="44"/>
  <c r="D8" i="44"/>
  <c r="E8" i="44"/>
  <c r="F8" i="44"/>
  <c r="G8" i="44"/>
  <c r="H8" i="44"/>
  <c r="I8" i="44"/>
  <c r="J8" i="44"/>
  <c r="K8" i="44"/>
  <c r="L8" i="44"/>
  <c r="M8" i="44"/>
  <c r="N8" i="44"/>
  <c r="O8" i="44"/>
  <c r="P8" i="44"/>
  <c r="Q8" i="44"/>
  <c r="R8" i="44"/>
  <c r="S8" i="44"/>
  <c r="T8" i="44"/>
  <c r="U8" i="44"/>
  <c r="V8" i="44"/>
  <c r="W8" i="44"/>
  <c r="X8" i="44"/>
  <c r="Y8" i="44"/>
  <c r="Z8" i="44"/>
  <c r="AA8" i="44"/>
  <c r="AB8" i="44"/>
  <c r="AC8" i="44"/>
  <c r="D482" i="62"/>
  <c r="D483" i="62" s="1"/>
  <c r="D484" i="62" s="1"/>
  <c r="D485" i="62" s="1"/>
  <c r="D486" i="62" s="1"/>
  <c r="D487" i="62" s="1"/>
  <c r="D488" i="62" s="1"/>
  <c r="D489" i="62" s="1"/>
  <c r="D490" i="62" s="1"/>
  <c r="D491" i="62" s="1"/>
  <c r="D492" i="62" s="1"/>
  <c r="D493" i="62" s="1"/>
  <c r="D469" i="62"/>
  <c r="D470" i="62" s="1"/>
  <c r="D471" i="62" s="1"/>
  <c r="D472" i="62" s="1"/>
  <c r="D473" i="62" s="1"/>
  <c r="D474" i="62" s="1"/>
  <c r="D475" i="62" s="1"/>
  <c r="D476" i="62" s="1"/>
  <c r="D477" i="62" s="1"/>
  <c r="D478" i="62" s="1"/>
  <c r="D479" i="62" s="1"/>
  <c r="D480" i="62" s="1"/>
  <c r="D456" i="62"/>
  <c r="D457" i="62" s="1"/>
  <c r="D458" i="62" s="1"/>
  <c r="D459" i="62" s="1"/>
  <c r="D460" i="62" s="1"/>
  <c r="D461" i="62" s="1"/>
  <c r="D462" i="62" s="1"/>
  <c r="D463" i="62" s="1"/>
  <c r="D464" i="62" s="1"/>
  <c r="D465" i="62" s="1"/>
  <c r="D466" i="62" s="1"/>
  <c r="D467" i="62" s="1"/>
  <c r="D443" i="62"/>
  <c r="D444" i="62" s="1"/>
  <c r="D445" i="62" s="1"/>
  <c r="D446" i="62" s="1"/>
  <c r="D447" i="62" s="1"/>
  <c r="D448" i="62" s="1"/>
  <c r="D449" i="62" s="1"/>
  <c r="D450" i="62" s="1"/>
  <c r="D451" i="62" s="1"/>
  <c r="D452" i="62" s="1"/>
  <c r="D453" i="62" s="1"/>
  <c r="D454" i="62" s="1"/>
  <c r="D10" i="62"/>
  <c r="D11" i="62" s="1"/>
  <c r="D12" i="62" s="1"/>
  <c r="D13" i="62" s="1"/>
  <c r="D14" i="62" s="1"/>
  <c r="D15" i="62" s="1"/>
  <c r="D16" i="62" s="1"/>
  <c r="D17" i="62" s="1"/>
  <c r="D18" i="62" s="1"/>
  <c r="D19" i="62" s="1"/>
  <c r="D20" i="62" s="1"/>
  <c r="D21" i="62" s="1"/>
  <c r="D22" i="62" s="1"/>
  <c r="D23" i="62" s="1"/>
  <c r="D24" i="62" s="1"/>
  <c r="AO3" i="62"/>
  <c r="AN3" i="62"/>
  <c r="AM3" i="62"/>
  <c r="AL3" i="62"/>
  <c r="AK3" i="62"/>
  <c r="AJ3" i="62"/>
  <c r="AI3" i="62"/>
  <c r="AH3" i="62"/>
  <c r="AG3" i="62"/>
  <c r="AF3" i="62"/>
  <c r="AE3" i="62"/>
  <c r="AD3" i="62"/>
  <c r="AC3" i="62"/>
  <c r="AB3" i="62"/>
  <c r="AA3" i="62"/>
  <c r="Z3" i="62"/>
  <c r="Y3" i="62"/>
  <c r="X3" i="62"/>
  <c r="W3" i="62"/>
  <c r="V3" i="62"/>
  <c r="U3" i="62"/>
  <c r="T3" i="62"/>
  <c r="S3" i="62"/>
  <c r="R3" i="62"/>
  <c r="Q3" i="62"/>
  <c r="P3" i="62"/>
  <c r="O3" i="62"/>
  <c r="N3" i="62"/>
  <c r="M3" i="62"/>
  <c r="L3" i="62"/>
  <c r="K3" i="62"/>
  <c r="J3" i="62"/>
  <c r="I3" i="62"/>
  <c r="H3" i="62"/>
  <c r="G3" i="62"/>
  <c r="F3" i="62"/>
  <c r="C3" i="62"/>
  <c r="AO2" i="62"/>
  <c r="AN2" i="62"/>
  <c r="AM2" i="62"/>
  <c r="AL2" i="62"/>
  <c r="AK2" i="62"/>
  <c r="AJ2" i="62"/>
  <c r="AI2" i="62"/>
  <c r="AH2" i="62"/>
  <c r="AG2" i="62"/>
  <c r="AF2" i="62"/>
  <c r="AE2" i="62"/>
  <c r="AD2" i="62"/>
  <c r="AC2" i="62"/>
  <c r="AB2" i="62"/>
  <c r="AA2" i="62"/>
  <c r="Z2" i="62"/>
  <c r="Y2" i="62"/>
  <c r="X2" i="62"/>
  <c r="W2" i="62"/>
  <c r="V2" i="62"/>
  <c r="U2" i="62"/>
  <c r="T2" i="62"/>
  <c r="S2" i="62"/>
  <c r="R2" i="62"/>
  <c r="Q2" i="62"/>
  <c r="P2" i="62"/>
  <c r="O2" i="62"/>
  <c r="N2" i="62"/>
  <c r="M2" i="62"/>
  <c r="L2" i="62"/>
  <c r="K2" i="62"/>
  <c r="J2" i="62"/>
  <c r="I2" i="62"/>
  <c r="H2" i="62"/>
  <c r="G2" i="62"/>
  <c r="F2" i="62"/>
  <c r="C2" i="62"/>
  <c r="AO3" i="59"/>
  <c r="AN3" i="59"/>
  <c r="AM3" i="59"/>
  <c r="AL3" i="59"/>
  <c r="AK3" i="59"/>
  <c r="AJ3" i="59"/>
  <c r="AI3" i="59"/>
  <c r="AH3" i="59"/>
  <c r="AG3" i="59"/>
  <c r="AF3" i="59"/>
  <c r="AE3" i="59"/>
  <c r="AD3" i="59"/>
  <c r="AC3" i="59"/>
  <c r="AB3" i="59"/>
  <c r="AA3" i="59"/>
  <c r="Z3" i="59"/>
  <c r="Y3" i="59"/>
  <c r="X3" i="59"/>
  <c r="W3" i="59"/>
  <c r="V3" i="59"/>
  <c r="U3" i="59"/>
  <c r="T3" i="59"/>
  <c r="S3" i="59"/>
  <c r="R3" i="59"/>
  <c r="Q3" i="59"/>
  <c r="P3" i="59"/>
  <c r="O3" i="59"/>
  <c r="N3" i="59"/>
  <c r="M3" i="59"/>
  <c r="L3" i="59"/>
  <c r="K3" i="59"/>
  <c r="J3" i="59"/>
  <c r="I3" i="59"/>
  <c r="H3" i="59"/>
  <c r="G3" i="59"/>
  <c r="F3" i="59"/>
  <c r="C3" i="59"/>
  <c r="AO2" i="59"/>
  <c r="AN2" i="59"/>
  <c r="AM2" i="59"/>
  <c r="AL2" i="59"/>
  <c r="AK2" i="59"/>
  <c r="AJ2" i="59"/>
  <c r="AI2" i="59"/>
  <c r="AH2" i="59"/>
  <c r="AG2" i="59"/>
  <c r="AF2" i="59"/>
  <c r="AE2" i="59"/>
  <c r="AD2" i="59"/>
  <c r="AC2" i="59"/>
  <c r="AB2" i="59"/>
  <c r="AA2" i="59"/>
  <c r="Z2" i="59"/>
  <c r="Y2" i="59"/>
  <c r="X2" i="59"/>
  <c r="W2" i="59"/>
  <c r="V2" i="59"/>
  <c r="U2" i="59"/>
  <c r="T2" i="59"/>
  <c r="S2" i="59"/>
  <c r="R2" i="59"/>
  <c r="Q2" i="59"/>
  <c r="P2" i="59"/>
  <c r="O2" i="59"/>
  <c r="N2" i="59"/>
  <c r="M2" i="59"/>
  <c r="L2" i="59"/>
  <c r="K2" i="59"/>
  <c r="J2" i="59"/>
  <c r="I2" i="59"/>
  <c r="H2" i="59"/>
  <c r="G2" i="59"/>
  <c r="F2" i="59"/>
  <c r="C2" i="59"/>
  <c r="AO1" i="59"/>
  <c r="AN1" i="59"/>
  <c r="AM1" i="59"/>
  <c r="AL1" i="59"/>
  <c r="AK1" i="59"/>
  <c r="AJ1" i="59"/>
  <c r="AI1" i="59"/>
  <c r="AH1" i="59"/>
  <c r="AG1" i="59"/>
  <c r="AF1" i="59"/>
  <c r="AE1" i="59"/>
  <c r="AD1" i="59"/>
  <c r="AC1" i="59"/>
  <c r="AB1" i="59"/>
  <c r="AA1" i="59"/>
  <c r="Z1" i="59"/>
  <c r="Y1" i="59"/>
  <c r="X1" i="59"/>
  <c r="W1" i="59"/>
  <c r="V1" i="59"/>
  <c r="U1" i="59"/>
  <c r="T1" i="59"/>
  <c r="S1" i="59"/>
  <c r="R1" i="59"/>
  <c r="Q1" i="59"/>
  <c r="P1" i="59"/>
  <c r="O1" i="59"/>
  <c r="N1" i="59"/>
  <c r="M1" i="59"/>
  <c r="L1" i="59"/>
  <c r="K1" i="59"/>
  <c r="J1" i="59"/>
  <c r="I1" i="59"/>
  <c r="H1" i="59"/>
  <c r="G1" i="59"/>
  <c r="F1" i="59"/>
  <c r="F25" i="77"/>
  <c r="H25" i="77"/>
  <c r="I25" i="77"/>
  <c r="J25" i="77"/>
  <c r="L25" i="77"/>
  <c r="O25" i="77"/>
  <c r="Q25" i="77"/>
  <c r="S25" i="77"/>
  <c r="U25" i="77"/>
  <c r="X25" i="77"/>
  <c r="Y25" i="77"/>
  <c r="Z25" i="77"/>
  <c r="AC25" i="77"/>
  <c r="AD25" i="77"/>
  <c r="AF25" i="77"/>
  <c r="AG25" i="77"/>
  <c r="AH25" i="77"/>
  <c r="AI25" i="77"/>
  <c r="AJ25" i="77"/>
  <c r="AK25" i="77"/>
  <c r="AL25" i="77"/>
  <c r="AM25" i="77"/>
  <c r="L26" i="77"/>
  <c r="O26" i="77"/>
  <c r="Q26" i="77"/>
  <c r="T26" i="77"/>
  <c r="U26" i="77"/>
  <c r="W26" i="77"/>
  <c r="X26" i="77"/>
  <c r="Z26" i="77"/>
  <c r="AC26" i="77"/>
  <c r="AG26" i="77"/>
  <c r="AH26" i="77"/>
  <c r="AI26" i="77"/>
  <c r="AM26" i="77"/>
  <c r="D26" i="77"/>
  <c r="E380" i="57"/>
  <c r="D100" i="18" s="1"/>
  <c r="F380" i="57"/>
  <c r="E100" i="18" s="1"/>
  <c r="G380" i="57"/>
  <c r="F100" i="18" s="1"/>
  <c r="H380" i="57"/>
  <c r="G100" i="18" s="1"/>
  <c r="I380" i="57"/>
  <c r="H100" i="18" s="1"/>
  <c r="J380" i="57"/>
  <c r="I100" i="18" s="1"/>
  <c r="K380" i="57"/>
  <c r="J100" i="18" s="1"/>
  <c r="L380" i="57"/>
  <c r="K100" i="18" s="1"/>
  <c r="M380" i="57"/>
  <c r="L100" i="18" s="1"/>
  <c r="N380" i="57"/>
  <c r="M100" i="18" s="1"/>
  <c r="O380" i="57"/>
  <c r="N100" i="18" s="1"/>
  <c r="P380" i="57"/>
  <c r="O100" i="18" s="1"/>
  <c r="Q380" i="57"/>
  <c r="P100" i="18" s="1"/>
  <c r="R380" i="57"/>
  <c r="Q100" i="18" s="1"/>
  <c r="S380" i="57"/>
  <c r="R100" i="18" s="1"/>
  <c r="T380" i="57"/>
  <c r="S100" i="18" s="1"/>
  <c r="U380" i="57"/>
  <c r="T100" i="18" s="1"/>
  <c r="V380" i="57"/>
  <c r="U100" i="18" s="1"/>
  <c r="W380" i="57"/>
  <c r="V100" i="18" s="1"/>
  <c r="X380" i="57"/>
  <c r="W100" i="18" s="1"/>
  <c r="Y380" i="57"/>
  <c r="X100" i="18" s="1"/>
  <c r="Z380" i="57"/>
  <c r="Y100" i="18" s="1"/>
  <c r="AA380" i="57"/>
  <c r="Z100" i="18" s="1"/>
  <c r="AB380" i="57"/>
  <c r="AA100" i="18" s="1"/>
  <c r="AC380" i="57"/>
  <c r="AB100" i="18" s="1"/>
  <c r="AD380" i="57"/>
  <c r="AC100" i="18" s="1"/>
  <c r="AE380" i="57"/>
  <c r="AD100" i="18" s="1"/>
  <c r="AF380" i="57"/>
  <c r="AE100" i="18" s="1"/>
  <c r="AG380" i="57"/>
  <c r="AF100" i="18" s="1"/>
  <c r="AH380" i="57"/>
  <c r="AG100" i="18" s="1"/>
  <c r="AI380" i="57"/>
  <c r="AH100" i="18" s="1"/>
  <c r="AJ380" i="57"/>
  <c r="AI100" i="18" s="1"/>
  <c r="AK380" i="57"/>
  <c r="AJ100" i="18" s="1"/>
  <c r="AL380" i="57"/>
  <c r="AK100" i="18" s="1"/>
  <c r="AM380" i="57"/>
  <c r="AL100" i="18" s="1"/>
  <c r="E381" i="57"/>
  <c r="F381" i="57"/>
  <c r="G381" i="57"/>
  <c r="H381" i="57"/>
  <c r="I381" i="57"/>
  <c r="J381" i="57"/>
  <c r="K381" i="57"/>
  <c r="L381" i="57"/>
  <c r="M381" i="57"/>
  <c r="N381" i="57"/>
  <c r="O381" i="57"/>
  <c r="P381" i="57"/>
  <c r="Q381" i="57"/>
  <c r="R381" i="57"/>
  <c r="S381" i="57"/>
  <c r="T381" i="57"/>
  <c r="U381" i="57"/>
  <c r="V381" i="57"/>
  <c r="W381" i="57"/>
  <c r="X381" i="57"/>
  <c r="Y381" i="57"/>
  <c r="Z381" i="57"/>
  <c r="AA381" i="57"/>
  <c r="AB381" i="57"/>
  <c r="AC381" i="57"/>
  <c r="AD381" i="57"/>
  <c r="AE381" i="57"/>
  <c r="AF381" i="57"/>
  <c r="AG381" i="57"/>
  <c r="AH381" i="57"/>
  <c r="AI381" i="57"/>
  <c r="AJ381" i="57"/>
  <c r="AK381" i="57"/>
  <c r="AL381" i="57"/>
  <c r="AM381" i="57"/>
  <c r="D381" i="57"/>
  <c r="D380" i="57"/>
  <c r="C100" i="18" s="1"/>
  <c r="D3" i="44"/>
  <c r="E3" i="44"/>
  <c r="F3" i="44"/>
  <c r="G3" i="44"/>
  <c r="H3" i="44"/>
  <c r="I3" i="44"/>
  <c r="J3" i="44"/>
  <c r="K3" i="44"/>
  <c r="L3" i="44"/>
  <c r="M3" i="44"/>
  <c r="N3" i="44"/>
  <c r="O3" i="44"/>
  <c r="P3" i="44"/>
  <c r="Q3" i="44"/>
  <c r="R3" i="44"/>
  <c r="S3" i="44"/>
  <c r="T3" i="44"/>
  <c r="U3" i="44"/>
  <c r="V3" i="44"/>
  <c r="W3" i="44"/>
  <c r="X3" i="44"/>
  <c r="Y3" i="44"/>
  <c r="Z3" i="44"/>
  <c r="AA3" i="44"/>
  <c r="AB3" i="44"/>
  <c r="AC3" i="44"/>
  <c r="D6" i="44"/>
  <c r="E6" i="44"/>
  <c r="F6" i="44"/>
  <c r="G6" i="44"/>
  <c r="H6" i="44"/>
  <c r="I6" i="44"/>
  <c r="J6" i="44"/>
  <c r="K6" i="44"/>
  <c r="L6" i="44"/>
  <c r="M6" i="44"/>
  <c r="N6" i="44"/>
  <c r="O6" i="44"/>
  <c r="P6" i="44"/>
  <c r="Q6" i="44"/>
  <c r="R6" i="44"/>
  <c r="S6" i="44"/>
  <c r="T6" i="44"/>
  <c r="U6" i="44"/>
  <c r="V6" i="44"/>
  <c r="W6" i="44"/>
  <c r="X6" i="44"/>
  <c r="Y6" i="44"/>
  <c r="Z6" i="44"/>
  <c r="AA6" i="44"/>
  <c r="AB6" i="44"/>
  <c r="AC6" i="44"/>
  <c r="D7" i="44"/>
  <c r="E7" i="44"/>
  <c r="F7" i="44"/>
  <c r="G7" i="44"/>
  <c r="H7" i="44"/>
  <c r="I7" i="44"/>
  <c r="J7" i="44"/>
  <c r="K7" i="44"/>
  <c r="L7" i="44"/>
  <c r="M7" i="44"/>
  <c r="N7" i="44"/>
  <c r="O7" i="44"/>
  <c r="P7" i="44"/>
  <c r="Q7" i="44"/>
  <c r="R7" i="44"/>
  <c r="S7" i="44"/>
  <c r="T7" i="44"/>
  <c r="U7" i="44"/>
  <c r="V7" i="44"/>
  <c r="W7" i="44"/>
  <c r="X7" i="44"/>
  <c r="Y7" i="44"/>
  <c r="Z7" i="44"/>
  <c r="AA7" i="44"/>
  <c r="AB7" i="44"/>
  <c r="AC7" i="44"/>
  <c r="D15" i="44"/>
  <c r="E15" i="44"/>
  <c r="F15" i="44"/>
  <c r="G15" i="44"/>
  <c r="H15" i="44"/>
  <c r="I15" i="44"/>
  <c r="J15" i="44"/>
  <c r="K15" i="44"/>
  <c r="L15" i="44"/>
  <c r="M15" i="44"/>
  <c r="N15" i="44"/>
  <c r="O15" i="44"/>
  <c r="P15" i="44"/>
  <c r="Q15" i="44"/>
  <c r="R15" i="44"/>
  <c r="S15" i="44"/>
  <c r="T15" i="44"/>
  <c r="U15" i="44"/>
  <c r="V15" i="44"/>
  <c r="W15" i="44"/>
  <c r="X15" i="44"/>
  <c r="Y15" i="44"/>
  <c r="Z15" i="44"/>
  <c r="AA15" i="44"/>
  <c r="AB15" i="44"/>
  <c r="AC15" i="44"/>
  <c r="D16" i="44"/>
  <c r="E16" i="44"/>
  <c r="F16" i="44"/>
  <c r="G16" i="44"/>
  <c r="H16" i="44"/>
  <c r="I16" i="44"/>
  <c r="J16" i="44"/>
  <c r="K16" i="44"/>
  <c r="L16" i="44"/>
  <c r="M16" i="44"/>
  <c r="N16" i="44"/>
  <c r="O16" i="44"/>
  <c r="P16" i="44"/>
  <c r="Q16" i="44"/>
  <c r="R16" i="44"/>
  <c r="S16" i="44"/>
  <c r="T16" i="44"/>
  <c r="U16" i="44"/>
  <c r="V16" i="44"/>
  <c r="W16" i="44"/>
  <c r="X16" i="44"/>
  <c r="Y16" i="44"/>
  <c r="Z16" i="44"/>
  <c r="AA16" i="44"/>
  <c r="AB16" i="44"/>
  <c r="AC16" i="44"/>
  <c r="F32" i="7"/>
  <c r="D4" i="18"/>
  <c r="E4" i="18"/>
  <c r="F4" i="18"/>
  <c r="G4" i="18"/>
  <c r="H4" i="18"/>
  <c r="I4" i="18"/>
  <c r="J4" i="18"/>
  <c r="K4" i="18"/>
  <c r="L4" i="18"/>
  <c r="M4" i="18"/>
  <c r="N4" i="18"/>
  <c r="O4" i="18"/>
  <c r="P4" i="18"/>
  <c r="Q4" i="18"/>
  <c r="R4" i="18"/>
  <c r="S4" i="18"/>
  <c r="T4" i="18"/>
  <c r="U4" i="18"/>
  <c r="V4" i="18"/>
  <c r="W4" i="18"/>
  <c r="X4" i="18"/>
  <c r="Y4" i="18"/>
  <c r="Z4" i="18"/>
  <c r="AA4" i="18"/>
  <c r="AB4" i="18"/>
  <c r="AC4" i="18"/>
  <c r="AD4" i="18"/>
  <c r="AE4" i="18"/>
  <c r="AF4" i="18"/>
  <c r="AG4" i="18"/>
  <c r="AH4" i="18"/>
  <c r="AI4" i="18"/>
  <c r="AJ4" i="18"/>
  <c r="AK4" i="18"/>
  <c r="AL4" i="18"/>
  <c r="D6" i="18"/>
  <c r="E6" i="18"/>
  <c r="F6" i="18"/>
  <c r="G6" i="18"/>
  <c r="H6" i="18"/>
  <c r="I6" i="18"/>
  <c r="J6" i="18"/>
  <c r="K6" i="18"/>
  <c r="L6" i="18"/>
  <c r="M6" i="18"/>
  <c r="N6" i="18"/>
  <c r="O6" i="18"/>
  <c r="P6" i="18"/>
  <c r="Q6" i="18"/>
  <c r="R6" i="18"/>
  <c r="S6" i="18"/>
  <c r="T6" i="18"/>
  <c r="U6" i="18"/>
  <c r="V6" i="18"/>
  <c r="W6" i="18"/>
  <c r="X6" i="18"/>
  <c r="Y6" i="18"/>
  <c r="Z6" i="18"/>
  <c r="AA6" i="18"/>
  <c r="AB6" i="18"/>
  <c r="AC6" i="18"/>
  <c r="AD6" i="18"/>
  <c r="AE6" i="18"/>
  <c r="AF6" i="18"/>
  <c r="AG6" i="18"/>
  <c r="AH6" i="18"/>
  <c r="AI6" i="18"/>
  <c r="AJ6" i="18"/>
  <c r="AK6" i="18"/>
  <c r="AL6" i="18"/>
  <c r="D7" i="18"/>
  <c r="E7" i="18"/>
  <c r="F7" i="18"/>
  <c r="G7" i="18"/>
  <c r="H7" i="18"/>
  <c r="I7" i="18"/>
  <c r="J7" i="18"/>
  <c r="K7" i="18"/>
  <c r="L7" i="18"/>
  <c r="M7" i="18"/>
  <c r="N7" i="18"/>
  <c r="O7" i="18"/>
  <c r="P7" i="18"/>
  <c r="Q7" i="18"/>
  <c r="R7" i="18"/>
  <c r="S7" i="18"/>
  <c r="T7" i="18"/>
  <c r="U7" i="18"/>
  <c r="V7" i="18"/>
  <c r="W7" i="18"/>
  <c r="X7" i="18"/>
  <c r="Y7" i="18"/>
  <c r="Z7" i="18"/>
  <c r="AA7" i="18"/>
  <c r="AB7" i="18"/>
  <c r="AC7" i="18"/>
  <c r="AD7" i="18"/>
  <c r="AE7" i="18"/>
  <c r="AF7" i="18"/>
  <c r="AG7" i="18"/>
  <c r="AH7" i="18"/>
  <c r="AI7" i="18"/>
  <c r="AJ7" i="18"/>
  <c r="AK7" i="18"/>
  <c r="AL7" i="18"/>
  <c r="D8" i="18"/>
  <c r="E8" i="18"/>
  <c r="F8" i="18"/>
  <c r="G8" i="18"/>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D9" i="18"/>
  <c r="E9" i="18"/>
  <c r="F9" i="18"/>
  <c r="G9" i="18"/>
  <c r="H9" i="18"/>
  <c r="I9" i="18"/>
  <c r="J9" i="18"/>
  <c r="K9" i="18"/>
  <c r="L9" i="18"/>
  <c r="M9" i="18"/>
  <c r="N9" i="18"/>
  <c r="O9" i="18"/>
  <c r="P9" i="18"/>
  <c r="Q9" i="18"/>
  <c r="R9" i="18"/>
  <c r="S9" i="18"/>
  <c r="T9" i="18"/>
  <c r="U9" i="18"/>
  <c r="V9" i="18"/>
  <c r="W9" i="18"/>
  <c r="X9" i="18"/>
  <c r="Y9" i="18"/>
  <c r="Z9" i="18"/>
  <c r="AA9" i="18"/>
  <c r="AB9" i="18"/>
  <c r="AC9" i="18"/>
  <c r="AD9" i="18"/>
  <c r="AE9" i="18"/>
  <c r="AF9" i="18"/>
  <c r="AG9" i="18"/>
  <c r="AH9" i="18"/>
  <c r="AI9" i="18"/>
  <c r="AJ9" i="18"/>
  <c r="AK9" i="18"/>
  <c r="AL9" i="18"/>
  <c r="D10" i="18"/>
  <c r="E10" i="18"/>
  <c r="F10" i="18"/>
  <c r="G10" i="18"/>
  <c r="H10" i="18"/>
  <c r="I10" i="18"/>
  <c r="J10" i="18"/>
  <c r="K10" i="18"/>
  <c r="L10" i="18"/>
  <c r="M10" i="18"/>
  <c r="N10" i="18"/>
  <c r="O10" i="18"/>
  <c r="P10" i="18"/>
  <c r="Q10" i="18"/>
  <c r="R10" i="18"/>
  <c r="S10" i="18"/>
  <c r="T10" i="18"/>
  <c r="U10" i="18"/>
  <c r="V10" i="18"/>
  <c r="W10" i="18"/>
  <c r="X10" i="18"/>
  <c r="Y10" i="18"/>
  <c r="Z10" i="18"/>
  <c r="AA10" i="18"/>
  <c r="AB10" i="18"/>
  <c r="AC10" i="18"/>
  <c r="AD10" i="18"/>
  <c r="AE10" i="18"/>
  <c r="AF10" i="18"/>
  <c r="AG10" i="18"/>
  <c r="AH10" i="18"/>
  <c r="AI10" i="18"/>
  <c r="AJ10" i="18"/>
  <c r="AK10" i="18"/>
  <c r="AL10" i="18"/>
  <c r="D11" i="18"/>
  <c r="E11" i="18"/>
  <c r="F11" i="18"/>
  <c r="G11" i="18"/>
  <c r="H11" i="18"/>
  <c r="I11" i="18"/>
  <c r="J11" i="18"/>
  <c r="K11" i="18"/>
  <c r="L11" i="18"/>
  <c r="M11" i="18"/>
  <c r="N11" i="18"/>
  <c r="O11" i="18"/>
  <c r="P11" i="18"/>
  <c r="Q11" i="18"/>
  <c r="R11" i="18"/>
  <c r="S11" i="18"/>
  <c r="T11" i="18"/>
  <c r="U11" i="18"/>
  <c r="V11" i="18"/>
  <c r="W11" i="18"/>
  <c r="X11" i="18"/>
  <c r="Y11" i="18"/>
  <c r="Z11" i="18"/>
  <c r="AA11" i="18"/>
  <c r="AB11" i="18"/>
  <c r="AC11" i="18"/>
  <c r="AD11" i="18"/>
  <c r="AE11" i="18"/>
  <c r="AF11" i="18"/>
  <c r="AG11" i="18"/>
  <c r="AH11" i="18"/>
  <c r="AI11" i="18"/>
  <c r="AJ11" i="18"/>
  <c r="AK11" i="18"/>
  <c r="AL11" i="18"/>
  <c r="C7" i="18"/>
  <c r="C8" i="18"/>
  <c r="C9" i="18"/>
  <c r="C10" i="18"/>
  <c r="C11" i="18"/>
  <c r="C6" i="18"/>
  <c r="AA4" i="62"/>
  <c r="C4" i="18"/>
  <c r="E365" i="57"/>
  <c r="X19" i="74"/>
  <c r="AJ328" i="57"/>
  <c r="Z328" i="57"/>
  <c r="V328" i="57"/>
  <c r="H328" i="57"/>
  <c r="AF365" i="57"/>
  <c r="I365" i="57"/>
  <c r="K365" i="57"/>
  <c r="M365" i="57"/>
  <c r="O365" i="57"/>
  <c r="Q365" i="57"/>
  <c r="S365" i="57"/>
  <c r="AE365" i="57"/>
  <c r="AA19" i="74"/>
  <c r="AC328" i="57"/>
  <c r="Q328" i="57"/>
  <c r="AG18" i="74"/>
  <c r="AE18" i="74"/>
  <c r="AA18" i="74"/>
  <c r="G328" i="57"/>
  <c r="Y18" i="74"/>
  <c r="AH18" i="74"/>
  <c r="AF18" i="74"/>
  <c r="AH328" i="57"/>
  <c r="T328" i="57"/>
  <c r="AG19" i="74"/>
  <c r="L328" i="57"/>
  <c r="J328" i="57"/>
  <c r="AD18" i="74"/>
  <c r="Z18" i="74"/>
  <c r="AB18" i="74"/>
  <c r="W328" i="57"/>
  <c r="AE328" i="57"/>
  <c r="AG328" i="57"/>
  <c r="AK328" i="57"/>
  <c r="AM328" i="57"/>
  <c r="AK365" i="57"/>
  <c r="U365" i="57"/>
  <c r="AH365" i="57"/>
  <c r="H365" i="57"/>
  <c r="D371" i="57"/>
  <c r="D365" i="57"/>
  <c r="AF19" i="74"/>
  <c r="X328" i="57"/>
  <c r="AM33" i="18"/>
  <c r="AM61" i="18"/>
  <c r="D370" i="57"/>
  <c r="E370" i="57" s="1"/>
  <c r="AL328" i="57"/>
  <c r="AF26" i="77"/>
  <c r="AB26" i="77"/>
  <c r="G26" i="77"/>
  <c r="AA25" i="77"/>
  <c r="K25" i="77"/>
  <c r="G25" i="77"/>
  <c r="AF328" i="57"/>
  <c r="AE26" i="77"/>
  <c r="Y26" i="77"/>
  <c r="M26" i="77"/>
  <c r="J26" i="77"/>
  <c r="H26" i="77"/>
  <c r="T25" i="77"/>
  <c r="P25" i="77"/>
  <c r="N25" i="77"/>
  <c r="AK26" i="77"/>
  <c r="V25" i="77"/>
  <c r="X18" i="74"/>
  <c r="D25" i="77"/>
  <c r="AL26" i="77"/>
  <c r="AJ26" i="77"/>
  <c r="P328" i="57"/>
  <c r="P26" i="77"/>
  <c r="AD19" i="74"/>
  <c r="AC19" i="74"/>
  <c r="AB19" i="74"/>
  <c r="AB25" i="77"/>
  <c r="R25" i="77"/>
  <c r="CZ232" i="58"/>
  <c r="CZ257" i="58" l="1"/>
  <c r="CZ258" i="58"/>
  <c r="CY257" i="58"/>
  <c r="CY258" i="58"/>
  <c r="CX257" i="58"/>
  <c r="CX258" i="58"/>
  <c r="CW257" i="58"/>
  <c r="CW258" i="58"/>
  <c r="CV257" i="58"/>
  <c r="CV258" i="58"/>
  <c r="CU257" i="58"/>
  <c r="CU258" i="58"/>
  <c r="CT257" i="58"/>
  <c r="CT258" i="58"/>
  <c r="CS257" i="58"/>
  <c r="CS258" i="58"/>
  <c r="CR257" i="58"/>
  <c r="CR258" i="58"/>
  <c r="CQ257" i="58"/>
  <c r="CQ258" i="58"/>
  <c r="CP257" i="58"/>
  <c r="CP258" i="58"/>
  <c r="CO257" i="58"/>
  <c r="CO258" i="58"/>
  <c r="CN257" i="58"/>
  <c r="CN258" i="58"/>
  <c r="CM257" i="58"/>
  <c r="CM258" i="58"/>
  <c r="CL257" i="58"/>
  <c r="CL258" i="58"/>
  <c r="CK257" i="58"/>
  <c r="CK258" i="58"/>
  <c r="CJ257" i="58"/>
  <c r="CJ258" i="58"/>
  <c r="CI257" i="58"/>
  <c r="CI258" i="58"/>
  <c r="CH257" i="58"/>
  <c r="CH258" i="58"/>
  <c r="CG257" i="58"/>
  <c r="CG258" i="58"/>
  <c r="CF257" i="58"/>
  <c r="CF258" i="58"/>
  <c r="CE257" i="58"/>
  <c r="CE258" i="58"/>
  <c r="CD257" i="58"/>
  <c r="CD258" i="58"/>
  <c r="CC257" i="58"/>
  <c r="CC258" i="58"/>
  <c r="CB257" i="58"/>
  <c r="CB258" i="58"/>
  <c r="CA257" i="58"/>
  <c r="CA258" i="58"/>
  <c r="BZ257" i="58"/>
  <c r="BZ258" i="58"/>
  <c r="BY257" i="58"/>
  <c r="BY258" i="58"/>
  <c r="BX257" i="58"/>
  <c r="BX258" i="58"/>
  <c r="BW257" i="58"/>
  <c r="BW258" i="58"/>
  <c r="BV257" i="58"/>
  <c r="BV258" i="58"/>
  <c r="BU257" i="58"/>
  <c r="BU258" i="58"/>
  <c r="BT257" i="58"/>
  <c r="BT258" i="58"/>
  <c r="BS257" i="58"/>
  <c r="BS258" i="58"/>
  <c r="BR257" i="58"/>
  <c r="BR258" i="58"/>
  <c r="BQ257" i="58"/>
  <c r="BQ258" i="58"/>
  <c r="BP257" i="58"/>
  <c r="BP258" i="58"/>
  <c r="BO257" i="58"/>
  <c r="BO258" i="58"/>
  <c r="BN257" i="58"/>
  <c r="BN258" i="58"/>
  <c r="BM257" i="58"/>
  <c r="BM258" i="58"/>
  <c r="BL257" i="58"/>
  <c r="BL258" i="58"/>
  <c r="BK257" i="58"/>
  <c r="BK258" i="58"/>
  <c r="BJ257" i="58"/>
  <c r="BJ258" i="58"/>
  <c r="BI257" i="58"/>
  <c r="BI258" i="58"/>
  <c r="BH257" i="58"/>
  <c r="BH258" i="58"/>
  <c r="BG257" i="58"/>
  <c r="BG258" i="58"/>
  <c r="BF257" i="58"/>
  <c r="BF258" i="58"/>
  <c r="BE257" i="58"/>
  <c r="BE258" i="58"/>
  <c r="BD257" i="58"/>
  <c r="BD258" i="58"/>
  <c r="BC257" i="58"/>
  <c r="BC258" i="58"/>
  <c r="BB257" i="58"/>
  <c r="BB258" i="58"/>
  <c r="BA257" i="58"/>
  <c r="BA258" i="58"/>
  <c r="AZ257" i="58"/>
  <c r="AZ258" i="58"/>
  <c r="AY257" i="58"/>
  <c r="AY258" i="58"/>
  <c r="AX257" i="58"/>
  <c r="AX258" i="58"/>
  <c r="AW257" i="58"/>
  <c r="AW258" i="58"/>
  <c r="AV257" i="58"/>
  <c r="AV258" i="58"/>
  <c r="AU257" i="58"/>
  <c r="AU258" i="58"/>
  <c r="AT257" i="58"/>
  <c r="AT258" i="58"/>
  <c r="AS257" i="58"/>
  <c r="AS258" i="58"/>
  <c r="AR257" i="58"/>
  <c r="AR258" i="58"/>
  <c r="AQ257" i="58"/>
  <c r="AQ258" i="58"/>
  <c r="AP257" i="58"/>
  <c r="AP258" i="58"/>
  <c r="AO257" i="58"/>
  <c r="AO258" i="58"/>
  <c r="AN257" i="58"/>
  <c r="AN258" i="58"/>
  <c r="D258" i="58"/>
  <c r="D257" i="58"/>
  <c r="AM257" i="58"/>
  <c r="AM258" i="58"/>
  <c r="AL257" i="58"/>
  <c r="AL258" i="58"/>
  <c r="AK257" i="58"/>
  <c r="AK258" i="58"/>
  <c r="AJ257" i="58"/>
  <c r="AJ258" i="58"/>
  <c r="AI257" i="58"/>
  <c r="AI258" i="58"/>
  <c r="AH257" i="58"/>
  <c r="AH258" i="58"/>
  <c r="AG257" i="58"/>
  <c r="AG258" i="58"/>
  <c r="AF257" i="58"/>
  <c r="AF258" i="58"/>
  <c r="AE257" i="58"/>
  <c r="AE258" i="58"/>
  <c r="AD257" i="58"/>
  <c r="AD258" i="58"/>
  <c r="AC257" i="58"/>
  <c r="AC258" i="58"/>
  <c r="AB257" i="58"/>
  <c r="AB258" i="58"/>
  <c r="AA257" i="58"/>
  <c r="AA258" i="58"/>
  <c r="Z257" i="58"/>
  <c r="Z258" i="58"/>
  <c r="Y257" i="58"/>
  <c r="Y258" i="58"/>
  <c r="X257" i="58"/>
  <c r="X258" i="58"/>
  <c r="W257" i="58"/>
  <c r="W258" i="58"/>
  <c r="V257" i="58"/>
  <c r="V258" i="58"/>
  <c r="U257" i="58"/>
  <c r="U258" i="58"/>
  <c r="T257" i="58"/>
  <c r="T258" i="58"/>
  <c r="S257" i="58"/>
  <c r="S258" i="58"/>
  <c r="R257" i="58"/>
  <c r="R258" i="58"/>
  <c r="Q257" i="58"/>
  <c r="Q258" i="58"/>
  <c r="P257" i="58"/>
  <c r="P258" i="58"/>
  <c r="O257" i="58"/>
  <c r="O258" i="58"/>
  <c r="N257" i="58"/>
  <c r="N258" i="58"/>
  <c r="M257" i="58"/>
  <c r="M258" i="58"/>
  <c r="L257" i="58"/>
  <c r="L258" i="58"/>
  <c r="K257" i="58"/>
  <c r="K258" i="58"/>
  <c r="J257" i="58"/>
  <c r="J258" i="58"/>
  <c r="I257" i="58"/>
  <c r="I258" i="58"/>
  <c r="H257" i="58"/>
  <c r="H258" i="58"/>
  <c r="G257" i="58"/>
  <c r="G258" i="58"/>
  <c r="F257" i="58"/>
  <c r="F258" i="58"/>
  <c r="E257" i="58"/>
  <c r="E258" i="58"/>
  <c r="L365" i="57"/>
  <c r="CW274" i="58"/>
  <c r="D16" i="7"/>
  <c r="C4" i="57"/>
  <c r="AH19" i="74"/>
  <c r="D15" i="7"/>
  <c r="C3" i="57"/>
  <c r="C2" i="58" s="1"/>
  <c r="U3" i="77"/>
  <c r="AM365" i="57"/>
  <c r="AH36" i="18"/>
  <c r="AI365" i="57"/>
  <c r="AA365" i="57"/>
  <c r="W365" i="57"/>
  <c r="R36" i="18"/>
  <c r="CN273" i="58"/>
  <c r="Z365" i="57"/>
  <c r="E194" i="58"/>
  <c r="E103" i="58"/>
  <c r="G365" i="57"/>
  <c r="X365" i="57"/>
  <c r="V26" i="77"/>
  <c r="V29" i="77" s="1"/>
  <c r="W4" i="44"/>
  <c r="AT198" i="58"/>
  <c r="AT107" i="58"/>
  <c r="T365" i="57"/>
  <c r="CG274" i="58"/>
  <c r="AL365" i="57"/>
  <c r="AC36" i="18"/>
  <c r="V365" i="57"/>
  <c r="M36" i="18"/>
  <c r="N365" i="57"/>
  <c r="E36" i="18"/>
  <c r="F365" i="57"/>
  <c r="BJ104" i="58"/>
  <c r="AD26" i="77"/>
  <c r="J365" i="57"/>
  <c r="L4" i="62"/>
  <c r="J4" i="77" s="1"/>
  <c r="I5" i="18"/>
  <c r="I328" i="57"/>
  <c r="I26" i="77"/>
  <c r="X3" i="77"/>
  <c r="AE19" i="74"/>
  <c r="O328" i="57"/>
  <c r="D328" i="57"/>
  <c r="CV273" i="58"/>
  <c r="K273" i="58"/>
  <c r="J85" i="18" s="1"/>
  <c r="S273" i="58"/>
  <c r="R85" i="18" s="1"/>
  <c r="BQ274" i="58"/>
  <c r="P365" i="57"/>
  <c r="AD365" i="57"/>
  <c r="AX198" i="58"/>
  <c r="AX107" i="58"/>
  <c r="F26" i="77"/>
  <c r="F29" i="77" s="1"/>
  <c r="F328" i="57"/>
  <c r="AC365" i="57"/>
  <c r="Y365" i="57"/>
  <c r="F31" i="18"/>
  <c r="Y328" i="57"/>
  <c r="S3" i="77"/>
  <c r="I3" i="77"/>
  <c r="CN73" i="58"/>
  <c r="BN45" i="58"/>
  <c r="CL273" i="58"/>
  <c r="AZ273" i="58"/>
  <c r="AB328" i="57"/>
  <c r="AD328" i="57"/>
  <c r="AF5" i="18"/>
  <c r="AG365" i="57"/>
  <c r="N26" i="77"/>
  <c r="N29" i="77" s="1"/>
  <c r="W3" i="77"/>
  <c r="R3" i="77"/>
  <c r="CX142" i="58"/>
  <c r="CX232" i="58" s="1"/>
  <c r="BQ73" i="58"/>
  <c r="U73" i="58"/>
  <c r="E73" i="58"/>
  <c r="D142" i="58"/>
  <c r="D232" i="58" s="1"/>
  <c r="D73" i="58"/>
  <c r="R14" i="18"/>
  <c r="R328" i="57"/>
  <c r="AV273" i="58"/>
  <c r="O273" i="58"/>
  <c r="N85" i="18" s="1"/>
  <c r="CW142" i="58"/>
  <c r="CW232" i="58" s="1"/>
  <c r="K36" i="18"/>
  <c r="E26" i="77"/>
  <c r="AE25" i="77"/>
  <c r="BJ73" i="58"/>
  <c r="AT73" i="58"/>
  <c r="N73" i="58"/>
  <c r="O73" i="58"/>
  <c r="E45" i="58"/>
  <c r="W25" i="77"/>
  <c r="K328" i="57"/>
  <c r="AJ365" i="57"/>
  <c r="R26" i="77"/>
  <c r="AY45" i="58"/>
  <c r="T274" i="58"/>
  <c r="S89" i="18" s="1"/>
  <c r="AU273" i="58"/>
  <c r="CM73" i="58"/>
  <c r="BG73" i="58"/>
  <c r="AQ73" i="58"/>
  <c r="BM45" i="58"/>
  <c r="AW45" i="58"/>
  <c r="AG45" i="58"/>
  <c r="BV73" i="58"/>
  <c r="BF73" i="58"/>
  <c r="W273" i="58"/>
  <c r="V85" i="18" s="1"/>
  <c r="AG507" i="62"/>
  <c r="O4" i="62"/>
  <c r="K4" i="62"/>
  <c r="CA73" i="58"/>
  <c r="BO73" i="58"/>
  <c r="AI73" i="58"/>
  <c r="Y45" i="58"/>
  <c r="AF14" i="18"/>
  <c r="W14" i="18"/>
  <c r="CW273" i="58"/>
  <c r="CT274" i="58"/>
  <c r="CC273" i="58"/>
  <c r="BU273" i="58"/>
  <c r="BI273" i="58"/>
  <c r="AO273" i="58"/>
  <c r="AC273" i="58"/>
  <c r="AB85" i="18" s="1"/>
  <c r="R274" i="58"/>
  <c r="Q89" i="18" s="1"/>
  <c r="Q273" i="58"/>
  <c r="P85" i="18" s="1"/>
  <c r="N274" i="58"/>
  <c r="M89" i="18" s="1"/>
  <c r="M273" i="58"/>
  <c r="L85" i="18" s="1"/>
  <c r="J274" i="58"/>
  <c r="I89" i="18" s="1"/>
  <c r="I273" i="58"/>
  <c r="H85" i="18" s="1"/>
  <c r="H5" i="18"/>
  <c r="T5" i="18"/>
  <c r="O4" i="44"/>
  <c r="CD73" i="58"/>
  <c r="AX73" i="58"/>
  <c r="J73" i="58"/>
  <c r="BE274" i="58"/>
  <c r="AW273" i="58"/>
  <c r="AT274" i="58"/>
  <c r="AS274" i="58"/>
  <c r="Y273" i="58"/>
  <c r="X85" i="18" s="1"/>
  <c r="AA4" i="44"/>
  <c r="CH274" i="58"/>
  <c r="BY273" i="58"/>
  <c r="BM273" i="58"/>
  <c r="BE273" i="58"/>
  <c r="AS273" i="58"/>
  <c r="AA73" i="58"/>
  <c r="BA45" i="58"/>
  <c r="M45" i="58"/>
  <c r="CL73" i="58"/>
  <c r="BN73" i="58"/>
  <c r="AH73" i="58"/>
  <c r="AD73" i="58"/>
  <c r="CK73" i="58"/>
  <c r="CG73" i="58"/>
  <c r="CC73" i="58"/>
  <c r="AC73" i="58"/>
  <c r="I73" i="58"/>
  <c r="CI45" i="58"/>
  <c r="BG45" i="58"/>
  <c r="R31" i="18"/>
  <c r="AK14" i="18"/>
  <c r="G31" i="18"/>
  <c r="E31" i="18"/>
  <c r="V4" i="44"/>
  <c r="BL73" i="58"/>
  <c r="BO273" i="58"/>
  <c r="BN274" i="58"/>
  <c r="AY273" i="58"/>
  <c r="AQ273" i="58"/>
  <c r="AP274" i="58"/>
  <c r="CF43" i="58"/>
  <c r="BS273" i="58"/>
  <c r="BR274" i="58"/>
  <c r="BG273" i="58"/>
  <c r="BF274" i="58"/>
  <c r="BC273" i="58"/>
  <c r="AA273" i="58"/>
  <c r="Z85" i="18" s="1"/>
  <c r="F4" i="44"/>
  <c r="CY273" i="58"/>
  <c r="CX274" i="58"/>
  <c r="CM273" i="58"/>
  <c r="CI273" i="58"/>
  <c r="BW273" i="58"/>
  <c r="AI273" i="58"/>
  <c r="AH85" i="18" s="1"/>
  <c r="AH274" i="58"/>
  <c r="AG89" i="18" s="1"/>
  <c r="V4" i="62"/>
  <c r="K5" i="18"/>
  <c r="AK31" i="18"/>
  <c r="X31" i="18"/>
  <c r="AI15" i="18"/>
  <c r="E15" i="18"/>
  <c r="C31" i="18"/>
  <c r="Y31" i="18"/>
  <c r="W31" i="18"/>
  <c r="K31" i="18"/>
  <c r="CP273" i="58"/>
  <c r="CT273" i="58"/>
  <c r="CZ43" i="58"/>
  <c r="CZ45" i="58" s="1"/>
  <c r="CN43" i="58"/>
  <c r="CN45" i="58" s="1"/>
  <c r="BH43" i="58"/>
  <c r="AZ43" i="58"/>
  <c r="AI18" i="18"/>
  <c r="AJ43" i="58"/>
  <c r="AJ45" i="58" s="1"/>
  <c r="AI101" i="18"/>
  <c r="AE101" i="18"/>
  <c r="AA101" i="18"/>
  <c r="W101" i="18"/>
  <c r="S101" i="18"/>
  <c r="O101" i="18"/>
  <c r="K101" i="18"/>
  <c r="G101" i="18"/>
  <c r="AL101" i="18"/>
  <c r="AH101" i="18"/>
  <c r="AD101" i="18"/>
  <c r="Z101" i="18"/>
  <c r="V101" i="18"/>
  <c r="R101" i="18"/>
  <c r="N101" i="18"/>
  <c r="J101" i="18"/>
  <c r="F101" i="18"/>
  <c r="AK101" i="18"/>
  <c r="AG101" i="18"/>
  <c r="AC101" i="18"/>
  <c r="Y101" i="18"/>
  <c r="U101" i="18"/>
  <c r="Q101" i="18"/>
  <c r="M101" i="18"/>
  <c r="I101" i="18"/>
  <c r="E101" i="18"/>
  <c r="C101" i="18"/>
  <c r="AJ101" i="18"/>
  <c r="AJ99" i="18" s="1"/>
  <c r="AF101" i="18"/>
  <c r="AF99" i="18" s="1"/>
  <c r="AB101" i="18"/>
  <c r="AB99" i="18" s="1"/>
  <c r="X101" i="18"/>
  <c r="X99" i="18" s="1"/>
  <c r="T101" i="18"/>
  <c r="T99" i="18" s="1"/>
  <c r="P101" i="18"/>
  <c r="P99" i="18" s="1"/>
  <c r="L101" i="18"/>
  <c r="H101" i="18"/>
  <c r="H99" i="18" s="1"/>
  <c r="D101" i="18"/>
  <c r="G4" i="62"/>
  <c r="AL14" i="18"/>
  <c r="Z14" i="18"/>
  <c r="Q14" i="18"/>
  <c r="AD36" i="18"/>
  <c r="AB36" i="18"/>
  <c r="S4" i="44"/>
  <c r="Y17" i="74"/>
  <c r="W4" i="62"/>
  <c r="D5" i="18"/>
  <c r="AG14" i="18"/>
  <c r="M14" i="18"/>
  <c r="K14" i="18"/>
  <c r="N106" i="58"/>
  <c r="N14" i="44"/>
  <c r="J4" i="62"/>
  <c r="AB17" i="74"/>
  <c r="N4" i="44"/>
  <c r="AH4" i="62"/>
  <c r="AF17" i="74"/>
  <c r="AM29" i="77"/>
  <c r="J4" i="44"/>
  <c r="J5" i="18"/>
  <c r="R29" i="77"/>
  <c r="V5" i="18"/>
  <c r="Z5" i="18"/>
  <c r="AI31" i="18"/>
  <c r="Z31" i="18"/>
  <c r="U31" i="18"/>
  <c r="N31" i="18"/>
  <c r="J31" i="18"/>
  <c r="D31" i="18"/>
  <c r="V507" i="62"/>
  <c r="L23" i="44"/>
  <c r="AG4" i="62"/>
  <c r="Y4" i="62"/>
  <c r="W4" i="77" s="1"/>
  <c r="AE17" i="74"/>
  <c r="AJ31" i="18"/>
  <c r="AF31" i="18"/>
  <c r="V31" i="18"/>
  <c r="T31" i="18"/>
  <c r="I31" i="18"/>
  <c r="BC274" i="58"/>
  <c r="Z29" i="77"/>
  <c r="AE14" i="18"/>
  <c r="AC14" i="18"/>
  <c r="U15" i="18"/>
  <c r="N14" i="18"/>
  <c r="I14" i="18"/>
  <c r="G15" i="18"/>
  <c r="F14" i="18"/>
  <c r="E14" i="18"/>
  <c r="CJ274" i="58"/>
  <c r="CC274" i="58"/>
  <c r="BY274" i="58"/>
  <c r="BL274" i="58"/>
  <c r="BI274" i="58"/>
  <c r="AW274" i="58"/>
  <c r="AO274" i="58"/>
  <c r="AJ36" i="18"/>
  <c r="Y36" i="18"/>
  <c r="AC23" i="44"/>
  <c r="AH14" i="18"/>
  <c r="Y14" i="18"/>
  <c r="V14" i="18"/>
  <c r="U14" i="18"/>
  <c r="Q15" i="18"/>
  <c r="O14" i="18"/>
  <c r="J14" i="18"/>
  <c r="G14" i="18"/>
  <c r="CO274" i="58"/>
  <c r="AC274" i="58"/>
  <c r="AB89" i="18" s="1"/>
  <c r="L274" i="58"/>
  <c r="K89" i="18" s="1"/>
  <c r="CC102" i="58"/>
  <c r="AK15" i="18"/>
  <c r="Q29" i="77"/>
  <c r="AK507" i="62"/>
  <c r="AD507" i="62"/>
  <c r="Q507" i="62"/>
  <c r="C14" i="18"/>
  <c r="C36" i="18"/>
  <c r="D36" i="18"/>
  <c r="CV274" i="58"/>
  <c r="CR274" i="58"/>
  <c r="CN274" i="58"/>
  <c r="BK274" i="58"/>
  <c r="BH274" i="58"/>
  <c r="AA274" i="58"/>
  <c r="Z89" i="18" s="1"/>
  <c r="S274" i="58"/>
  <c r="R89" i="18" s="1"/>
  <c r="CQ71" i="58"/>
  <c r="CQ73" i="58" s="1"/>
  <c r="BK71" i="58"/>
  <c r="BK73" i="58" s="1"/>
  <c r="BC71" i="58"/>
  <c r="BC73" i="58" s="1"/>
  <c r="AY71" i="58"/>
  <c r="AY73" i="58" s="1"/>
  <c r="K71" i="58"/>
  <c r="K73" i="58" s="1"/>
  <c r="CU43" i="58"/>
  <c r="CU45" i="58" s="1"/>
  <c r="CD105" i="58"/>
  <c r="BM196" i="58"/>
  <c r="AR104" i="58"/>
  <c r="AI43" i="58"/>
  <c r="AI45" i="58" s="1"/>
  <c r="Y14" i="44"/>
  <c r="M14" i="44"/>
  <c r="D274" i="58"/>
  <c r="C89" i="18" s="1"/>
  <c r="CZ274" i="58"/>
  <c r="CX273" i="58"/>
  <c r="CQ274" i="58"/>
  <c r="P274" i="58"/>
  <c r="O89" i="18" s="1"/>
  <c r="CY71" i="58"/>
  <c r="CY73" i="58" s="1"/>
  <c r="CU71" i="58"/>
  <c r="CU73" i="58" s="1"/>
  <c r="CE71" i="58"/>
  <c r="CE73" i="58" s="1"/>
  <c r="BW71" i="58"/>
  <c r="BW73" i="58" s="1"/>
  <c r="AV55" i="58"/>
  <c r="AV62" i="58" s="1"/>
  <c r="AV68" i="58" s="1"/>
  <c r="AU71" i="58"/>
  <c r="AU73" i="58" s="1"/>
  <c r="AM71" i="58"/>
  <c r="AM73" i="58" s="1"/>
  <c r="AE71" i="58"/>
  <c r="AE73" i="58" s="1"/>
  <c r="W71" i="58"/>
  <c r="W73" i="58" s="1"/>
  <c r="S71" i="58"/>
  <c r="S73" i="58" s="1"/>
  <c r="G71" i="58"/>
  <c r="G73" i="58" s="1"/>
  <c r="CQ43" i="58"/>
  <c r="CQ45" i="58" s="1"/>
  <c r="CO196" i="58"/>
  <c r="CM43" i="58"/>
  <c r="CM45" i="58" s="1"/>
  <c r="CE43" i="58"/>
  <c r="CE45" i="58" s="1"/>
  <c r="CA43" i="58"/>
  <c r="CA45" i="58" s="1"/>
  <c r="BN195" i="58"/>
  <c r="AM43" i="58"/>
  <c r="V14" i="44"/>
  <c r="G274" i="58"/>
  <c r="F89" i="18" s="1"/>
  <c r="AU196" i="58"/>
  <c r="D43" i="58"/>
  <c r="D45" i="58" s="1"/>
  <c r="E23" i="44"/>
  <c r="BI198" i="58"/>
  <c r="AG193" i="58"/>
  <c r="AF29" i="77"/>
  <c r="BW142" i="58"/>
  <c r="BW232" i="58" s="1"/>
  <c r="BN142" i="58"/>
  <c r="BN232" i="58" s="1"/>
  <c r="Q159" i="59"/>
  <c r="CY104" i="58"/>
  <c r="CN28" i="58"/>
  <c r="CN35" i="58" s="1"/>
  <c r="CN41" i="58" s="1"/>
  <c r="CH28" i="58"/>
  <c r="CH35" i="58" s="1"/>
  <c r="CH41" i="58" s="1"/>
  <c r="AG105" i="58"/>
  <c r="P29" i="77"/>
  <c r="CG106" i="58"/>
  <c r="BT106" i="58"/>
  <c r="D4" i="44"/>
  <c r="E5" i="18"/>
  <c r="H4" i="44"/>
  <c r="Q5" i="18"/>
  <c r="AJ4" i="62"/>
  <c r="Y5" i="18"/>
  <c r="F4" i="62"/>
  <c r="AF4" i="62"/>
  <c r="AD4" i="77" s="1"/>
  <c r="AG5" i="18"/>
  <c r="H4" i="62"/>
  <c r="AB4" i="62"/>
  <c r="Z4" i="77" s="1"/>
  <c r="M5" i="18"/>
  <c r="L16" i="7"/>
  <c r="T4" i="44"/>
  <c r="AC5" i="18"/>
  <c r="AA17" i="74"/>
  <c r="Y4" i="44"/>
  <c r="Y516" i="62"/>
  <c r="W13" i="77" s="1"/>
  <c r="V515" i="62"/>
  <c r="Q516" i="62"/>
  <c r="O13" i="77" s="1"/>
  <c r="CU142" i="58"/>
  <c r="CU232" i="58" s="1"/>
  <c r="CI142" i="58"/>
  <c r="CI232" i="58" s="1"/>
  <c r="CE142" i="58"/>
  <c r="CE232" i="58" s="1"/>
  <c r="BF142" i="58"/>
  <c r="BF232" i="58" s="1"/>
  <c r="AX142" i="58"/>
  <c r="AX232" i="58" s="1"/>
  <c r="AW142" i="58"/>
  <c r="AW232" i="58" s="1"/>
  <c r="AT142" i="58"/>
  <c r="AT232" i="58" s="1"/>
  <c r="Z142" i="58"/>
  <c r="Z232" i="58" s="1"/>
  <c r="W142" i="58"/>
  <c r="W232" i="58" s="1"/>
  <c r="T142" i="58"/>
  <c r="T232" i="58" s="1"/>
  <c r="BR103" i="58"/>
  <c r="BR194" i="58"/>
  <c r="AC15" i="18"/>
  <c r="CE274" i="58"/>
  <c r="CA274" i="58"/>
  <c r="BS274" i="58"/>
  <c r="BO274" i="58"/>
  <c r="BG274" i="58"/>
  <c r="AY274" i="58"/>
  <c r="AU274" i="58"/>
  <c r="AQ274" i="58"/>
  <c r="AM274" i="58"/>
  <c r="AL89" i="18" s="1"/>
  <c r="AI274" i="58"/>
  <c r="AH89" i="18" s="1"/>
  <c r="AE274" i="58"/>
  <c r="AD89" i="18" s="1"/>
  <c r="W274" i="58"/>
  <c r="V89" i="18" s="1"/>
  <c r="O274" i="58"/>
  <c r="N89" i="18" s="1"/>
  <c r="K274" i="58"/>
  <c r="J89" i="18" s="1"/>
  <c r="CS273" i="58"/>
  <c r="CH273" i="58"/>
  <c r="CD273" i="58"/>
  <c r="BV274" i="58"/>
  <c r="BN273" i="58"/>
  <c r="BJ273" i="58"/>
  <c r="BB274" i="58"/>
  <c r="AX274" i="58"/>
  <c r="AT273" i="58"/>
  <c r="AK36" i="18"/>
  <c r="AA36" i="18"/>
  <c r="Z36" i="18"/>
  <c r="Z274" i="58"/>
  <c r="Y89" i="18" s="1"/>
  <c r="X36" i="18"/>
  <c r="V274" i="58"/>
  <c r="U89" i="18" s="1"/>
  <c r="R273" i="58"/>
  <c r="Q85" i="18" s="1"/>
  <c r="F274" i="58"/>
  <c r="E89" i="18" s="1"/>
  <c r="BT55" i="58"/>
  <c r="BT62" i="58" s="1"/>
  <c r="BT68" i="58" s="1"/>
  <c r="BM55" i="58"/>
  <c r="BB71" i="58"/>
  <c r="AA55" i="58"/>
  <c r="AA62" i="58" s="1"/>
  <c r="V71" i="58"/>
  <c r="CY105" i="58"/>
  <c r="CH43" i="58"/>
  <c r="CG104" i="58"/>
  <c r="BX102" i="58"/>
  <c r="BR43" i="58"/>
  <c r="BR45" i="58" s="1"/>
  <c r="BF28" i="58"/>
  <c r="BF35" i="58" s="1"/>
  <c r="BF41" i="58" s="1"/>
  <c r="AB105" i="58"/>
  <c r="Z43" i="58"/>
  <c r="L102" i="58"/>
  <c r="CO273" i="58"/>
  <c r="CL274" i="58"/>
  <c r="BZ273" i="58"/>
  <c r="BV273" i="58"/>
  <c r="AX273" i="58"/>
  <c r="Z273" i="58"/>
  <c r="Y85" i="18" s="1"/>
  <c r="W36" i="18"/>
  <c r="V36" i="18"/>
  <c r="V273" i="58"/>
  <c r="U85" i="18" s="1"/>
  <c r="CT71" i="58"/>
  <c r="CT73" i="58" s="1"/>
  <c r="BB55" i="58"/>
  <c r="BB62" i="58" s="1"/>
  <c r="L55" i="58"/>
  <c r="L62" i="58" s="1"/>
  <c r="BD102" i="58"/>
  <c r="BB43" i="58"/>
  <c r="AP43" i="58"/>
  <c r="AE194" i="58"/>
  <c r="BR273" i="58"/>
  <c r="BF273" i="58"/>
  <c r="AP273" i="58"/>
  <c r="AL273" i="58"/>
  <c r="AK85" i="18" s="1"/>
  <c r="AH273" i="58"/>
  <c r="AG85" i="18" s="1"/>
  <c r="AD273" i="58"/>
  <c r="AC85" i="18" s="1"/>
  <c r="N273" i="58"/>
  <c r="M85" i="18" s="1"/>
  <c r="J273" i="58"/>
  <c r="I85" i="18" s="1"/>
  <c r="CI55" i="58"/>
  <c r="CI62" i="58" s="1"/>
  <c r="CI68" i="58" s="1"/>
  <c r="CI75" i="58" s="1"/>
  <c r="AT43" i="58"/>
  <c r="P14" i="44"/>
  <c r="I4" i="44"/>
  <c r="R5" i="18"/>
  <c r="Q4" i="62"/>
  <c r="O4" i="77" s="1"/>
  <c r="AB5" i="18"/>
  <c r="AI5" i="18"/>
  <c r="AI29" i="77"/>
  <c r="W521" i="62"/>
  <c r="S521" i="62"/>
  <c r="R521" i="62"/>
  <c r="AN159" i="59"/>
  <c r="X159" i="59"/>
  <c r="V162" i="59"/>
  <c r="T159" i="59"/>
  <c r="AC172" i="59"/>
  <c r="Z35" i="18" s="1"/>
  <c r="C5" i="18"/>
  <c r="D29" i="77"/>
  <c r="J29" i="77"/>
  <c r="W29" i="77"/>
  <c r="Z17" i="74"/>
  <c r="AH17" i="74"/>
  <c r="X4" i="62"/>
  <c r="U5" i="18"/>
  <c r="AE29" i="77"/>
  <c r="CZ73" i="58"/>
  <c r="CV73" i="58"/>
  <c r="CR73" i="58"/>
  <c r="CJ73" i="58"/>
  <c r="CB73" i="58"/>
  <c r="BX73" i="58"/>
  <c r="BT73" i="58"/>
  <c r="BH73" i="58"/>
  <c r="BD73" i="58"/>
  <c r="AZ73" i="58"/>
  <c r="AV73" i="58"/>
  <c r="AF73" i="58"/>
  <c r="AB73" i="58"/>
  <c r="T73" i="58"/>
  <c r="P73" i="58"/>
  <c r="L73" i="58"/>
  <c r="H73" i="58"/>
  <c r="AN162" i="59"/>
  <c r="AK162" i="59"/>
  <c r="AI159" i="59"/>
  <c r="S159" i="59"/>
  <c r="AE15" i="18"/>
  <c r="F507" i="62"/>
  <c r="AL507" i="62"/>
  <c r="AH507" i="62"/>
  <c r="Y507" i="62"/>
  <c r="T507" i="62"/>
  <c r="J507" i="62"/>
  <c r="CQ273" i="58"/>
  <c r="CF274" i="58"/>
  <c r="BX274" i="58"/>
  <c r="BD274" i="58"/>
  <c r="AJ274" i="58"/>
  <c r="AI89" i="18" s="1"/>
  <c r="X273" i="58"/>
  <c r="W85" i="18" s="1"/>
  <c r="U274" i="58"/>
  <c r="T89" i="18" s="1"/>
  <c r="Q274" i="58"/>
  <c r="P89" i="18" s="1"/>
  <c r="O36" i="18"/>
  <c r="I274" i="58"/>
  <c r="H89" i="18" s="1"/>
  <c r="G36" i="18"/>
  <c r="CZ198" i="58"/>
  <c r="CY197" i="58"/>
  <c r="CP104" i="58"/>
  <c r="BZ104" i="58"/>
  <c r="BY104" i="58"/>
  <c r="BO28" i="58"/>
  <c r="BO35" i="58" s="1"/>
  <c r="BO41" i="58" s="1"/>
  <c r="BA28" i="58"/>
  <c r="BA35" i="58" s="1"/>
  <c r="BA41" i="58" s="1"/>
  <c r="BA47" i="58" s="1"/>
  <c r="AV43" i="58"/>
  <c r="AN43" i="58"/>
  <c r="X43" i="58"/>
  <c r="O521" i="62"/>
  <c r="L142" i="58"/>
  <c r="L232" i="58" s="1"/>
  <c r="AK159" i="59"/>
  <c r="AK164" i="59" s="1"/>
  <c r="AH20" i="18" s="1"/>
  <c r="U159" i="59"/>
  <c r="J159" i="59"/>
  <c r="AO507" i="62"/>
  <c r="AI507" i="62"/>
  <c r="Z507" i="62"/>
  <c r="K507" i="62"/>
  <c r="CU274" i="58"/>
  <c r="CJ273" i="58"/>
  <c r="CF273" i="58"/>
  <c r="BX273" i="58"/>
  <c r="BL273" i="58"/>
  <c r="BH273" i="58"/>
  <c r="BD273" i="58"/>
  <c r="AN274" i="58"/>
  <c r="AL36" i="18"/>
  <c r="AJ273" i="58"/>
  <c r="AI85" i="18" s="1"/>
  <c r="AF274" i="58"/>
  <c r="AE89" i="18" s="1"/>
  <c r="AB273" i="58"/>
  <c r="AA85" i="18" s="1"/>
  <c r="J36" i="18"/>
  <c r="F36" i="18"/>
  <c r="CF55" i="58"/>
  <c r="CF62" i="58" s="1"/>
  <c r="CF68" i="58" s="1"/>
  <c r="CV43" i="58"/>
  <c r="CV45" i="58" s="1"/>
  <c r="CR43" i="58"/>
  <c r="CM198" i="58"/>
  <c r="CI197" i="58"/>
  <c r="CF106" i="58"/>
  <c r="CB43" i="58"/>
  <c r="BV104" i="58"/>
  <c r="BO197" i="58"/>
  <c r="BN107" i="58"/>
  <c r="BL43" i="58"/>
  <c r="AZ106" i="58"/>
  <c r="AF43" i="58"/>
  <c r="AF45" i="58" s="1"/>
  <c r="AB43" i="58"/>
  <c r="R104" i="58"/>
  <c r="Z14" i="44"/>
  <c r="R14" i="44"/>
  <c r="AJ507" i="62"/>
  <c r="AF507" i="62"/>
  <c r="AC507" i="62"/>
  <c r="N507" i="62"/>
  <c r="D273" i="58"/>
  <c r="C85" i="18" s="1"/>
  <c r="E274" i="58"/>
  <c r="D89" i="18" s="1"/>
  <c r="CY274" i="58"/>
  <c r="CU273" i="58"/>
  <c r="CM274" i="58"/>
  <c r="CI274" i="58"/>
  <c r="CB274" i="58"/>
  <c r="BT274" i="58"/>
  <c r="BP273" i="58"/>
  <c r="AZ274" i="58"/>
  <c r="AV274" i="58"/>
  <c r="AR274" i="58"/>
  <c r="AN273" i="58"/>
  <c r="Y274" i="58"/>
  <c r="X89" i="18" s="1"/>
  <c r="T36" i="18"/>
  <c r="P36" i="18"/>
  <c r="N36" i="18"/>
  <c r="L36" i="18"/>
  <c r="L273" i="58"/>
  <c r="K85" i="18" s="1"/>
  <c r="H36" i="18"/>
  <c r="H273" i="58"/>
  <c r="G85" i="18" s="1"/>
  <c r="CX196" i="58"/>
  <c r="CJ43" i="58"/>
  <c r="BX43" i="58"/>
  <c r="BT43" i="58"/>
  <c r="BP43" i="58"/>
  <c r="BN28" i="58"/>
  <c r="BD43" i="58"/>
  <c r="AT28" i="58"/>
  <c r="AT35" i="58" s="1"/>
  <c r="AR43" i="58"/>
  <c r="AD195" i="58"/>
  <c r="V102" i="58"/>
  <c r="P28" i="58"/>
  <c r="G194" i="58"/>
  <c r="AM38" i="18"/>
  <c r="X21" i="18"/>
  <c r="AA4" i="77"/>
  <c r="AJ5" i="18"/>
  <c r="G4" i="77"/>
  <c r="L5" i="18"/>
  <c r="K29" i="77"/>
  <c r="G4" i="44"/>
  <c r="Q4" i="44"/>
  <c r="K4" i="44"/>
  <c r="S4" i="62"/>
  <c r="AH29" i="77"/>
  <c r="U29" i="77"/>
  <c r="AG29" i="77"/>
  <c r="AC29" i="77"/>
  <c r="X29" i="77"/>
  <c r="O29" i="77"/>
  <c r="AD17" i="44"/>
  <c r="CQ142" i="58"/>
  <c r="CQ232" i="58" s="1"/>
  <c r="CM142" i="58"/>
  <c r="CM232" i="58" s="1"/>
  <c r="AB162" i="59"/>
  <c r="Z159" i="59"/>
  <c r="AL29" i="77"/>
  <c r="AD29" i="77"/>
  <c r="F518" i="62"/>
  <c r="L17" i="7"/>
  <c r="CA142" i="58"/>
  <c r="CA232" i="58" s="1"/>
  <c r="AH142" i="58"/>
  <c r="AH232" i="58" s="1"/>
  <c r="AD142" i="58"/>
  <c r="AD232" i="58" s="1"/>
  <c r="AA142" i="58"/>
  <c r="AA232" i="58" s="1"/>
  <c r="L159" i="59"/>
  <c r="G162" i="59"/>
  <c r="U36" i="18"/>
  <c r="BA105" i="58"/>
  <c r="BA196" i="58"/>
  <c r="CG142" i="58"/>
  <c r="CG232" i="58" s="1"/>
  <c r="BS142" i="58"/>
  <c r="BS232" i="58" s="1"/>
  <c r="BJ142" i="58"/>
  <c r="BJ232" i="58" s="1"/>
  <c r="BI142" i="58"/>
  <c r="BI232" i="58" s="1"/>
  <c r="AM172" i="59"/>
  <c r="AJ35" i="18" s="1"/>
  <c r="AL521" i="62"/>
  <c r="AK516" i="62"/>
  <c r="AI13" i="77" s="1"/>
  <c r="AJ517" i="62"/>
  <c r="AH14" i="77" s="1"/>
  <c r="AH515" i="62"/>
  <c r="AF517" i="62"/>
  <c r="AD14" i="77" s="1"/>
  <c r="AD515" i="62"/>
  <c r="AG159" i="59"/>
  <c r="AB159" i="59"/>
  <c r="S162" i="59"/>
  <c r="S164" i="59" s="1"/>
  <c r="P20" i="18" s="1"/>
  <c r="R159" i="59"/>
  <c r="O159" i="59"/>
  <c r="N159" i="59"/>
  <c r="M162" i="59"/>
  <c r="K159" i="59"/>
  <c r="H159" i="59"/>
  <c r="G159" i="59"/>
  <c r="BW45" i="58"/>
  <c r="BS45" i="58"/>
  <c r="AL31" i="18"/>
  <c r="AI14" i="18"/>
  <c r="AG31" i="18"/>
  <c r="AD15" i="18"/>
  <c r="AA31" i="18"/>
  <c r="V15" i="18"/>
  <c r="S31" i="18"/>
  <c r="O31" i="18"/>
  <c r="H31" i="18"/>
  <c r="F15" i="18"/>
  <c r="H172" i="59"/>
  <c r="E35" i="18" s="1"/>
  <c r="G521" i="62"/>
  <c r="W159" i="59"/>
  <c r="AH31" i="18"/>
  <c r="L31" i="18"/>
  <c r="AE31" i="18"/>
  <c r="AD31" i="18"/>
  <c r="AC31" i="18"/>
  <c r="AB31" i="18"/>
  <c r="S14" i="18"/>
  <c r="Q31" i="18"/>
  <c r="P31" i="18"/>
  <c r="M31" i="18"/>
  <c r="AI508" i="62"/>
  <c r="S508" i="62"/>
  <c r="AB274" i="58"/>
  <c r="AA89" i="18" s="1"/>
  <c r="CQ198" i="58"/>
  <c r="CQ107" i="58"/>
  <c r="CI196" i="58"/>
  <c r="CI105" i="58"/>
  <c r="X274" i="58"/>
  <c r="W89" i="18" s="1"/>
  <c r="H274" i="58"/>
  <c r="G89" i="18" s="1"/>
  <c r="CM196" i="58"/>
  <c r="CM105" i="58"/>
  <c r="BB106" i="58"/>
  <c r="BB197" i="58"/>
  <c r="AQ103" i="58"/>
  <c r="AQ194" i="58"/>
  <c r="G273" i="58"/>
  <c r="F85" i="18" s="1"/>
  <c r="AP55" i="58"/>
  <c r="AP62" i="58" s="1"/>
  <c r="G55" i="58"/>
  <c r="G62" i="58" s="1"/>
  <c r="CW197" i="58"/>
  <c r="CW106" i="58"/>
  <c r="CP197" i="58"/>
  <c r="CP106" i="58"/>
  <c r="CI103" i="58"/>
  <c r="CI194" i="58"/>
  <c r="BP102" i="58"/>
  <c r="BP193" i="58"/>
  <c r="AR102" i="58"/>
  <c r="AR193" i="58"/>
  <c r="AB28" i="58"/>
  <c r="AB35" i="58" s="1"/>
  <c r="AB41" i="58" s="1"/>
  <c r="W43" i="58"/>
  <c r="W45" i="58" s="1"/>
  <c r="S43" i="58"/>
  <c r="S45" i="58" s="1"/>
  <c r="O43" i="58"/>
  <c r="O45" i="58" s="1"/>
  <c r="AC14" i="44"/>
  <c r="Q14" i="44"/>
  <c r="E14" i="44"/>
  <c r="E25" i="44" s="1"/>
  <c r="E26" i="44" s="1"/>
  <c r="CC55" i="58"/>
  <c r="CC62" i="58" s="1"/>
  <c r="AD55" i="58"/>
  <c r="CW105" i="58"/>
  <c r="BV28" i="58"/>
  <c r="BO43" i="58"/>
  <c r="BO45" i="58" s="1"/>
  <c r="BH104" i="58"/>
  <c r="BB105" i="58"/>
  <c r="BB195" i="58"/>
  <c r="BA194" i="58"/>
  <c r="AZ102" i="58"/>
  <c r="AU43" i="58"/>
  <c r="AU45" i="58" s="1"/>
  <c r="AQ43" i="58"/>
  <c r="AQ45" i="58" s="1"/>
  <c r="Z103" i="58"/>
  <c r="U14" i="44"/>
  <c r="I23" i="44"/>
  <c r="BK55" i="58"/>
  <c r="BK62" i="58" s="1"/>
  <c r="BJ55" i="58"/>
  <c r="BJ62" i="58" s="1"/>
  <c r="BI55" i="58"/>
  <c r="BI62" i="58" s="1"/>
  <c r="BI68" i="58" s="1"/>
  <c r="BI75" i="58" s="1"/>
  <c r="AY55" i="58"/>
  <c r="AY62" i="58" s="1"/>
  <c r="AI55" i="58"/>
  <c r="AI62" i="58" s="1"/>
  <c r="CB105" i="58"/>
  <c r="BZ28" i="58"/>
  <c r="BZ35" i="58" s="1"/>
  <c r="BZ41" i="58" s="1"/>
  <c r="BC43" i="58"/>
  <c r="BC45" i="58" s="1"/>
  <c r="BB28" i="58"/>
  <c r="BB35" i="58" s="1"/>
  <c r="BB41" i="58" s="1"/>
  <c r="AE43" i="58"/>
  <c r="AE45" i="58" s="1"/>
  <c r="AA43" i="58"/>
  <c r="AA45" i="58" s="1"/>
  <c r="P105" i="58"/>
  <c r="K43" i="58"/>
  <c r="K45" i="58" s="1"/>
  <c r="G43" i="58"/>
  <c r="G45" i="58" s="1"/>
  <c r="Y23" i="44"/>
  <c r="I14" i="44"/>
  <c r="I25" i="44" s="1"/>
  <c r="I26" i="44" s="1"/>
  <c r="B7" i="18"/>
  <c r="AK29" i="77"/>
  <c r="C5" i="58"/>
  <c r="N5" i="18"/>
  <c r="M4" i="62"/>
  <c r="F5" i="18"/>
  <c r="AH5" i="18"/>
  <c r="AE5" i="18"/>
  <c r="I29" i="77"/>
  <c r="E371" i="57"/>
  <c r="F371" i="57" s="1"/>
  <c r="G371" i="57" s="1"/>
  <c r="AD18" i="44"/>
  <c r="B18" i="44" s="1"/>
  <c r="L20" i="7"/>
  <c r="C10" i="57"/>
  <c r="W172" i="59"/>
  <c r="T35" i="18" s="1"/>
  <c r="T172" i="59"/>
  <c r="Q35" i="18" s="1"/>
  <c r="L172" i="59"/>
  <c r="I35" i="18" s="1"/>
  <c r="AL97" i="18"/>
  <c r="AH97" i="18"/>
  <c r="AD97" i="18"/>
  <c r="Z97" i="18"/>
  <c r="V97" i="18"/>
  <c r="N97" i="18"/>
  <c r="AN27" i="77"/>
  <c r="L29" i="77"/>
  <c r="AA521" i="62"/>
  <c r="P172" i="59"/>
  <c r="M35" i="18" s="1"/>
  <c r="N515" i="62"/>
  <c r="L12" i="77" s="1"/>
  <c r="K521" i="62"/>
  <c r="J515" i="62"/>
  <c r="H12" i="77" s="1"/>
  <c r="H517" i="62"/>
  <c r="F14" i="77" s="1"/>
  <c r="AO159" i="59"/>
  <c r="AL159" i="59"/>
  <c r="AJ162" i="59"/>
  <c r="AE162" i="59"/>
  <c r="AC159" i="59"/>
  <c r="X162" i="59"/>
  <c r="U162" i="59"/>
  <c r="L162" i="59"/>
  <c r="F162" i="59"/>
  <c r="G97" i="18"/>
  <c r="W98" i="18"/>
  <c r="N15" i="18"/>
  <c r="CC142" i="58"/>
  <c r="CC232" i="58" s="1"/>
  <c r="BY142" i="58"/>
  <c r="BY232" i="58" s="1"/>
  <c r="BB142" i="58"/>
  <c r="BB232" i="58" s="1"/>
  <c r="AL142" i="58"/>
  <c r="AL232" i="58" s="1"/>
  <c r="AK142" i="58"/>
  <c r="AK232" i="58" s="1"/>
  <c r="AI172" i="59"/>
  <c r="AF35" i="18" s="1"/>
  <c r="AB172" i="59"/>
  <c r="Y35" i="18" s="1"/>
  <c r="H142" i="58"/>
  <c r="H232" i="58" s="1"/>
  <c r="G142" i="58"/>
  <c r="G232" i="58" s="1"/>
  <c r="F142" i="58"/>
  <c r="F232" i="58" s="1"/>
  <c r="AM162" i="59"/>
  <c r="AG162" i="59"/>
  <c r="AG164" i="59" s="1"/>
  <c r="AD20" i="18" s="1"/>
  <c r="AF159" i="59"/>
  <c r="AD162" i="59"/>
  <c r="Z162" i="59"/>
  <c r="Y159" i="59"/>
  <c r="V159" i="59"/>
  <c r="T162" i="59"/>
  <c r="O162" i="59"/>
  <c r="M159" i="59"/>
  <c r="H162" i="59"/>
  <c r="L98" i="18"/>
  <c r="D98" i="18"/>
  <c r="CO142" i="58"/>
  <c r="CO232" i="58" s="1"/>
  <c r="BQ142" i="58"/>
  <c r="BQ232" i="58" s="1"/>
  <c r="AP142" i="58"/>
  <c r="AP232" i="58" s="1"/>
  <c r="AO142" i="58"/>
  <c r="AO232" i="58" s="1"/>
  <c r="AJ172" i="59"/>
  <c r="AG35" i="18" s="1"/>
  <c r="V142" i="58"/>
  <c r="V232" i="58" s="1"/>
  <c r="Q142" i="58"/>
  <c r="Q232" i="58" s="1"/>
  <c r="S172" i="59"/>
  <c r="P35" i="18" s="1"/>
  <c r="N142" i="58"/>
  <c r="N232" i="58" s="1"/>
  <c r="M172" i="59"/>
  <c r="J35" i="18" s="1"/>
  <c r="AM159" i="59"/>
  <c r="AL162" i="59"/>
  <c r="AL164" i="59" s="1"/>
  <c r="AI20" i="18" s="1"/>
  <c r="AJ159" i="59"/>
  <c r="AJ164" i="59" s="1"/>
  <c r="AG20" i="18" s="1"/>
  <c r="AI162" i="59"/>
  <c r="AI164" i="59" s="1"/>
  <c r="AF20" i="18" s="1"/>
  <c r="AH159" i="59"/>
  <c r="AE159" i="59"/>
  <c r="AD159" i="59"/>
  <c r="AD164" i="59" s="1"/>
  <c r="AA20" i="18" s="1"/>
  <c r="AC162" i="59"/>
  <c r="AA159" i="59"/>
  <c r="W162" i="59"/>
  <c r="Q162" i="59"/>
  <c r="P159" i="59"/>
  <c r="N162" i="59"/>
  <c r="J162" i="59"/>
  <c r="I159" i="59"/>
  <c r="F159" i="59"/>
  <c r="AL15" i="18"/>
  <c r="O15" i="18"/>
  <c r="M15" i="18"/>
  <c r="AN508" i="62"/>
  <c r="AL508" i="62"/>
  <c r="AI32" i="18" s="1"/>
  <c r="X508" i="62"/>
  <c r="V508" i="62"/>
  <c r="S32" i="18" s="1"/>
  <c r="H508" i="62"/>
  <c r="AA15" i="18"/>
  <c r="W15" i="18"/>
  <c r="U524" i="62"/>
  <c r="S11" i="77" s="1"/>
  <c r="AN9" i="77"/>
  <c r="AM55" i="58"/>
  <c r="AM62" i="58" s="1"/>
  <c r="AM68" i="58" s="1"/>
  <c r="CT104" i="58"/>
  <c r="CT195" i="58"/>
  <c r="CP28" i="58"/>
  <c r="CP35" i="58" s="1"/>
  <c r="CJ196" i="58"/>
  <c r="CJ105" i="58"/>
  <c r="CE102" i="58"/>
  <c r="CE193" i="58"/>
  <c r="CF196" i="58"/>
  <c r="CF105" i="58"/>
  <c r="BX197" i="58"/>
  <c r="BX106" i="58"/>
  <c r="BS107" i="58"/>
  <c r="BS198" i="58"/>
  <c r="AN55" i="58"/>
  <c r="AN62" i="58" s="1"/>
  <c r="T55" i="58"/>
  <c r="T62" i="58" s="1"/>
  <c r="CB198" i="58"/>
  <c r="CB107" i="58"/>
  <c r="BT102" i="58"/>
  <c r="BT193" i="58"/>
  <c r="BP106" i="58"/>
  <c r="BP197" i="58"/>
  <c r="CD55" i="58"/>
  <c r="CD62" i="58" s="1"/>
  <c r="CB55" i="58"/>
  <c r="CB62" i="58" s="1"/>
  <c r="BW55" i="58"/>
  <c r="BW62" i="58" s="1"/>
  <c r="BW68" i="58" s="1"/>
  <c r="BV55" i="58"/>
  <c r="CW28" i="58"/>
  <c r="CW35" i="58" s="1"/>
  <c r="CT196" i="58"/>
  <c r="CT105" i="58"/>
  <c r="CO197" i="58"/>
  <c r="CO106" i="58"/>
  <c r="BZ103" i="58"/>
  <c r="BZ194" i="58"/>
  <c r="BW196" i="58"/>
  <c r="BW105" i="58"/>
  <c r="BT105" i="58"/>
  <c r="BT196" i="58"/>
  <c r="BM16" i="58"/>
  <c r="BL104" i="58"/>
  <c r="BC196" i="58"/>
  <c r="BC105" i="58"/>
  <c r="AW55" i="58"/>
  <c r="AW62" i="58" s="1"/>
  <c r="AW68" i="58" s="1"/>
  <c r="AW75" i="58" s="1"/>
  <c r="F55" i="58"/>
  <c r="CK105" i="58"/>
  <c r="BU105" i="58"/>
  <c r="BN35" i="58"/>
  <c r="BN41" i="58" s="1"/>
  <c r="BN47" i="58" s="1"/>
  <c r="BF102" i="58"/>
  <c r="AT102" i="58"/>
  <c r="AD28" i="58"/>
  <c r="AA106" i="58"/>
  <c r="U105" i="58"/>
  <c r="P102" i="58"/>
  <c r="L105" i="58"/>
  <c r="K194" i="58"/>
  <c r="M55" i="58"/>
  <c r="CH194" i="58"/>
  <c r="CA193" i="58"/>
  <c r="BX195" i="58"/>
  <c r="BW194" i="58"/>
  <c r="BR28" i="58"/>
  <c r="BR35" i="58" s="1"/>
  <c r="BR41" i="58" s="1"/>
  <c r="BP105" i="58"/>
  <c r="BO193" i="58"/>
  <c r="BK194" i="58"/>
  <c r="BH107" i="58"/>
  <c r="BC194" i="58"/>
  <c r="AV106" i="58"/>
  <c r="AO107" i="58"/>
  <c r="AC105" i="58"/>
  <c r="AA102" i="58"/>
  <c r="X197" i="58"/>
  <c r="W194" i="58"/>
  <c r="S198" i="58"/>
  <c r="O194" i="58"/>
  <c r="L104" i="58"/>
  <c r="I105" i="58"/>
  <c r="I194" i="58"/>
  <c r="D104" i="58"/>
  <c r="U23" i="44"/>
  <c r="Q23" i="44"/>
  <c r="M23" i="44"/>
  <c r="I19" i="18"/>
  <c r="AM103" i="58"/>
  <c r="AM198" i="58"/>
  <c r="AM28" i="58"/>
  <c r="AM35" i="58" s="1"/>
  <c r="AM41" i="58" s="1"/>
  <c r="AF198" i="58"/>
  <c r="Q194" i="58"/>
  <c r="H102" i="58"/>
  <c r="D198" i="58"/>
  <c r="AB25" i="44"/>
  <c r="AB26" i="44" s="1"/>
  <c r="AI520" i="62"/>
  <c r="AA520" i="62"/>
  <c r="S520" i="62"/>
  <c r="G520" i="62"/>
  <c r="S4" i="77"/>
  <c r="AM520" i="62"/>
  <c r="AE520" i="62"/>
  <c r="W520" i="62"/>
  <c r="O520" i="62"/>
  <c r="K520" i="62"/>
  <c r="V4" i="77"/>
  <c r="AO519" i="62"/>
  <c r="AG519" i="62"/>
  <c r="AC519" i="62"/>
  <c r="U519" i="62"/>
  <c r="M519" i="62"/>
  <c r="AM518" i="62"/>
  <c r="AE518" i="62"/>
  <c r="W518" i="62"/>
  <c r="O518" i="62"/>
  <c r="G518" i="62"/>
  <c r="AN19" i="77"/>
  <c r="AN6" i="77"/>
  <c r="V5" i="77"/>
  <c r="V8" i="77" s="1"/>
  <c r="X507" i="62"/>
  <c r="U7" i="77"/>
  <c r="AN7" i="77" s="1"/>
  <c r="W507" i="62"/>
  <c r="N5" i="77"/>
  <c r="N8" i="77" s="1"/>
  <c r="P507" i="62"/>
  <c r="J10" i="77"/>
  <c r="AN10" i="77" s="1"/>
  <c r="L507" i="62"/>
  <c r="AL520" i="62"/>
  <c r="AH520" i="62"/>
  <c r="AD520" i="62"/>
  <c r="Z520" i="62"/>
  <c r="V520" i="62"/>
  <c r="R520" i="62"/>
  <c r="N520" i="62"/>
  <c r="J520" i="62"/>
  <c r="AN519" i="62"/>
  <c r="AJ519" i="62"/>
  <c r="AF519" i="62"/>
  <c r="AB519" i="62"/>
  <c r="X519" i="62"/>
  <c r="T519" i="62"/>
  <c r="P519" i="62"/>
  <c r="L519" i="62"/>
  <c r="H519" i="62"/>
  <c r="AL518" i="62"/>
  <c r="AH518" i="62"/>
  <c r="AD518" i="62"/>
  <c r="Z518" i="62"/>
  <c r="V518" i="62"/>
  <c r="R518" i="62"/>
  <c r="N518" i="62"/>
  <c r="J518" i="62"/>
  <c r="AL516" i="62"/>
  <c r="AJ13" i="77" s="1"/>
  <c r="AK521" i="62"/>
  <c r="AJ515" i="62"/>
  <c r="AH12" i="77" s="1"/>
  <c r="AI517" i="62"/>
  <c r="AG14" i="77" s="1"/>
  <c r="AI515" i="62"/>
  <c r="AH517" i="62"/>
  <c r="AF14" i="77" s="1"/>
  <c r="AF12" i="77"/>
  <c r="AG517" i="62"/>
  <c r="AE14" i="77" s="1"/>
  <c r="AG515" i="62"/>
  <c r="AF515" i="62"/>
  <c r="AD12" i="77" s="1"/>
  <c r="AE517" i="62"/>
  <c r="AC14" i="77" s="1"/>
  <c r="AE515" i="62"/>
  <c r="AD517" i="62"/>
  <c r="AB14" i="77" s="1"/>
  <c r="AB12" i="77"/>
  <c r="AC517" i="62"/>
  <c r="AA14" i="77" s="1"/>
  <c r="AC515" i="62"/>
  <c r="Y521" i="62"/>
  <c r="X521" i="62"/>
  <c r="X516" i="62"/>
  <c r="V13" i="77" s="1"/>
  <c r="W516" i="62"/>
  <c r="U13" i="77" s="1"/>
  <c r="V517" i="62"/>
  <c r="T14" i="77" s="1"/>
  <c r="T12" i="77"/>
  <c r="U517" i="62"/>
  <c r="S14" i="77" s="1"/>
  <c r="U515" i="62"/>
  <c r="T521" i="62"/>
  <c r="T516" i="62"/>
  <c r="R13" i="77" s="1"/>
  <c r="S516" i="62"/>
  <c r="Q13" i="77" s="1"/>
  <c r="R516" i="62"/>
  <c r="P13" i="77" s="1"/>
  <c r="Q521" i="62"/>
  <c r="P521" i="62"/>
  <c r="P516" i="62"/>
  <c r="N13" i="77" s="1"/>
  <c r="O516" i="62"/>
  <c r="M13" i="77" s="1"/>
  <c r="G516" i="62"/>
  <c r="E13" i="77" s="1"/>
  <c r="F521" i="62"/>
  <c r="AK519" i="62"/>
  <c r="Y519" i="62"/>
  <c r="Q519" i="62"/>
  <c r="I519" i="62"/>
  <c r="AI518" i="62"/>
  <c r="AA518" i="62"/>
  <c r="S518" i="62"/>
  <c r="K518" i="62"/>
  <c r="AN18" i="77"/>
  <c r="AN20" i="77"/>
  <c r="AK17" i="77"/>
  <c r="AK21" i="77" s="1"/>
  <c r="AM507" i="62"/>
  <c r="AM524" i="62"/>
  <c r="AK11" i="77" s="1"/>
  <c r="F520" i="62"/>
  <c r="AO520" i="62"/>
  <c r="AK520" i="62"/>
  <c r="AG520" i="62"/>
  <c r="AC520" i="62"/>
  <c r="Y520" i="62"/>
  <c r="U520" i="62"/>
  <c r="Q520" i="62"/>
  <c r="M520" i="62"/>
  <c r="I520" i="62"/>
  <c r="AM519" i="62"/>
  <c r="AI519" i="62"/>
  <c r="AE519" i="62"/>
  <c r="AA519" i="62"/>
  <c r="W519" i="62"/>
  <c r="S519" i="62"/>
  <c r="O519" i="62"/>
  <c r="K519" i="62"/>
  <c r="G519" i="62"/>
  <c r="AO518" i="62"/>
  <c r="AK518" i="62"/>
  <c r="AG518" i="62"/>
  <c r="AC518" i="62"/>
  <c r="Y518" i="62"/>
  <c r="U518" i="62"/>
  <c r="Q518" i="62"/>
  <c r="M518" i="62"/>
  <c r="I518" i="62"/>
  <c r="AO517" i="62"/>
  <c r="AM14" i="77" s="1"/>
  <c r="AO515" i="62"/>
  <c r="AN517" i="62"/>
  <c r="AL14" i="77" s="1"/>
  <c r="AN515" i="62"/>
  <c r="AL12" i="77" s="1"/>
  <c r="AM517" i="62"/>
  <c r="AK14" i="77" s="1"/>
  <c r="AM515" i="62"/>
  <c r="AB521" i="62"/>
  <c r="AB516" i="62"/>
  <c r="Z13" i="77" s="1"/>
  <c r="AA516" i="62"/>
  <c r="Y13" i="77" s="1"/>
  <c r="Z517" i="62"/>
  <c r="X14" i="77" s="1"/>
  <c r="Z515" i="62"/>
  <c r="N517" i="62"/>
  <c r="L14" i="77" s="1"/>
  <c r="M517" i="62"/>
  <c r="K14" i="77" s="1"/>
  <c r="M515" i="62"/>
  <c r="L521" i="62"/>
  <c r="L516" i="62"/>
  <c r="J13" i="77" s="1"/>
  <c r="K516" i="62"/>
  <c r="I13" i="77" s="1"/>
  <c r="J517" i="62"/>
  <c r="H14" i="77" s="1"/>
  <c r="I517" i="62"/>
  <c r="G14" i="77" s="1"/>
  <c r="I515" i="62"/>
  <c r="H515" i="62"/>
  <c r="F12" i="77" s="1"/>
  <c r="F517" i="62"/>
  <c r="D14" i="77" s="1"/>
  <c r="U507" i="62"/>
  <c r="R507" i="62"/>
  <c r="I507" i="62"/>
  <c r="F519" i="62"/>
  <c r="AN520" i="62"/>
  <c r="AJ520" i="62"/>
  <c r="AF520" i="62"/>
  <c r="AB520" i="62"/>
  <c r="X520" i="62"/>
  <c r="T520" i="62"/>
  <c r="P520" i="62"/>
  <c r="L520" i="62"/>
  <c r="H520" i="62"/>
  <c r="AL519" i="62"/>
  <c r="AH519" i="62"/>
  <c r="AD519" i="62"/>
  <c r="Z519" i="62"/>
  <c r="V519" i="62"/>
  <c r="R519" i="62"/>
  <c r="N519" i="62"/>
  <c r="J519" i="62"/>
  <c r="AN518" i="62"/>
  <c r="AJ518" i="62"/>
  <c r="AF518" i="62"/>
  <c r="AB518" i="62"/>
  <c r="X518" i="62"/>
  <c r="T518" i="62"/>
  <c r="P518" i="62"/>
  <c r="L518" i="62"/>
  <c r="H518" i="62"/>
  <c r="M507" i="62"/>
  <c r="AB524" i="62"/>
  <c r="G524" i="62"/>
  <c r="E11" i="77" s="1"/>
  <c r="AL517" i="62"/>
  <c r="AJ14" i="77" s="1"/>
  <c r="AL515" i="62"/>
  <c r="AK517" i="62"/>
  <c r="AI14" i="77" s="1"/>
  <c r="AK515" i="62"/>
  <c r="AJ521" i="62"/>
  <c r="AJ516" i="62"/>
  <c r="AH13" i="77" s="1"/>
  <c r="AI521" i="62"/>
  <c r="AI516" i="62"/>
  <c r="AG13" i="77" s="1"/>
  <c r="AH521" i="62"/>
  <c r="AH516" i="62"/>
  <c r="AF13" i="77" s="1"/>
  <c r="AG521" i="62"/>
  <c r="AG516" i="62"/>
  <c r="AE13" i="77" s="1"/>
  <c r="AF521" i="62"/>
  <c r="AF516" i="62"/>
  <c r="AD13" i="77" s="1"/>
  <c r="AE521" i="62"/>
  <c r="AE516" i="62"/>
  <c r="AC13" i="77" s="1"/>
  <c r="AD521" i="62"/>
  <c r="AD516" i="62"/>
  <c r="AB13" i="77" s="1"/>
  <c r="AC521" i="62"/>
  <c r="AC516" i="62"/>
  <c r="AA13" i="77" s="1"/>
  <c r="Y517" i="62"/>
  <c r="W14" i="77" s="1"/>
  <c r="Y515" i="62"/>
  <c r="X517" i="62"/>
  <c r="V14" i="77" s="1"/>
  <c r="X515" i="62"/>
  <c r="V12" i="77" s="1"/>
  <c r="W517" i="62"/>
  <c r="U14" i="77" s="1"/>
  <c r="W515" i="62"/>
  <c r="V521" i="62"/>
  <c r="V516" i="62"/>
  <c r="T13" i="77" s="1"/>
  <c r="U521" i="62"/>
  <c r="U516" i="62"/>
  <c r="S13" i="77" s="1"/>
  <c r="T517" i="62"/>
  <c r="R14" i="77" s="1"/>
  <c r="T515" i="62"/>
  <c r="R12" i="77" s="1"/>
  <c r="S517" i="62"/>
  <c r="Q14" i="77" s="1"/>
  <c r="S515" i="62"/>
  <c r="R517" i="62"/>
  <c r="P14" i="77" s="1"/>
  <c r="R515" i="62"/>
  <c r="Q517" i="62"/>
  <c r="O14" i="77" s="1"/>
  <c r="Q515" i="62"/>
  <c r="P517" i="62"/>
  <c r="N14" i="77" s="1"/>
  <c r="P515" i="62"/>
  <c r="N12" i="77" s="1"/>
  <c r="O517" i="62"/>
  <c r="M14" i="77" s="1"/>
  <c r="O515" i="62"/>
  <c r="G517" i="62"/>
  <c r="E14" i="77" s="1"/>
  <c r="G515" i="62"/>
  <c r="F516" i="62"/>
  <c r="D13" i="77" s="1"/>
  <c r="AE507" i="62"/>
  <c r="AA507" i="62"/>
  <c r="S507" i="62"/>
  <c r="O507" i="62"/>
  <c r="G507" i="62"/>
  <c r="V524" i="62"/>
  <c r="T11" i="77" s="1"/>
  <c r="J524" i="62"/>
  <c r="H11" i="77" s="1"/>
  <c r="AO521" i="62"/>
  <c r="AO516" i="62"/>
  <c r="AM13" i="77" s="1"/>
  <c r="AN521" i="62"/>
  <c r="AN516" i="62"/>
  <c r="AL13" i="77" s="1"/>
  <c r="AM521" i="62"/>
  <c r="AM516" i="62"/>
  <c r="AK13" i="77" s="1"/>
  <c r="AB517" i="62"/>
  <c r="Z14" i="77" s="1"/>
  <c r="AB515" i="62"/>
  <c r="Z12" i="77" s="1"/>
  <c r="AA517" i="62"/>
  <c r="Y14" i="77" s="1"/>
  <c r="AA515" i="62"/>
  <c r="Z521" i="62"/>
  <c r="Z516" i="62"/>
  <c r="X13" i="77" s="1"/>
  <c r="N521" i="62"/>
  <c r="N516" i="62"/>
  <c r="L13" i="77" s="1"/>
  <c r="M521" i="62"/>
  <c r="M516" i="62"/>
  <c r="K13" i="77" s="1"/>
  <c r="L517" i="62"/>
  <c r="J14" i="77" s="1"/>
  <c r="L515" i="62"/>
  <c r="J12" i="77" s="1"/>
  <c r="K517" i="62"/>
  <c r="I14" i="77" s="1"/>
  <c r="K515" i="62"/>
  <c r="J521" i="62"/>
  <c r="J516" i="62"/>
  <c r="H13" i="77" s="1"/>
  <c r="I521" i="62"/>
  <c r="I516" i="62"/>
  <c r="G13" i="77" s="1"/>
  <c r="H521" i="62"/>
  <c r="H516" i="62"/>
  <c r="F13" i="77" s="1"/>
  <c r="F515" i="62"/>
  <c r="AK508" i="62"/>
  <c r="U508" i="62"/>
  <c r="AN507" i="62"/>
  <c r="AB507" i="62"/>
  <c r="H507" i="62"/>
  <c r="AL524" i="62"/>
  <c r="AJ11" i="77" s="1"/>
  <c r="W524" i="62"/>
  <c r="U11" i="77" s="1"/>
  <c r="T524" i="62"/>
  <c r="N524" i="62"/>
  <c r="L11" i="77" s="1"/>
  <c r="AO524" i="62"/>
  <c r="AM11" i="77" s="1"/>
  <c r="AN524" i="62"/>
  <c r="AF524" i="62"/>
  <c r="AE524" i="62"/>
  <c r="AC11" i="77" s="1"/>
  <c r="AC524" i="62"/>
  <c r="AA11" i="77" s="1"/>
  <c r="X524" i="62"/>
  <c r="S524" i="62"/>
  <c r="Q11" i="77" s="1"/>
  <c r="P524" i="62"/>
  <c r="M524" i="62"/>
  <c r="K11" i="77" s="1"/>
  <c r="H524" i="62"/>
  <c r="F524" i="62"/>
  <c r="D11" i="77" s="1"/>
  <c r="AG524" i="62"/>
  <c r="AE11" i="77" s="1"/>
  <c r="Y524" i="62"/>
  <c r="W11" i="77" s="1"/>
  <c r="R524" i="62"/>
  <c r="P11" i="77" s="1"/>
  <c r="O524" i="62"/>
  <c r="M11" i="77" s="1"/>
  <c r="I524" i="62"/>
  <c r="G11" i="77" s="1"/>
  <c r="AK524" i="62"/>
  <c r="AI11" i="77" s="1"/>
  <c r="AJ524" i="62"/>
  <c r="AI524" i="62"/>
  <c r="AG11" i="77" s="1"/>
  <c r="AH524" i="62"/>
  <c r="AF11" i="77" s="1"/>
  <c r="AD524" i="62"/>
  <c r="AB11" i="77" s="1"/>
  <c r="AA524" i="62"/>
  <c r="Y11" i="77" s="1"/>
  <c r="Z524" i="62"/>
  <c r="X11" i="77" s="1"/>
  <c r="Q524" i="62"/>
  <c r="O11" i="77" s="1"/>
  <c r="L524" i="62"/>
  <c r="K524" i="62"/>
  <c r="I11" i="77" s="1"/>
  <c r="U4" i="77"/>
  <c r="AC508" i="62"/>
  <c r="M508" i="62"/>
  <c r="AA508" i="62"/>
  <c r="K508" i="62"/>
  <c r="AF508" i="62"/>
  <c r="AD508" i="62"/>
  <c r="P508" i="62"/>
  <c r="N508" i="62"/>
  <c r="N21" i="77"/>
  <c r="F8" i="77"/>
  <c r="F508" i="62"/>
  <c r="R21" i="77"/>
  <c r="AH8" i="77"/>
  <c r="AD21" i="77"/>
  <c r="M21" i="77"/>
  <c r="AH21" i="77"/>
  <c r="AC21" i="77"/>
  <c r="D4" i="77"/>
  <c r="AH4" i="77"/>
  <c r="AJ4" i="77"/>
  <c r="T29" i="77"/>
  <c r="L18" i="7"/>
  <c r="AB29" i="77"/>
  <c r="BM142" i="58"/>
  <c r="BM232" i="58" s="1"/>
  <c r="BE142" i="58"/>
  <c r="BE232" i="58" s="1"/>
  <c r="BA142" i="58"/>
  <c r="BA232" i="58" s="1"/>
  <c r="AS142" i="58"/>
  <c r="AS232" i="58" s="1"/>
  <c r="AN172" i="59"/>
  <c r="AK35" i="18" s="1"/>
  <c r="AG142" i="58"/>
  <c r="AG232" i="58" s="1"/>
  <c r="AF172" i="59"/>
  <c r="AC35" i="18" s="1"/>
  <c r="U142" i="58"/>
  <c r="U232" i="58" s="1"/>
  <c r="R142" i="58"/>
  <c r="R232" i="58" s="1"/>
  <c r="J142" i="58"/>
  <c r="J232" i="58" s="1"/>
  <c r="X164" i="59"/>
  <c r="U20" i="18" s="1"/>
  <c r="CS142" i="58"/>
  <c r="CS232" i="58" s="1"/>
  <c r="CK142" i="58"/>
  <c r="CK232" i="58" s="1"/>
  <c r="BU142" i="58"/>
  <c r="BU232" i="58" s="1"/>
  <c r="Y172" i="59"/>
  <c r="V35" i="18" s="1"/>
  <c r="T164" i="59"/>
  <c r="Q20" i="18" s="1"/>
  <c r="AJ355" i="57"/>
  <c r="AB355" i="57"/>
  <c r="T355" i="57"/>
  <c r="L355" i="57"/>
  <c r="AH172" i="59"/>
  <c r="AE35" i="18" s="1"/>
  <c r="E142" i="58"/>
  <c r="E232" i="58" s="1"/>
  <c r="AO162" i="59"/>
  <c r="AH162" i="59"/>
  <c r="AH164" i="59" s="1"/>
  <c r="AE20" i="18" s="1"/>
  <c r="AF162" i="59"/>
  <c r="AA162" i="59"/>
  <c r="AA164" i="59" s="1"/>
  <c r="X20" i="18" s="1"/>
  <c r="Y162" i="59"/>
  <c r="Y164" i="59" s="1"/>
  <c r="V20" i="18" s="1"/>
  <c r="R162" i="59"/>
  <c r="R164" i="59" s="1"/>
  <c r="O20" i="18" s="1"/>
  <c r="P162" i="59"/>
  <c r="K162" i="59"/>
  <c r="J164" i="59"/>
  <c r="G20" i="18" s="1"/>
  <c r="I162" i="59"/>
  <c r="Q172" i="59"/>
  <c r="N35" i="18" s="1"/>
  <c r="K142" i="58"/>
  <c r="K232" i="58" s="1"/>
  <c r="I172" i="59"/>
  <c r="F35" i="18" s="1"/>
  <c r="L164" i="59"/>
  <c r="I20" i="18" s="1"/>
  <c r="AL355" i="57"/>
  <c r="AD355" i="57"/>
  <c r="V355" i="57"/>
  <c r="N355" i="57"/>
  <c r="F355" i="57"/>
  <c r="AJ508" i="62"/>
  <c r="AG354" i="57"/>
  <c r="AH508" i="62"/>
  <c r="AB508" i="62"/>
  <c r="Y354" i="57"/>
  <c r="Z508" i="62"/>
  <c r="T508" i="62"/>
  <c r="Q354" i="57"/>
  <c r="R508" i="62"/>
  <c r="L508" i="62"/>
  <c r="I354" i="57"/>
  <c r="J508" i="62"/>
  <c r="AO508" i="62"/>
  <c r="AK354" i="57"/>
  <c r="AG508" i="62"/>
  <c r="AC354" i="57"/>
  <c r="Y508" i="62"/>
  <c r="U354" i="57"/>
  <c r="Q508" i="62"/>
  <c r="M354" i="57"/>
  <c r="I508" i="62"/>
  <c r="E354" i="57"/>
  <c r="AM508" i="62"/>
  <c r="AE508" i="62"/>
  <c r="W508" i="62"/>
  <c r="O508" i="62"/>
  <c r="G508" i="62"/>
  <c r="AK8" i="77"/>
  <c r="AL21" i="77"/>
  <c r="AC8" i="77"/>
  <c r="V21" i="77"/>
  <c r="M8" i="77"/>
  <c r="I8" i="77"/>
  <c r="Y8" i="77"/>
  <c r="R8" i="77"/>
  <c r="AD8" i="77"/>
  <c r="Z8" i="77"/>
  <c r="AG21" i="77"/>
  <c r="AG8" i="77"/>
  <c r="Z21" i="77"/>
  <c r="Q21" i="77"/>
  <c r="Q8" i="77"/>
  <c r="J8" i="77"/>
  <c r="J21" i="77"/>
  <c r="F21" i="77"/>
  <c r="E8" i="77"/>
  <c r="BX55" i="58"/>
  <c r="BX62" i="58" s="1"/>
  <c r="BX68" i="58" s="1"/>
  <c r="BX75" i="58" s="1"/>
  <c r="BP55" i="58"/>
  <c r="BP62" i="58" s="1"/>
  <c r="AK274" i="58"/>
  <c r="AJ89" i="18" s="1"/>
  <c r="M274" i="58"/>
  <c r="L89" i="18" s="1"/>
  <c r="CN196" i="58"/>
  <c r="CN105" i="58"/>
  <c r="CL107" i="58"/>
  <c r="CL198" i="58"/>
  <c r="BA198" i="58"/>
  <c r="BA107" i="58"/>
  <c r="AM69" i="18"/>
  <c r="CJ55" i="58"/>
  <c r="CJ62" i="58" s="1"/>
  <c r="BP274" i="58"/>
  <c r="CZ103" i="58"/>
  <c r="CZ194" i="58"/>
  <c r="CY102" i="58"/>
  <c r="CY193" i="58"/>
  <c r="CT198" i="58"/>
  <c r="CT107" i="58"/>
  <c r="CA106" i="58"/>
  <c r="CA197" i="58"/>
  <c r="BW107" i="58"/>
  <c r="BW198" i="58"/>
  <c r="BV196" i="58"/>
  <c r="BV105" i="58"/>
  <c r="BH196" i="58"/>
  <c r="BH105" i="58"/>
  <c r="AG273" i="58"/>
  <c r="AF85" i="18" s="1"/>
  <c r="CD274" i="58"/>
  <c r="BZ274" i="58"/>
  <c r="AG36" i="18"/>
  <c r="CT106" i="58"/>
  <c r="CT197" i="58"/>
  <c r="CD104" i="58"/>
  <c r="CD195" i="58"/>
  <c r="CC196" i="58"/>
  <c r="CC105" i="58"/>
  <c r="CA196" i="58"/>
  <c r="CA105" i="58"/>
  <c r="CE273" i="58"/>
  <c r="BQ273" i="58"/>
  <c r="BB273" i="58"/>
  <c r="BA274" i="58"/>
  <c r="CW195" i="58"/>
  <c r="CW104" i="58"/>
  <c r="CN102" i="58"/>
  <c r="CN193" i="58"/>
  <c r="CD107" i="58"/>
  <c r="CD198" i="58"/>
  <c r="AQ196" i="58"/>
  <c r="AQ105" i="58"/>
  <c r="AD197" i="58"/>
  <c r="AD106" i="58"/>
  <c r="AB104" i="58"/>
  <c r="AB195" i="58"/>
  <c r="N196" i="58"/>
  <c r="N105" i="58"/>
  <c r="AY198" i="58"/>
  <c r="AY107" i="58"/>
  <c r="AY194" i="58"/>
  <c r="AY103" i="58"/>
  <c r="AN193" i="58"/>
  <c r="AN102" i="58"/>
  <c r="Y105" i="58"/>
  <c r="Y196" i="58"/>
  <c r="F106" i="58"/>
  <c r="F197" i="58"/>
  <c r="F16" i="58"/>
  <c r="BY71" i="58"/>
  <c r="BY73" i="58" s="1"/>
  <c r="BU71" i="58"/>
  <c r="BU73" i="58" s="1"/>
  <c r="BA71" i="58"/>
  <c r="BA73" i="58" s="1"/>
  <c r="CO43" i="58"/>
  <c r="CK43" i="58"/>
  <c r="BI43" i="58"/>
  <c r="BI45" i="58" s="1"/>
  <c r="BE43" i="58"/>
  <c r="BE45" i="58" s="1"/>
  <c r="AS43" i="58"/>
  <c r="AS45" i="58" s="1"/>
  <c r="AJ18" i="18"/>
  <c r="AA14" i="44"/>
  <c r="AK43" i="58"/>
  <c r="AK45" i="58" s="1"/>
  <c r="G14" i="44"/>
  <c r="Q43" i="58"/>
  <c r="Q45" i="58" s="1"/>
  <c r="CO95" i="58"/>
  <c r="CO186" i="58" s="1"/>
  <c r="BY55" i="58"/>
  <c r="BY62" i="58" s="1"/>
  <c r="BY68" i="58" s="1"/>
  <c r="BU55" i="58"/>
  <c r="BU62" i="58" s="1"/>
  <c r="BR55" i="58"/>
  <c r="BR62" i="58" s="1"/>
  <c r="BR68" i="58" s="1"/>
  <c r="AE55" i="58"/>
  <c r="AE62" i="58" s="1"/>
  <c r="AE68" i="58" s="1"/>
  <c r="M62" i="58"/>
  <c r="CY198" i="58"/>
  <c r="CY107" i="58"/>
  <c r="CU103" i="58"/>
  <c r="CU194" i="58"/>
  <c r="CT194" i="58"/>
  <c r="CT103" i="58"/>
  <c r="CR106" i="58"/>
  <c r="CM102" i="58"/>
  <c r="CM193" i="58"/>
  <c r="CF194" i="58"/>
  <c r="CF103" i="58"/>
  <c r="CE103" i="58"/>
  <c r="CE194" i="58"/>
  <c r="BP198" i="58"/>
  <c r="BP107" i="58"/>
  <c r="BL196" i="58"/>
  <c r="BL105" i="58"/>
  <c r="BF198" i="58"/>
  <c r="BF107" i="58"/>
  <c r="AK102" i="58"/>
  <c r="AK193" i="58"/>
  <c r="CR273" i="58"/>
  <c r="BT273" i="58"/>
  <c r="BO55" i="58"/>
  <c r="BO62" i="58" s="1"/>
  <c r="BO68" i="58" s="1"/>
  <c r="BH55" i="58"/>
  <c r="BH62" i="58" s="1"/>
  <c r="BH68" i="58" s="1"/>
  <c r="BH75" i="58" s="1"/>
  <c r="BC55" i="58"/>
  <c r="BC62" i="58" s="1"/>
  <c r="BC68" i="58" s="1"/>
  <c r="AQ55" i="58"/>
  <c r="AQ62" i="58" s="1"/>
  <c r="AQ68" i="58" s="1"/>
  <c r="AQ75" i="58" s="1"/>
  <c r="Z55" i="58"/>
  <c r="Z62" i="58" s="1"/>
  <c r="Z68" i="58" s="1"/>
  <c r="CO104" i="58"/>
  <c r="CO195" i="58"/>
  <c r="CF193" i="58"/>
  <c r="CF102" i="58"/>
  <c r="CB106" i="58"/>
  <c r="CB197" i="58"/>
  <c r="CA103" i="58"/>
  <c r="CA194" i="58"/>
  <c r="BU195" i="58"/>
  <c r="BU104" i="58"/>
  <c r="BG196" i="58"/>
  <c r="BG105" i="58"/>
  <c r="AS194" i="58"/>
  <c r="AS103" i="58"/>
  <c r="AR106" i="58"/>
  <c r="AK105" i="58"/>
  <c r="AK196" i="58"/>
  <c r="I43" i="58"/>
  <c r="I45" i="58" s="1"/>
  <c r="CN197" i="58"/>
  <c r="CN106" i="58"/>
  <c r="BO198" i="58"/>
  <c r="BO107" i="58"/>
  <c r="AX106" i="58"/>
  <c r="AX197" i="58"/>
  <c r="AX193" i="58"/>
  <c r="AX102" i="58"/>
  <c r="AW28" i="58"/>
  <c r="AW35" i="58" s="1"/>
  <c r="AR28" i="58"/>
  <c r="AR35" i="58" s="1"/>
  <c r="AR41" i="58" s="1"/>
  <c r="AN196" i="58"/>
  <c r="AN105" i="58"/>
  <c r="AI195" i="58"/>
  <c r="AH193" i="58"/>
  <c r="AH102" i="58"/>
  <c r="AF28" i="58"/>
  <c r="AF35" i="58" s="1"/>
  <c r="AF41" i="58" s="1"/>
  <c r="AC106" i="58"/>
  <c r="AC197" i="58"/>
  <c r="Y107" i="58"/>
  <c r="W196" i="58"/>
  <c r="W105" i="58"/>
  <c r="V104" i="58"/>
  <c r="T197" i="58"/>
  <c r="T106" i="58"/>
  <c r="T193" i="58"/>
  <c r="T102" i="58"/>
  <c r="P35" i="58"/>
  <c r="P41" i="58" s="1"/>
  <c r="J197" i="58"/>
  <c r="T25" i="44"/>
  <c r="T26" i="44" s="1"/>
  <c r="AG194" i="58"/>
  <c r="AG209" i="58" s="1"/>
  <c r="AG103" i="58"/>
  <c r="AD35" i="58"/>
  <c r="X104" i="58"/>
  <c r="X195" i="58"/>
  <c r="X28" i="58"/>
  <c r="X35" i="58" s="1"/>
  <c r="N193" i="58"/>
  <c r="N102" i="58"/>
  <c r="L28" i="58"/>
  <c r="L35" i="58" s="1"/>
  <c r="L41" i="58" s="1"/>
  <c r="CP71" i="58"/>
  <c r="CP73" i="58" s="1"/>
  <c r="CH71" i="58"/>
  <c r="CH73" i="58" s="1"/>
  <c r="BZ71" i="58"/>
  <c r="BZ73" i="58" s="1"/>
  <c r="BR71" i="58"/>
  <c r="BR73" i="58" s="1"/>
  <c r="AK19" i="18"/>
  <c r="AL71" i="58"/>
  <c r="AL73" i="58" s="1"/>
  <c r="AG19" i="18"/>
  <c r="X23" i="44"/>
  <c r="Y19" i="18"/>
  <c r="Y17" i="18" s="1"/>
  <c r="Z71" i="58"/>
  <c r="Z73" i="58" s="1"/>
  <c r="Q19" i="18"/>
  <c r="H23" i="44"/>
  <c r="M19" i="18"/>
  <c r="D23" i="44"/>
  <c r="E19" i="18"/>
  <c r="F71" i="58"/>
  <c r="F73" i="58" s="1"/>
  <c r="CX43" i="58"/>
  <c r="CX45" i="58" s="1"/>
  <c r="CT43" i="58"/>
  <c r="CT45" i="58" s="1"/>
  <c r="CL43" i="58"/>
  <c r="CL45" i="58" s="1"/>
  <c r="BZ43" i="58"/>
  <c r="BZ45" i="58" s="1"/>
  <c r="BV43" i="58"/>
  <c r="BJ43" i="58"/>
  <c r="BJ45" i="58" s="1"/>
  <c r="BF43" i="58"/>
  <c r="BF45" i="58" s="1"/>
  <c r="AK18" i="18"/>
  <c r="AL43" i="58"/>
  <c r="AL45" i="58" s="1"/>
  <c r="AG18" i="18"/>
  <c r="X14" i="44"/>
  <c r="AH43" i="58"/>
  <c r="AC18" i="18"/>
  <c r="AD43" i="58"/>
  <c r="AD45" i="58" s="1"/>
  <c r="U18" i="18"/>
  <c r="U17" i="18" s="1"/>
  <c r="L14" i="44"/>
  <c r="Q18" i="18"/>
  <c r="H14" i="44"/>
  <c r="R43" i="58"/>
  <c r="M18" i="18"/>
  <c r="D14" i="44"/>
  <c r="D25" i="44" s="1"/>
  <c r="D26" i="44" s="1"/>
  <c r="I18" i="18"/>
  <c r="I17" i="18" s="1"/>
  <c r="J43" i="58"/>
  <c r="J45" i="58" s="1"/>
  <c r="E18" i="18"/>
  <c r="F43" i="58"/>
  <c r="F45" i="58" s="1"/>
  <c r="AC19" i="18"/>
  <c r="CA28" i="58"/>
  <c r="CA35" i="58" s="1"/>
  <c r="CA41" i="58" s="1"/>
  <c r="AI28" i="58"/>
  <c r="AI35" i="58" s="1"/>
  <c r="AI41" i="58" s="1"/>
  <c r="AE28" i="58"/>
  <c r="AE35" i="58" s="1"/>
  <c r="S28" i="58"/>
  <c r="S35" i="58" s="1"/>
  <c r="E28" i="58"/>
  <c r="E35" i="58" s="1"/>
  <c r="E41" i="58" s="1"/>
  <c r="D28" i="58"/>
  <c r="D35" i="58" s="1"/>
  <c r="CM55" i="58"/>
  <c r="CM62" i="58" s="1"/>
  <c r="CA55" i="58"/>
  <c r="CA62" i="58" s="1"/>
  <c r="CA68" i="58" s="1"/>
  <c r="CA75" i="58" s="1"/>
  <c r="BF55" i="58"/>
  <c r="BF62" i="58" s="1"/>
  <c r="AJ55" i="58"/>
  <c r="AJ62" i="58" s="1"/>
  <c r="AJ68" i="58" s="1"/>
  <c r="AJ75" i="58" s="1"/>
  <c r="AC55" i="58"/>
  <c r="AC62" i="58" s="1"/>
  <c r="Y55" i="58"/>
  <c r="Y62" i="58" s="1"/>
  <c r="CO16" i="58"/>
  <c r="CO102" i="58"/>
  <c r="BT107" i="58"/>
  <c r="BD105" i="58"/>
  <c r="AU28" i="58"/>
  <c r="AU35" i="58" s="1"/>
  <c r="AU41" i="58" s="1"/>
  <c r="Z106" i="58"/>
  <c r="T28" i="58"/>
  <c r="T35" i="58" s="1"/>
  <c r="T41" i="58" s="1"/>
  <c r="R105" i="58"/>
  <c r="J105" i="58"/>
  <c r="H105" i="58"/>
  <c r="G29" i="77"/>
  <c r="M29" i="77"/>
  <c r="AJ29" i="77"/>
  <c r="AE4" i="77"/>
  <c r="CC143" i="58"/>
  <c r="CC233" i="58" s="1"/>
  <c r="BY143" i="58"/>
  <c r="BY233" i="58" s="1"/>
  <c r="BU143" i="58"/>
  <c r="BU233" i="58" s="1"/>
  <c r="BQ143" i="58"/>
  <c r="BQ233" i="58" s="1"/>
  <c r="BQ250" i="58" s="1"/>
  <c r="BA95" i="58"/>
  <c r="BA186" i="58" s="1"/>
  <c r="AW143" i="58"/>
  <c r="AW233" i="58" s="1"/>
  <c r="S63" i="18"/>
  <c r="T95" i="58" s="1"/>
  <c r="T186" i="58" s="1"/>
  <c r="CH107" i="58"/>
  <c r="CH198" i="58"/>
  <c r="CV55" i="58"/>
  <c r="CV62" i="58" s="1"/>
  <c r="CL55" i="58"/>
  <c r="CL62" i="58" s="1"/>
  <c r="BL55" i="58"/>
  <c r="BL62" i="58" s="1"/>
  <c r="AR55" i="58"/>
  <c r="AR62" i="58" s="1"/>
  <c r="AR68" i="58" s="1"/>
  <c r="I55" i="58"/>
  <c r="I62" i="58" s="1"/>
  <c r="I68" i="58" s="1"/>
  <c r="CV102" i="58"/>
  <c r="CV193" i="58"/>
  <c r="CR194" i="58"/>
  <c r="CR103" i="58"/>
  <c r="CM106" i="58"/>
  <c r="CM197" i="58"/>
  <c r="CM28" i="58"/>
  <c r="CM35" i="58" s="1"/>
  <c r="CK193" i="58"/>
  <c r="CK102" i="58"/>
  <c r="CI198" i="58"/>
  <c r="CI107" i="58"/>
  <c r="BI143" i="58"/>
  <c r="BI233" i="58" s="1"/>
  <c r="BI250" i="58" s="1"/>
  <c r="BF95" i="58"/>
  <c r="BF186" i="58" s="1"/>
  <c r="AZ143" i="58"/>
  <c r="AZ233" i="58" s="1"/>
  <c r="BV62" i="58"/>
  <c r="AD62" i="58"/>
  <c r="AD68" i="58" s="1"/>
  <c r="AD75" i="58" s="1"/>
  <c r="CX198" i="58"/>
  <c r="CX107" i="58"/>
  <c r="CK143" i="58"/>
  <c r="CK233" i="58" s="1"/>
  <c r="CG143" i="58"/>
  <c r="CG233" i="58" s="1"/>
  <c r="BM143" i="58"/>
  <c r="BM233" i="58" s="1"/>
  <c r="AF72" i="18"/>
  <c r="AG143" i="58" s="1"/>
  <c r="AG233" i="58" s="1"/>
  <c r="AB72" i="18"/>
  <c r="AC143" i="58" s="1"/>
  <c r="AC233" i="58" s="1"/>
  <c r="X72" i="18"/>
  <c r="Y143" i="58" s="1"/>
  <c r="Y233" i="58" s="1"/>
  <c r="K63" i="18"/>
  <c r="L95" i="58" s="1"/>
  <c r="L186" i="58" s="1"/>
  <c r="F72" i="18"/>
  <c r="G143" i="58" s="1"/>
  <c r="G233" i="58" s="1"/>
  <c r="CP55" i="58"/>
  <c r="CP62" i="58" s="1"/>
  <c r="CP68" i="58" s="1"/>
  <c r="AT55" i="58"/>
  <c r="AT62" i="58" s="1"/>
  <c r="AT68" i="58" s="1"/>
  <c r="AT75" i="58" s="1"/>
  <c r="CJ106" i="58"/>
  <c r="CJ197" i="58"/>
  <c r="BU193" i="58"/>
  <c r="BU102" i="58"/>
  <c r="BR107" i="58"/>
  <c r="BR198" i="58"/>
  <c r="BJ198" i="58"/>
  <c r="BJ107" i="58"/>
  <c r="BI105" i="58"/>
  <c r="BI196" i="58"/>
  <c r="AX104" i="58"/>
  <c r="AX195" i="58"/>
  <c r="AQ198" i="58"/>
  <c r="AQ107" i="58"/>
  <c r="AM196" i="58"/>
  <c r="AM105" i="58"/>
  <c r="AL197" i="58"/>
  <c r="AL106" i="58"/>
  <c r="AF106" i="58"/>
  <c r="AF197" i="58"/>
  <c r="AE107" i="58"/>
  <c r="AE198" i="58"/>
  <c r="AC194" i="58"/>
  <c r="AC103" i="58"/>
  <c r="W107" i="58"/>
  <c r="W198" i="58"/>
  <c r="V197" i="58"/>
  <c r="V106" i="58"/>
  <c r="T196" i="58"/>
  <c r="T105" i="58"/>
  <c r="H195" i="58"/>
  <c r="H104" i="58"/>
  <c r="Z17" i="18"/>
  <c r="J17" i="18"/>
  <c r="D55" i="58"/>
  <c r="D62" i="58" s="1"/>
  <c r="CX28" i="58"/>
  <c r="CX35" i="58" s="1"/>
  <c r="CX41" i="58" s="1"/>
  <c r="CT16" i="58"/>
  <c r="BY102" i="58"/>
  <c r="BX103" i="58"/>
  <c r="BP194" i="58"/>
  <c r="BP103" i="58"/>
  <c r="BK107" i="58"/>
  <c r="BK198" i="58"/>
  <c r="AZ105" i="58"/>
  <c r="AX194" i="58"/>
  <c r="AX103" i="58"/>
  <c r="AW196" i="58"/>
  <c r="AW105" i="58"/>
  <c r="AM104" i="58"/>
  <c r="AM195" i="58"/>
  <c r="AJ28" i="58"/>
  <c r="AJ35" i="58" s="1"/>
  <c r="AJ41" i="58" s="1"/>
  <c r="AJ47" i="58" s="1"/>
  <c r="AF103" i="58"/>
  <c r="AF196" i="58"/>
  <c r="AF105" i="58"/>
  <c r="Z196" i="58"/>
  <c r="Z105" i="58"/>
  <c r="T195" i="58"/>
  <c r="T104" i="58"/>
  <c r="R102" i="58"/>
  <c r="R193" i="58"/>
  <c r="O107" i="58"/>
  <c r="O198" i="58"/>
  <c r="D21" i="18"/>
  <c r="CH55" i="58"/>
  <c r="CH62" i="58" s="1"/>
  <c r="CH68" i="58" s="1"/>
  <c r="CE55" i="58"/>
  <c r="CE62" i="58" s="1"/>
  <c r="CE68" i="58" s="1"/>
  <c r="AX55" i="58"/>
  <c r="AX62" i="58" s="1"/>
  <c r="AX68" i="58" s="1"/>
  <c r="AX75" i="58" s="1"/>
  <c r="AF55" i="58"/>
  <c r="AF62" i="58" s="1"/>
  <c r="AF68" i="58" s="1"/>
  <c r="AF75" i="58" s="1"/>
  <c r="Q55" i="58"/>
  <c r="Q62" i="58" s="1"/>
  <c r="Q68" i="58" s="1"/>
  <c r="Q75" i="58" s="1"/>
  <c r="P55" i="58"/>
  <c r="P62" i="58" s="1"/>
  <c r="CT102" i="58"/>
  <c r="CO28" i="58"/>
  <c r="CO35" i="58" s="1"/>
  <c r="CO41" i="58" s="1"/>
  <c r="CL105" i="58"/>
  <c r="CJ102" i="58"/>
  <c r="CE28" i="58"/>
  <c r="CE35" i="58" s="1"/>
  <c r="CE41" i="58" s="1"/>
  <c r="CA107" i="58"/>
  <c r="BQ104" i="58"/>
  <c r="BQ195" i="58"/>
  <c r="BP28" i="58"/>
  <c r="BP35" i="58" s="1"/>
  <c r="BP41" i="58" s="1"/>
  <c r="BK28" i="58"/>
  <c r="BK35" i="58" s="1"/>
  <c r="BK41" i="58" s="1"/>
  <c r="BK47" i="58" s="1"/>
  <c r="BJ196" i="58"/>
  <c r="BJ105" i="58"/>
  <c r="BE198" i="58"/>
  <c r="BE107" i="58"/>
  <c r="AV196" i="58"/>
  <c r="AV105" i="58"/>
  <c r="AP105" i="58"/>
  <c r="AI103" i="58"/>
  <c r="AI194" i="58"/>
  <c r="AD193" i="58"/>
  <c r="AD102" i="58"/>
  <c r="AA195" i="58"/>
  <c r="AA104" i="58"/>
  <c r="U107" i="58"/>
  <c r="U198" i="58"/>
  <c r="G107" i="58"/>
  <c r="G198" i="58"/>
  <c r="CT55" i="58"/>
  <c r="CT62" i="58" s="1"/>
  <c r="CT68" i="58" s="1"/>
  <c r="CN55" i="58"/>
  <c r="CN62" i="58" s="1"/>
  <c r="CN68" i="58" s="1"/>
  <c r="BN55" i="58"/>
  <c r="BN62" i="58" s="1"/>
  <c r="BG55" i="58"/>
  <c r="BG62" i="58" s="1"/>
  <c r="BG68" i="58" s="1"/>
  <c r="BG75" i="58" s="1"/>
  <c r="BE55" i="58"/>
  <c r="BE62" i="58" s="1"/>
  <c r="BE68" i="58" s="1"/>
  <c r="BE75" i="58" s="1"/>
  <c r="BD55" i="58"/>
  <c r="BD62" i="58" s="1"/>
  <c r="BD68" i="58" s="1"/>
  <c r="BD75" i="58" s="1"/>
  <c r="AZ55" i="58"/>
  <c r="AZ62" i="58" s="1"/>
  <c r="AU55" i="58"/>
  <c r="AU62" i="58" s="1"/>
  <c r="AU68" i="58" s="1"/>
  <c r="AK55" i="58"/>
  <c r="AK62" i="58" s="1"/>
  <c r="AH55" i="58"/>
  <c r="AH62" i="58" s="1"/>
  <c r="AH68" i="58" s="1"/>
  <c r="W55" i="58"/>
  <c r="W62" i="58" s="1"/>
  <c r="W68" i="58" s="1"/>
  <c r="U55" i="58"/>
  <c r="U62" i="58" s="1"/>
  <c r="U68" i="58" s="1"/>
  <c r="U75" i="58" s="1"/>
  <c r="O55" i="58"/>
  <c r="O62" i="58" s="1"/>
  <c r="O68" i="58" s="1"/>
  <c r="CZ28" i="58"/>
  <c r="CZ35" i="58" s="1"/>
  <c r="CZ41" i="58" s="1"/>
  <c r="CR102" i="58"/>
  <c r="CQ28" i="58"/>
  <c r="CQ35" i="58" s="1"/>
  <c r="CQ41" i="58" s="1"/>
  <c r="CN107" i="58"/>
  <c r="CI28" i="58"/>
  <c r="CI35" i="58" s="1"/>
  <c r="CI41" i="58" s="1"/>
  <c r="CI47" i="58" s="1"/>
  <c r="CG16" i="58"/>
  <c r="CG196" i="58"/>
  <c r="CG28" i="58"/>
  <c r="CG35" i="58" s="1"/>
  <c r="CG41" i="58" s="1"/>
  <c r="CE107" i="58"/>
  <c r="CB103" i="58"/>
  <c r="BZ198" i="58"/>
  <c r="BY106" i="58"/>
  <c r="BY196" i="58"/>
  <c r="BY28" i="58"/>
  <c r="BY35" i="58" s="1"/>
  <c r="BW28" i="58"/>
  <c r="BW35" i="58" s="1"/>
  <c r="BW41" i="58" s="1"/>
  <c r="BW47" i="58" s="1"/>
  <c r="BV35" i="58"/>
  <c r="BV41" i="58" s="1"/>
  <c r="BR195" i="58"/>
  <c r="BM103" i="58"/>
  <c r="BM194" i="58"/>
  <c r="BL193" i="58"/>
  <c r="BH193" i="58"/>
  <c r="BD195" i="58"/>
  <c r="BD104" i="58"/>
  <c r="AS198" i="58"/>
  <c r="AP102" i="58"/>
  <c r="AP198" i="58"/>
  <c r="AP107" i="58"/>
  <c r="AO105" i="58"/>
  <c r="AO196" i="58"/>
  <c r="AN104" i="58"/>
  <c r="AL104" i="58"/>
  <c r="AL16" i="58"/>
  <c r="AJ198" i="58"/>
  <c r="AI196" i="58"/>
  <c r="AI105" i="58"/>
  <c r="AI16" i="58"/>
  <c r="AH106" i="58"/>
  <c r="AE195" i="58"/>
  <c r="M103" i="58"/>
  <c r="M198" i="58"/>
  <c r="K198" i="58"/>
  <c r="J104" i="58"/>
  <c r="BJ197" i="58"/>
  <c r="BI28" i="58"/>
  <c r="BI35" i="58" s="1"/>
  <c r="BI41" i="58" s="1"/>
  <c r="BG198" i="58"/>
  <c r="BF104" i="58"/>
  <c r="BE196" i="58"/>
  <c r="AV195" i="58"/>
  <c r="AU107" i="58"/>
  <c r="AT104" i="58"/>
  <c r="AS28" i="58"/>
  <c r="AS35" i="58" s="1"/>
  <c r="AS41" i="58" s="1"/>
  <c r="AP197" i="58"/>
  <c r="AP28" i="58"/>
  <c r="AP35" i="58" s="1"/>
  <c r="AO28" i="58"/>
  <c r="AO35" i="58" s="1"/>
  <c r="AO41" i="58" s="1"/>
  <c r="AO47" i="58" s="1"/>
  <c r="AN28" i="58"/>
  <c r="AN35" i="58" s="1"/>
  <c r="AN41" i="58" s="1"/>
  <c r="AM197" i="58"/>
  <c r="AK107" i="58"/>
  <c r="AH105" i="58"/>
  <c r="AG106" i="58"/>
  <c r="R106" i="58"/>
  <c r="R197" i="58"/>
  <c r="Q196" i="58"/>
  <c r="L197" i="58"/>
  <c r="L209" i="58" s="1"/>
  <c r="K28" i="58"/>
  <c r="K35" i="58" s="1"/>
  <c r="F107" i="58"/>
  <c r="D194" i="58"/>
  <c r="S103" i="58"/>
  <c r="S194" i="58"/>
  <c r="P195" i="58"/>
  <c r="P104" i="58"/>
  <c r="M105" i="58"/>
  <c r="M196" i="58"/>
  <c r="J102" i="58"/>
  <c r="J193" i="58"/>
  <c r="D106" i="58"/>
  <c r="D197" i="58"/>
  <c r="U25" i="44"/>
  <c r="U26" i="44" s="1"/>
  <c r="P25" i="44"/>
  <c r="P26" i="44" s="1"/>
  <c r="Y28" i="58"/>
  <c r="Y35" i="58" s="1"/>
  <c r="Y41" i="58" s="1"/>
  <c r="Y47" i="58" s="1"/>
  <c r="H28" i="58"/>
  <c r="H35" i="58" s="1"/>
  <c r="H41" i="58" s="1"/>
  <c r="F103" i="58"/>
  <c r="E198" i="58"/>
  <c r="AJ21" i="18"/>
  <c r="AF21" i="18"/>
  <c r="AD20" i="44"/>
  <c r="B20" i="44" s="1"/>
  <c r="C17" i="18"/>
  <c r="F370" i="57"/>
  <c r="R4" i="77"/>
  <c r="D366" i="57"/>
  <c r="E4" i="77"/>
  <c r="Z4" i="62"/>
  <c r="G5" i="18"/>
  <c r="AM30" i="18"/>
  <c r="E196" i="58"/>
  <c r="E105" i="58"/>
  <c r="F273" i="58"/>
  <c r="E85" i="18" s="1"/>
  <c r="AD5" i="18"/>
  <c r="R4" i="44"/>
  <c r="AD4" i="62"/>
  <c r="AA5" i="18"/>
  <c r="AD8" i="44"/>
  <c r="B8" i="44" s="1"/>
  <c r="B17" i="44"/>
  <c r="C3" i="58"/>
  <c r="E3" i="59"/>
  <c r="E3" i="62"/>
  <c r="R4" i="62"/>
  <c r="P4" i="77" s="1"/>
  <c r="AD17" i="74"/>
  <c r="AO4" i="62"/>
  <c r="AM4" i="77" s="1"/>
  <c r="AL5" i="18"/>
  <c r="Z4" i="44"/>
  <c r="D63" i="18"/>
  <c r="E95" i="58" s="1"/>
  <c r="E186" i="58" s="1"/>
  <c r="AM65" i="18"/>
  <c r="CD95" i="58"/>
  <c r="CD186" i="58" s="1"/>
  <c r="BZ95" i="58"/>
  <c r="BZ186" i="58" s="1"/>
  <c r="BV95" i="58"/>
  <c r="BV186" i="58" s="1"/>
  <c r="BR95" i="58"/>
  <c r="BR186" i="58" s="1"/>
  <c r="BN95" i="58"/>
  <c r="BN186" i="58" s="1"/>
  <c r="BH143" i="58"/>
  <c r="BH233" i="58" s="1"/>
  <c r="BE143" i="58"/>
  <c r="BE233" i="58" s="1"/>
  <c r="BE250" i="58" s="1"/>
  <c r="AM58" i="18"/>
  <c r="AT95" i="58"/>
  <c r="AT186" i="58" s="1"/>
  <c r="AM78" i="18"/>
  <c r="AM74" i="18"/>
  <c r="AM70" i="18"/>
  <c r="AM66" i="18"/>
  <c r="H29" i="77"/>
  <c r="AD9" i="44"/>
  <c r="B9" i="44" s="1"/>
  <c r="AG17" i="74"/>
  <c r="AB4" i="44"/>
  <c r="AN4" i="62"/>
  <c r="AI4" i="62"/>
  <c r="AH15" i="18"/>
  <c r="AI328" i="57"/>
  <c r="Z15" i="18"/>
  <c r="AA328" i="57"/>
  <c r="AA26" i="77"/>
  <c r="AA29" i="77" s="1"/>
  <c r="R15" i="18"/>
  <c r="S26" i="77"/>
  <c r="S29" i="77" s="1"/>
  <c r="J15" i="18"/>
  <c r="AJ14" i="18"/>
  <c r="AB14" i="18"/>
  <c r="T14" i="18"/>
  <c r="U328" i="57"/>
  <c r="L14" i="18"/>
  <c r="M328" i="57"/>
  <c r="D14" i="18"/>
  <c r="E25" i="77"/>
  <c r="E328" i="57"/>
  <c r="AD6" i="44"/>
  <c r="AD16" i="44"/>
  <c r="AD15" i="44"/>
  <c r="AD7" i="44"/>
  <c r="AN28" i="77"/>
  <c r="AD10" i="44"/>
  <c r="B10" i="44" s="1"/>
  <c r="C97" i="18"/>
  <c r="K98" i="18"/>
  <c r="G98" i="18"/>
  <c r="AK98" i="18"/>
  <c r="AG98" i="18"/>
  <c r="AC98" i="18"/>
  <c r="Y98" i="18"/>
  <c r="U98" i="18"/>
  <c r="Q98" i="18"/>
  <c r="AI97" i="18"/>
  <c r="AE97" i="18"/>
  <c r="AA97" i="18"/>
  <c r="S97" i="18"/>
  <c r="O97" i="18"/>
  <c r="AM71" i="18"/>
  <c r="AM67" i="18"/>
  <c r="AM80" i="18"/>
  <c r="AM76" i="18"/>
  <c r="CY143" i="58"/>
  <c r="CY233" i="58" s="1"/>
  <c r="CY250" i="58" s="1"/>
  <c r="CW95" i="58"/>
  <c r="CW186" i="58" s="1"/>
  <c r="CR143" i="58"/>
  <c r="CR233" i="58" s="1"/>
  <c r="CJ143" i="58"/>
  <c r="CJ233" i="58" s="1"/>
  <c r="CJ95" i="58"/>
  <c r="CJ186" i="58" s="1"/>
  <c r="BL143" i="58"/>
  <c r="BL233" i="58" s="1"/>
  <c r="BL95" i="58"/>
  <c r="BL186" i="58" s="1"/>
  <c r="AS143" i="58"/>
  <c r="AS233" i="58" s="1"/>
  <c r="AO143" i="58"/>
  <c r="AO233" i="58" s="1"/>
  <c r="R63" i="18"/>
  <c r="S95" i="58" s="1"/>
  <c r="S186" i="58" s="1"/>
  <c r="O63" i="18"/>
  <c r="J72" i="18"/>
  <c r="K143" i="58" s="1"/>
  <c r="K233" i="58" s="1"/>
  <c r="AM77" i="18"/>
  <c r="AM73" i="18"/>
  <c r="G63" i="18"/>
  <c r="H95" i="58" s="1"/>
  <c r="H186" i="58" s="1"/>
  <c r="BS55" i="58"/>
  <c r="BS62" i="58" s="1"/>
  <c r="BQ55" i="58"/>
  <c r="BQ62" i="58" s="1"/>
  <c r="BQ68" i="58" s="1"/>
  <c r="BQ75" i="58" s="1"/>
  <c r="BT194" i="58"/>
  <c r="BT103" i="58"/>
  <c r="BI103" i="58"/>
  <c r="BI194" i="58"/>
  <c r="AO194" i="58"/>
  <c r="AO103" i="58"/>
  <c r="AN197" i="58"/>
  <c r="AN106" i="58"/>
  <c r="AN194" i="58"/>
  <c r="AN16" i="58"/>
  <c r="AM193" i="58"/>
  <c r="AM102" i="58"/>
  <c r="AL196" i="58"/>
  <c r="AL105" i="58"/>
  <c r="AL193" i="58"/>
  <c r="AL102" i="58"/>
  <c r="Y29" i="77"/>
  <c r="AD19" i="44"/>
  <c r="B19" i="44" s="1"/>
  <c r="X14" i="18"/>
  <c r="P14" i="18"/>
  <c r="H14" i="18"/>
  <c r="C63" i="18"/>
  <c r="D95" i="58" s="1"/>
  <c r="D186" i="58" s="1"/>
  <c r="CZ95" i="58"/>
  <c r="CZ186" i="58" s="1"/>
  <c r="CL95" i="58"/>
  <c r="CL186" i="58" s="1"/>
  <c r="CF143" i="58"/>
  <c r="CF233" i="58" s="1"/>
  <c r="CB143" i="58"/>
  <c r="CB233" i="58" s="1"/>
  <c r="CB95" i="58"/>
  <c r="CB186" i="58" s="1"/>
  <c r="BX143" i="58"/>
  <c r="BX233" i="58" s="1"/>
  <c r="BX95" i="58"/>
  <c r="BX186" i="58" s="1"/>
  <c r="BT143" i="58"/>
  <c r="BT233" i="58" s="1"/>
  <c r="BT95" i="58"/>
  <c r="BT186" i="58" s="1"/>
  <c r="BP143" i="58"/>
  <c r="BP233" i="58" s="1"/>
  <c r="BJ95" i="58"/>
  <c r="BJ186" i="58" s="1"/>
  <c r="AK63" i="18"/>
  <c r="AL95" i="58" s="1"/>
  <c r="AL186" i="58" s="1"/>
  <c r="AJ72" i="18"/>
  <c r="AK143" i="58" s="1"/>
  <c r="AK233" i="58" s="1"/>
  <c r="AK250" i="58" s="1"/>
  <c r="AC63" i="18"/>
  <c r="AD95" i="58" s="1"/>
  <c r="AD186" i="58" s="1"/>
  <c r="R72" i="18"/>
  <c r="S143" i="58" s="1"/>
  <c r="S233" i="58" s="1"/>
  <c r="AM68" i="18"/>
  <c r="AM64" i="18"/>
  <c r="CV197" i="58"/>
  <c r="CV106" i="58"/>
  <c r="CR198" i="58"/>
  <c r="CR107" i="58"/>
  <c r="CQ194" i="58"/>
  <c r="CQ103" i="58"/>
  <c r="CH195" i="58"/>
  <c r="CH104" i="58"/>
  <c r="BW106" i="58"/>
  <c r="BW197" i="58"/>
  <c r="C13" i="18"/>
  <c r="CC68" i="58"/>
  <c r="AG15" i="18"/>
  <c r="Y15" i="18"/>
  <c r="I15" i="18"/>
  <c r="CV143" i="58"/>
  <c r="CV233" i="58" s="1"/>
  <c r="CH95" i="58"/>
  <c r="CH186" i="58" s="1"/>
  <c r="AG63" i="18"/>
  <c r="AH95" i="58" s="1"/>
  <c r="AH186" i="58" s="1"/>
  <c r="Y63" i="18"/>
  <c r="Z95" i="58" s="1"/>
  <c r="Z186" i="58" s="1"/>
  <c r="P63" i="18"/>
  <c r="Q95" i="58" s="1"/>
  <c r="Q186" i="58" s="1"/>
  <c r="N72" i="18"/>
  <c r="O143" i="58" s="1"/>
  <c r="O233" i="58" s="1"/>
  <c r="D3" i="77"/>
  <c r="AM79" i="18"/>
  <c r="AM75" i="18"/>
  <c r="CS274" i="58"/>
  <c r="CP274" i="58"/>
  <c r="BM274" i="58"/>
  <c r="BJ274" i="58"/>
  <c r="AG274" i="58"/>
  <c r="AF89" i="18" s="1"/>
  <c r="AD274" i="58"/>
  <c r="AC89" i="18" s="1"/>
  <c r="CY194" i="58"/>
  <c r="CY103" i="58"/>
  <c r="CY16" i="58"/>
  <c r="CX73" i="58"/>
  <c r="BB73" i="58"/>
  <c r="AP73" i="58"/>
  <c r="V73" i="58"/>
  <c r="D355" i="57"/>
  <c r="AF355" i="57"/>
  <c r="X355" i="57"/>
  <c r="P355" i="57"/>
  <c r="H355" i="57"/>
  <c r="AL354" i="57"/>
  <c r="AH354" i="57"/>
  <c r="AD354" i="57"/>
  <c r="Z354" i="57"/>
  <c r="V354" i="57"/>
  <c r="R354" i="57"/>
  <c r="N354" i="57"/>
  <c r="J354" i="57"/>
  <c r="F354" i="57"/>
  <c r="CO143" i="58"/>
  <c r="CO233" i="58" s="1"/>
  <c r="CK95" i="58"/>
  <c r="CK186" i="58" s="1"/>
  <c r="CI95" i="58"/>
  <c r="CI186" i="58" s="1"/>
  <c r="CG95" i="58"/>
  <c r="CG186" i="58" s="1"/>
  <c r="CE95" i="58"/>
  <c r="CE186" i="58" s="1"/>
  <c r="CC95" i="58"/>
  <c r="CC186" i="58" s="1"/>
  <c r="BW95" i="58"/>
  <c r="BW186" i="58" s="1"/>
  <c r="BU95" i="58"/>
  <c r="BU186" i="58" s="1"/>
  <c r="BQ95" i="58"/>
  <c r="BQ186" i="58" s="1"/>
  <c r="BO95" i="58"/>
  <c r="BO186" i="58" s="1"/>
  <c r="BM95" i="58"/>
  <c r="BM186" i="58" s="1"/>
  <c r="BK95" i="58"/>
  <c r="BK186" i="58" s="1"/>
  <c r="BG95" i="58"/>
  <c r="BG186" i="58" s="1"/>
  <c r="BC143" i="58"/>
  <c r="BC233" i="58" s="1"/>
  <c r="I63" i="18"/>
  <c r="J95" i="58" s="1"/>
  <c r="J186" i="58" s="1"/>
  <c r="CU55" i="58"/>
  <c r="CU62" i="58" s="1"/>
  <c r="CU68" i="58" s="1"/>
  <c r="CK55" i="58"/>
  <c r="CK62" i="58" s="1"/>
  <c r="CK68" i="58" s="1"/>
  <c r="CG55" i="58"/>
  <c r="CG62" i="58" s="1"/>
  <c r="CG68" i="58" s="1"/>
  <c r="BZ55" i="58"/>
  <c r="BZ62" i="58" s="1"/>
  <c r="BZ68" i="58" s="1"/>
  <c r="BM62" i="58"/>
  <c r="BM68" i="58" s="1"/>
  <c r="BM75" i="58" s="1"/>
  <c r="AL55" i="58"/>
  <c r="AL62" i="58" s="1"/>
  <c r="AL68" i="58" s="1"/>
  <c r="AB55" i="58"/>
  <c r="AB62" i="58" s="1"/>
  <c r="AB68" i="58" s="1"/>
  <c r="AB75" i="58" s="1"/>
  <c r="R55" i="58"/>
  <c r="R62" i="58" s="1"/>
  <c r="R68" i="58" s="1"/>
  <c r="R75" i="58" s="1"/>
  <c r="H55" i="58"/>
  <c r="H62" i="58" s="1"/>
  <c r="H68" i="58" s="1"/>
  <c r="E55" i="58"/>
  <c r="E62" i="58" s="1"/>
  <c r="E68" i="58" s="1"/>
  <c r="CX194" i="58"/>
  <c r="CX103" i="58"/>
  <c r="CP196" i="58"/>
  <c r="CP105" i="58"/>
  <c r="CP193" i="58"/>
  <c r="CP102" i="58"/>
  <c r="CI102" i="58"/>
  <c r="CI193" i="58"/>
  <c r="BO194" i="58"/>
  <c r="BO103" i="58"/>
  <c r="BN16" i="58"/>
  <c r="BN193" i="58"/>
  <c r="BN102" i="58"/>
  <c r="BL197" i="58"/>
  <c r="BL106" i="58"/>
  <c r="BB193" i="58"/>
  <c r="BB102" i="58"/>
  <c r="AS196" i="58"/>
  <c r="AS105" i="58"/>
  <c r="AA103" i="58"/>
  <c r="AA194" i="58"/>
  <c r="CW73" i="58"/>
  <c r="CO73" i="58"/>
  <c r="AS73" i="58"/>
  <c r="AO73" i="58"/>
  <c r="AG73" i="58"/>
  <c r="M73" i="58"/>
  <c r="K15" i="18"/>
  <c r="AH355" i="57"/>
  <c r="AG355" i="57"/>
  <c r="Z355" i="57"/>
  <c r="Y355" i="57"/>
  <c r="R355" i="57"/>
  <c r="Q355" i="57"/>
  <c r="J355" i="57"/>
  <c r="I355" i="57"/>
  <c r="D354" i="57"/>
  <c r="CT143" i="58"/>
  <c r="CT233" i="58" s="1"/>
  <c r="CH143" i="58"/>
  <c r="CH233" i="58" s="1"/>
  <c r="CD143" i="58"/>
  <c r="CD233" i="58" s="1"/>
  <c r="BZ143" i="58"/>
  <c r="BZ233" i="58" s="1"/>
  <c r="BV143" i="58"/>
  <c r="BV233" i="58" s="1"/>
  <c r="BR143" i="58"/>
  <c r="BR233" i="58" s="1"/>
  <c r="BN143" i="58"/>
  <c r="BN233" i="58" s="1"/>
  <c r="BN250" i="58" s="1"/>
  <c r="BJ143" i="58"/>
  <c r="BJ233" i="58" s="1"/>
  <c r="BJ250" i="58" s="1"/>
  <c r="BD143" i="58"/>
  <c r="BD233" i="58" s="1"/>
  <c r="BD95" i="58"/>
  <c r="BD186" i="58" s="1"/>
  <c r="BB95" i="58"/>
  <c r="BB186" i="58" s="1"/>
  <c r="O72" i="18"/>
  <c r="P143" i="58" s="1"/>
  <c r="P233" i="58" s="1"/>
  <c r="CY55" i="58"/>
  <c r="CY62" i="58" s="1"/>
  <c r="CY68" i="58" s="1"/>
  <c r="CX55" i="58"/>
  <c r="CX62" i="58" s="1"/>
  <c r="CX68" i="58" s="1"/>
  <c r="CW55" i="58"/>
  <c r="CW62" i="58" s="1"/>
  <c r="CW68" i="58" s="1"/>
  <c r="CW75" i="58" s="1"/>
  <c r="CQ55" i="58"/>
  <c r="CQ62" i="58" s="1"/>
  <c r="CQ68" i="58" s="1"/>
  <c r="CO55" i="58"/>
  <c r="CO62" i="58" s="1"/>
  <c r="CO68" i="58" s="1"/>
  <c r="AS55" i="58"/>
  <c r="AS62" i="58" s="1"/>
  <c r="AS68" i="58" s="1"/>
  <c r="AO55" i="58"/>
  <c r="AO62" i="58" s="1"/>
  <c r="AO68" i="58" s="1"/>
  <c r="AG55" i="58"/>
  <c r="AG62" i="58" s="1"/>
  <c r="AG68" i="58" s="1"/>
  <c r="X55" i="58"/>
  <c r="X62" i="58" s="1"/>
  <c r="X68" i="58" s="1"/>
  <c r="V55" i="58"/>
  <c r="V62" i="58" s="1"/>
  <c r="V68" i="58" s="1"/>
  <c r="CS197" i="58"/>
  <c r="CS106" i="58"/>
  <c r="CF198" i="58"/>
  <c r="CF107" i="58"/>
  <c r="BY198" i="58"/>
  <c r="BY16" i="58"/>
  <c r="BQ197" i="58"/>
  <c r="BQ106" i="58"/>
  <c r="BJ193" i="58"/>
  <c r="BJ102" i="58"/>
  <c r="BJ16" i="58"/>
  <c r="BC198" i="58"/>
  <c r="BC107" i="58"/>
  <c r="AU194" i="58"/>
  <c r="AU103" i="58"/>
  <c r="AT197" i="58"/>
  <c r="AT106" i="58"/>
  <c r="AT194" i="58"/>
  <c r="AT103" i="58"/>
  <c r="AB198" i="58"/>
  <c r="AB107" i="58"/>
  <c r="AA16" i="58"/>
  <c r="R194" i="58"/>
  <c r="R103" i="58"/>
  <c r="R16" i="58"/>
  <c r="N195" i="58"/>
  <c r="N104" i="58"/>
  <c r="J198" i="58"/>
  <c r="J107" i="58"/>
  <c r="G196" i="58"/>
  <c r="G105" i="58"/>
  <c r="CF73" i="58"/>
  <c r="BP73" i="58"/>
  <c r="AR73" i="58"/>
  <c r="AN73" i="58"/>
  <c r="X73" i="58"/>
  <c r="CH45" i="58"/>
  <c r="S15" i="18"/>
  <c r="AM354" i="57"/>
  <c r="AJ354" i="57"/>
  <c r="AI354" i="57"/>
  <c r="AF354" i="57"/>
  <c r="AE354" i="57"/>
  <c r="AB354" i="57"/>
  <c r="AB329" i="57" s="1"/>
  <c r="AA16" i="18" s="1"/>
  <c r="AA354" i="57"/>
  <c r="X354" i="57"/>
  <c r="W354" i="57"/>
  <c r="T354" i="57"/>
  <c r="S354" i="57"/>
  <c r="P354" i="57"/>
  <c r="O354" i="57"/>
  <c r="L354" i="57"/>
  <c r="K354" i="57"/>
  <c r="H354" i="57"/>
  <c r="G354" i="57"/>
  <c r="CP95" i="58"/>
  <c r="CP186" i="58" s="1"/>
  <c r="CM143" i="58"/>
  <c r="CM233" i="58" s="1"/>
  <c r="CM250" i="58" s="1"/>
  <c r="CI143" i="58"/>
  <c r="CI233" i="58" s="1"/>
  <c r="CE143" i="58"/>
  <c r="CE233" i="58" s="1"/>
  <c r="CA143" i="58"/>
  <c r="CA233" i="58" s="1"/>
  <c r="CA250" i="58" s="1"/>
  <c r="BW143" i="58"/>
  <c r="BW233" i="58" s="1"/>
  <c r="BS143" i="58"/>
  <c r="BS233" i="58" s="1"/>
  <c r="BO143" i="58"/>
  <c r="BO233" i="58" s="1"/>
  <c r="BK143" i="58"/>
  <c r="BK233" i="58" s="1"/>
  <c r="BE95" i="58"/>
  <c r="BE186" i="58" s="1"/>
  <c r="BA143" i="58"/>
  <c r="BA233" i="58" s="1"/>
  <c r="AZ95" i="58"/>
  <c r="AZ186" i="58" s="1"/>
  <c r="V72" i="18"/>
  <c r="W143" i="58" s="1"/>
  <c r="W233" i="58" s="1"/>
  <c r="W250" i="58" s="1"/>
  <c r="I72" i="18"/>
  <c r="J143" i="58" s="1"/>
  <c r="J233" i="58" s="1"/>
  <c r="F63" i="18"/>
  <c r="CZ55" i="58"/>
  <c r="CZ62" i="58" s="1"/>
  <c r="CZ68" i="58" s="1"/>
  <c r="CS55" i="58"/>
  <c r="CS62" i="58" s="1"/>
  <c r="CS68" i="58" s="1"/>
  <c r="CS75" i="58" s="1"/>
  <c r="CR55" i="58"/>
  <c r="CR62" i="58" s="1"/>
  <c r="BA55" i="58"/>
  <c r="BA62" i="58" s="1"/>
  <c r="BA68" i="58" s="1"/>
  <c r="S55" i="58"/>
  <c r="S62" i="58" s="1"/>
  <c r="S68" i="58" s="1"/>
  <c r="N55" i="58"/>
  <c r="N62" i="58" s="1"/>
  <c r="N68" i="58" s="1"/>
  <c r="N75" i="58" s="1"/>
  <c r="K55" i="58"/>
  <c r="K62" i="58" s="1"/>
  <c r="K68" i="58" s="1"/>
  <c r="J55" i="58"/>
  <c r="J62" i="58" s="1"/>
  <c r="J68" i="58" s="1"/>
  <c r="J75" i="58" s="1"/>
  <c r="CW193" i="58"/>
  <c r="CW102" i="58"/>
  <c r="CW16" i="58"/>
  <c r="CR196" i="58"/>
  <c r="CR105" i="58"/>
  <c r="CL104" i="58"/>
  <c r="CL195" i="58"/>
  <c r="CK195" i="58"/>
  <c r="CK104" i="58"/>
  <c r="CJ198" i="58"/>
  <c r="CJ107" i="58"/>
  <c r="CB193" i="58"/>
  <c r="CB102" i="58"/>
  <c r="BZ196" i="58"/>
  <c r="BZ105" i="58"/>
  <c r="BV197" i="58"/>
  <c r="BV106" i="58"/>
  <c r="AV193" i="58"/>
  <c r="AV16" i="58"/>
  <c r="AV102" i="58"/>
  <c r="AE196" i="58"/>
  <c r="AE105" i="58"/>
  <c r="V196" i="58"/>
  <c r="V105" i="58"/>
  <c r="F62" i="58"/>
  <c r="F68" i="58" s="1"/>
  <c r="CZ196" i="58"/>
  <c r="CZ105" i="58"/>
  <c r="CY28" i="58"/>
  <c r="CY35" i="58" s="1"/>
  <c r="CY41" i="58" s="1"/>
  <c r="CW198" i="58"/>
  <c r="CW107" i="58"/>
  <c r="CQ196" i="58"/>
  <c r="CQ105" i="58"/>
  <c r="CL103" i="58"/>
  <c r="CL194" i="58"/>
  <c r="CL28" i="58"/>
  <c r="CL35" i="58" s="1"/>
  <c r="CL41" i="58" s="1"/>
  <c r="CK28" i="58"/>
  <c r="CK35" i="58" s="1"/>
  <c r="CK41" i="58" s="1"/>
  <c r="CF28" i="58"/>
  <c r="CF35" i="58" s="1"/>
  <c r="CF41" i="58" s="1"/>
  <c r="CD103" i="58"/>
  <c r="CD194" i="58"/>
  <c r="CD28" i="58"/>
  <c r="CD35" i="58" s="1"/>
  <c r="CD41" i="58" s="1"/>
  <c r="CD47" i="58" s="1"/>
  <c r="CC197" i="58"/>
  <c r="CC106" i="58"/>
  <c r="BX196" i="58"/>
  <c r="BX105" i="58"/>
  <c r="BS28" i="58"/>
  <c r="BS35" i="58" s="1"/>
  <c r="BQ196" i="58"/>
  <c r="BQ105" i="58"/>
  <c r="BQ193" i="58"/>
  <c r="BQ16" i="58"/>
  <c r="BL28" i="58"/>
  <c r="BL35" i="58" s="1"/>
  <c r="BL41" i="58" s="1"/>
  <c r="BH197" i="58"/>
  <c r="BH106" i="58"/>
  <c r="BE28" i="58"/>
  <c r="BE35" i="58" s="1"/>
  <c r="BE41" i="58" s="1"/>
  <c r="BD197" i="58"/>
  <c r="BD106" i="58"/>
  <c r="BD194" i="58"/>
  <c r="BD16" i="58"/>
  <c r="BB198" i="58"/>
  <c r="BB107" i="58"/>
  <c r="AY196" i="58"/>
  <c r="AY105" i="58"/>
  <c r="AR196" i="58"/>
  <c r="AR105" i="58"/>
  <c r="AR16" i="58"/>
  <c r="AI107" i="58"/>
  <c r="AI198" i="58"/>
  <c r="AF102" i="58"/>
  <c r="AF193" i="58"/>
  <c r="AC104" i="58"/>
  <c r="AC195" i="58"/>
  <c r="Z193" i="58"/>
  <c r="Z16" i="58"/>
  <c r="Z102" i="58"/>
  <c r="Y194" i="58"/>
  <c r="Y103" i="58"/>
  <c r="U194" i="58"/>
  <c r="U103" i="58"/>
  <c r="U28" i="58"/>
  <c r="U35" i="58" s="1"/>
  <c r="U41" i="58" s="1"/>
  <c r="U47" i="58" s="1"/>
  <c r="S196" i="58"/>
  <c r="S105" i="58"/>
  <c r="P197" i="58"/>
  <c r="P106" i="58"/>
  <c r="I198" i="58"/>
  <c r="I107" i="58"/>
  <c r="CU28" i="58"/>
  <c r="CU35" i="58" s="1"/>
  <c r="CU41" i="58" s="1"/>
  <c r="CS105" i="58"/>
  <c r="CK16" i="58"/>
  <c r="CH196" i="58"/>
  <c r="CH105" i="58"/>
  <c r="CE106" i="58"/>
  <c r="CE197" i="58"/>
  <c r="CC104" i="58"/>
  <c r="CC16" i="58"/>
  <c r="BS103" i="58"/>
  <c r="BR196" i="58"/>
  <c r="BR105" i="58"/>
  <c r="BO196" i="58"/>
  <c r="BO105" i="58"/>
  <c r="BM107" i="58"/>
  <c r="BM198" i="58"/>
  <c r="AZ195" i="58"/>
  <c r="AZ209" i="58" s="1"/>
  <c r="AZ104" i="58"/>
  <c r="AW198" i="58"/>
  <c r="AW107" i="58"/>
  <c r="AP195" i="58"/>
  <c r="AP104" i="58"/>
  <c r="AJ196" i="58"/>
  <c r="AJ105" i="58"/>
  <c r="AD196" i="58"/>
  <c r="AD105" i="58"/>
  <c r="Z195" i="58"/>
  <c r="Z104" i="58"/>
  <c r="X193" i="58"/>
  <c r="X16" i="58"/>
  <c r="R198" i="58"/>
  <c r="R107" i="58"/>
  <c r="O196" i="58"/>
  <c r="O105" i="58"/>
  <c r="M28" i="58"/>
  <c r="M35" i="58" s="1"/>
  <c r="M41" i="58" s="1"/>
  <c r="M47" i="58" s="1"/>
  <c r="J194" i="58"/>
  <c r="J103" i="58"/>
  <c r="J16" i="58"/>
  <c r="F193" i="58"/>
  <c r="F102" i="58"/>
  <c r="D193" i="58"/>
  <c r="D102" i="58"/>
  <c r="H21" i="18"/>
  <c r="CW194" i="58"/>
  <c r="CW103" i="58"/>
  <c r="CT28" i="58"/>
  <c r="CT35" i="58" s="1"/>
  <c r="CT41" i="58" s="1"/>
  <c r="CS104" i="58"/>
  <c r="CS28" i="58"/>
  <c r="CS35" i="58" s="1"/>
  <c r="CS41" i="58" s="1"/>
  <c r="CR28" i="58"/>
  <c r="CR35" i="58" s="1"/>
  <c r="CR41" i="58" s="1"/>
  <c r="CN103" i="58"/>
  <c r="CM194" i="58"/>
  <c r="CM103" i="58"/>
  <c r="CK197" i="58"/>
  <c r="CK106" i="58"/>
  <c r="CJ103" i="58"/>
  <c r="CG102" i="58"/>
  <c r="CE196" i="58"/>
  <c r="CE105" i="58"/>
  <c r="BX16" i="58"/>
  <c r="BU16" i="58"/>
  <c r="BU197" i="58"/>
  <c r="BU106" i="58"/>
  <c r="BQ102" i="58"/>
  <c r="BK105" i="58"/>
  <c r="BG194" i="58"/>
  <c r="BG103" i="58"/>
  <c r="BG28" i="58"/>
  <c r="BG35" i="58" s="1"/>
  <c r="BG41" i="58" s="1"/>
  <c r="BG47" i="58" s="1"/>
  <c r="BF197" i="58"/>
  <c r="BF106" i="58"/>
  <c r="BF194" i="58"/>
  <c r="BF103" i="58"/>
  <c r="BE103" i="58"/>
  <c r="AX196" i="58"/>
  <c r="AX105" i="58"/>
  <c r="AK197" i="58"/>
  <c r="AK106" i="58"/>
  <c r="AK194" i="58"/>
  <c r="AK103" i="58"/>
  <c r="AH195" i="58"/>
  <c r="AH104" i="58"/>
  <c r="AH16" i="58"/>
  <c r="AC193" i="58"/>
  <c r="AC102" i="58"/>
  <c r="AC16" i="58"/>
  <c r="AA105" i="58"/>
  <c r="X102" i="58"/>
  <c r="Q198" i="58"/>
  <c r="Q107" i="58"/>
  <c r="K196" i="58"/>
  <c r="K105" i="58"/>
  <c r="H197" i="58"/>
  <c r="H106" i="58"/>
  <c r="F195" i="58"/>
  <c r="F104" i="58"/>
  <c r="T21" i="18"/>
  <c r="P21" i="18"/>
  <c r="BD28" i="58"/>
  <c r="BD35" i="58" s="1"/>
  <c r="BD41" i="58" s="1"/>
  <c r="AQ28" i="58"/>
  <c r="AQ35" i="58" s="1"/>
  <c r="AQ41" i="58" s="1"/>
  <c r="AK28" i="58"/>
  <c r="AK35" i="58" s="1"/>
  <c r="AK41" i="58" s="1"/>
  <c r="AH28" i="58"/>
  <c r="AH35" i="58" s="1"/>
  <c r="AH41" i="58" s="1"/>
  <c r="AA28" i="58"/>
  <c r="AA35" i="58" s="1"/>
  <c r="AA41" i="58" s="1"/>
  <c r="W28" i="58"/>
  <c r="W35" i="58" s="1"/>
  <c r="W41" i="58" s="1"/>
  <c r="L21" i="18"/>
  <c r="AD11" i="44"/>
  <c r="B11" i="44" s="1"/>
  <c r="AJ19" i="18"/>
  <c r="AA23" i="44"/>
  <c r="AA25" i="44" s="1"/>
  <c r="AA26" i="44" s="1"/>
  <c r="AB19" i="18"/>
  <c r="S23" i="44"/>
  <c r="X19" i="18"/>
  <c r="O23" i="44"/>
  <c r="O25" i="44" s="1"/>
  <c r="O26" i="44" s="1"/>
  <c r="T19" i="18"/>
  <c r="K23" i="44"/>
  <c r="P19" i="18"/>
  <c r="G23" i="44"/>
  <c r="H19" i="18"/>
  <c r="H17" i="18" s="1"/>
  <c r="D19" i="18"/>
  <c r="AF18" i="18"/>
  <c r="AF17" i="18" s="1"/>
  <c r="W14" i="44"/>
  <c r="S14" i="44"/>
  <c r="AB18" i="18"/>
  <c r="K14" i="44"/>
  <c r="T18" i="18"/>
  <c r="L18" i="18"/>
  <c r="L17" i="18" s="1"/>
  <c r="D18" i="18"/>
  <c r="X18" i="18"/>
  <c r="CC28" i="58"/>
  <c r="CC35" i="58" s="1"/>
  <c r="CC41" i="58" s="1"/>
  <c r="BU28" i="58"/>
  <c r="BU35" i="58" s="1"/>
  <c r="BU41" i="58" s="1"/>
  <c r="BT28" i="58"/>
  <c r="BT35" i="58" s="1"/>
  <c r="BT41" i="58" s="1"/>
  <c r="BM28" i="58"/>
  <c r="BM35" i="58" s="1"/>
  <c r="BM41" i="58" s="1"/>
  <c r="BM47" i="58" s="1"/>
  <c r="BM94" i="58" s="1"/>
  <c r="BC28" i="58"/>
  <c r="BC35" i="58" s="1"/>
  <c r="BC41" i="58" s="1"/>
  <c r="AZ28" i="58"/>
  <c r="AZ35" i="58" s="1"/>
  <c r="AZ41" i="58" s="1"/>
  <c r="AP103" i="58"/>
  <c r="AG28" i="58"/>
  <c r="AG35" i="58" s="1"/>
  <c r="AG41" i="58" s="1"/>
  <c r="T16" i="58"/>
  <c r="Q28" i="58"/>
  <c r="Q35" i="58" s="1"/>
  <c r="Q41" i="58" s="1"/>
  <c r="N28" i="58"/>
  <c r="N35" i="58" s="1"/>
  <c r="N41" i="58" s="1"/>
  <c r="L16" i="58"/>
  <c r="I28" i="58"/>
  <c r="I35" i="58" s="1"/>
  <c r="I41" i="58" s="1"/>
  <c r="AB21" i="18"/>
  <c r="AM40" i="18"/>
  <c r="W23" i="44"/>
  <c r="P18" i="18"/>
  <c r="CJ28" i="58"/>
  <c r="CJ35" i="58" s="1"/>
  <c r="CJ41" i="58" s="1"/>
  <c r="CB28" i="58"/>
  <c r="CB35" i="58" s="1"/>
  <c r="CB41" i="58" s="1"/>
  <c r="BQ28" i="58"/>
  <c r="BQ35" i="58" s="1"/>
  <c r="BQ41" i="58" s="1"/>
  <c r="BJ28" i="58"/>
  <c r="BJ35" i="58" s="1"/>
  <c r="BJ41" i="58" s="1"/>
  <c r="BB103" i="58"/>
  <c r="AZ16" i="58"/>
  <c r="AY28" i="58"/>
  <c r="AY35" i="58" s="1"/>
  <c r="AX28" i="58"/>
  <c r="AX35" i="58" s="1"/>
  <c r="AX41" i="58" s="1"/>
  <c r="AV28" i="58"/>
  <c r="AV35" i="58" s="1"/>
  <c r="AV41" i="58" s="1"/>
  <c r="AT105" i="58"/>
  <c r="AL28" i="58"/>
  <c r="AL35" i="58" s="1"/>
  <c r="AL41" i="58" s="1"/>
  <c r="AG107" i="58"/>
  <c r="AD16" i="58"/>
  <c r="Z107" i="58"/>
  <c r="T107" i="58"/>
  <c r="T103" i="58"/>
  <c r="O28" i="58"/>
  <c r="O35" i="58" s="1"/>
  <c r="O41" i="58" s="1"/>
  <c r="L107" i="58"/>
  <c r="L103" i="58"/>
  <c r="G28" i="58"/>
  <c r="G35" i="58" s="1"/>
  <c r="G41" i="58" s="1"/>
  <c r="G47" i="58" s="1"/>
  <c r="G94" i="58" s="1"/>
  <c r="F105" i="58"/>
  <c r="F28" i="58"/>
  <c r="F35" i="58" s="1"/>
  <c r="F41" i="58" s="1"/>
  <c r="AL17" i="18"/>
  <c r="AH17" i="18"/>
  <c r="AD17" i="18"/>
  <c r="V17" i="18"/>
  <c r="R17" i="18"/>
  <c r="N17" i="18"/>
  <c r="F17" i="18"/>
  <c r="C15" i="57"/>
  <c r="C6" i="58"/>
  <c r="B8" i="18"/>
  <c r="C11" i="57"/>
  <c r="C7" i="58"/>
  <c r="B9" i="18"/>
  <c r="Y4" i="77"/>
  <c r="C9" i="57"/>
  <c r="AF4" i="77"/>
  <c r="AK4" i="77"/>
  <c r="AC4" i="77"/>
  <c r="C5" i="57"/>
  <c r="CR142" i="58"/>
  <c r="CJ142" i="58"/>
  <c r="CB142" i="58"/>
  <c r="BT142" i="58"/>
  <c r="AQ142" i="58"/>
  <c r="AK172" i="59"/>
  <c r="AH35" i="18" s="1"/>
  <c r="AE142" i="58"/>
  <c r="K172" i="59"/>
  <c r="H35" i="18" s="1"/>
  <c r="CP142" i="58"/>
  <c r="CH142" i="58"/>
  <c r="BZ142" i="58"/>
  <c r="BR142" i="58"/>
  <c r="BG142" i="58"/>
  <c r="AU142" i="58"/>
  <c r="AO172" i="59"/>
  <c r="AL35" i="18" s="1"/>
  <c r="AI142" i="58"/>
  <c r="X172" i="59"/>
  <c r="U35" i="18" s="1"/>
  <c r="U172" i="59"/>
  <c r="R35" i="18" s="1"/>
  <c r="F172" i="59"/>
  <c r="C35" i="18" s="1"/>
  <c r="CV142" i="58"/>
  <c r="CN142" i="58"/>
  <c r="CF142" i="58"/>
  <c r="BX142" i="58"/>
  <c r="BP142" i="58"/>
  <c r="BO142" i="58"/>
  <c r="BK142" i="58"/>
  <c r="AY142" i="58"/>
  <c r="AM142" i="58"/>
  <c r="AE172" i="59"/>
  <c r="AB35" i="18" s="1"/>
  <c r="AD172" i="59"/>
  <c r="AA35" i="18" s="1"/>
  <c r="S142" i="58"/>
  <c r="CT142" i="58"/>
  <c r="CL142" i="58"/>
  <c r="CD142" i="58"/>
  <c r="BV142" i="58"/>
  <c r="BC142" i="58"/>
  <c r="AL172" i="59"/>
  <c r="AI35" i="18" s="1"/>
  <c r="AG172" i="59"/>
  <c r="AD35" i="18" s="1"/>
  <c r="AA172" i="59"/>
  <c r="X35" i="18" s="1"/>
  <c r="P142" i="58"/>
  <c r="Z172" i="59"/>
  <c r="W35" i="18" s="1"/>
  <c r="N172" i="59"/>
  <c r="K35" i="18" s="1"/>
  <c r="G172" i="59"/>
  <c r="D35" i="18" s="1"/>
  <c r="BL142" i="58"/>
  <c r="BH142" i="58"/>
  <c r="BD142" i="58"/>
  <c r="AZ142" i="58"/>
  <c r="AV142" i="58"/>
  <c r="AR142" i="58"/>
  <c r="AN142" i="58"/>
  <c r="AJ142" i="58"/>
  <c r="AF142" i="58"/>
  <c r="AC142" i="58"/>
  <c r="AB142" i="58"/>
  <c r="V172" i="59"/>
  <c r="S35" i="18" s="1"/>
  <c r="O142" i="58"/>
  <c r="M142" i="58"/>
  <c r="J172" i="59"/>
  <c r="G35" i="18" s="1"/>
  <c r="Y142" i="58"/>
  <c r="X142" i="58"/>
  <c r="R172" i="59"/>
  <c r="O35" i="18" s="1"/>
  <c r="O172" i="59"/>
  <c r="L35" i="18" s="1"/>
  <c r="I142" i="58"/>
  <c r="AK355" i="57"/>
  <c r="AC355" i="57"/>
  <c r="U355" i="57"/>
  <c r="M355" i="57"/>
  <c r="E355" i="57"/>
  <c r="M97" i="18"/>
  <c r="I97" i="18"/>
  <c r="E97" i="18"/>
  <c r="AK97" i="18"/>
  <c r="AG97" i="18"/>
  <c r="AC97" i="18"/>
  <c r="Y97" i="18"/>
  <c r="U97" i="18"/>
  <c r="Q97" i="18"/>
  <c r="AM355" i="57"/>
  <c r="AJ15" i="18"/>
  <c r="AE355" i="57"/>
  <c r="AB15" i="18"/>
  <c r="W355" i="57"/>
  <c r="T15" i="18"/>
  <c r="O355" i="57"/>
  <c r="L15" i="18"/>
  <c r="G355" i="57"/>
  <c r="D15" i="18"/>
  <c r="AH32" i="18"/>
  <c r="AD32" i="18"/>
  <c r="N32" i="18"/>
  <c r="J32" i="18"/>
  <c r="AI355" i="57"/>
  <c r="AF15" i="18"/>
  <c r="AA355" i="57"/>
  <c r="X15" i="18"/>
  <c r="S355" i="57"/>
  <c r="P15" i="18"/>
  <c r="K355" i="57"/>
  <c r="H15" i="18"/>
  <c r="AM21" i="77"/>
  <c r="AL8" i="77"/>
  <c r="AJ21" i="77"/>
  <c r="AB8" i="77"/>
  <c r="AA21" i="77"/>
  <c r="W8" i="77"/>
  <c r="T21" i="77"/>
  <c r="L8" i="77"/>
  <c r="K21" i="77"/>
  <c r="G8" i="77"/>
  <c r="CW143" i="58"/>
  <c r="CW233" i="58" s="1"/>
  <c r="D21" i="77"/>
  <c r="AM8" i="77"/>
  <c r="AF8" i="77"/>
  <c r="AE21" i="77"/>
  <c r="AA8" i="77"/>
  <c r="X21" i="77"/>
  <c r="P8" i="77"/>
  <c r="O21" i="77"/>
  <c r="K8" i="77"/>
  <c r="H21" i="77"/>
  <c r="C72" i="18"/>
  <c r="D72" i="18"/>
  <c r="CU143" i="58"/>
  <c r="CU233" i="58" s="1"/>
  <c r="CS143" i="58"/>
  <c r="CS233" i="58" s="1"/>
  <c r="D8" i="77"/>
  <c r="AJ8" i="77"/>
  <c r="AI21" i="77"/>
  <c r="AE8" i="77"/>
  <c r="AB21" i="77"/>
  <c r="U21" i="77"/>
  <c r="T8" i="77"/>
  <c r="S21" i="77"/>
  <c r="O8" i="77"/>
  <c r="L21" i="77"/>
  <c r="CZ143" i="58"/>
  <c r="CZ233" i="58" s="1"/>
  <c r="CZ250" i="58" s="1"/>
  <c r="CX143" i="58"/>
  <c r="CX233" i="58" s="1"/>
  <c r="CX250" i="58" s="1"/>
  <c r="CQ143" i="58"/>
  <c r="CQ233" i="58" s="1"/>
  <c r="CQ250" i="58" s="1"/>
  <c r="AI8" i="77"/>
  <c r="AF21" i="77"/>
  <c r="Y21" i="77"/>
  <c r="X8" i="77"/>
  <c r="W21" i="77"/>
  <c r="S8" i="77"/>
  <c r="P21" i="77"/>
  <c r="I21" i="77"/>
  <c r="H8" i="77"/>
  <c r="G21" i="77"/>
  <c r="E21" i="77"/>
  <c r="CN143" i="58"/>
  <c r="CN233" i="58" s="1"/>
  <c r="CP143" i="58"/>
  <c r="CP233" i="58" s="1"/>
  <c r="CL143" i="58"/>
  <c r="CL233" i="58" s="1"/>
  <c r="BH95" i="58"/>
  <c r="BH186" i="58" s="1"/>
  <c r="AX95" i="58"/>
  <c r="AX186" i="58" s="1"/>
  <c r="AV143" i="58"/>
  <c r="AV233" i="58" s="1"/>
  <c r="AR143" i="58"/>
  <c r="AR233" i="58" s="1"/>
  <c r="AP95" i="58"/>
  <c r="AP186" i="58" s="1"/>
  <c r="AN143" i="58"/>
  <c r="AN233" i="58" s="1"/>
  <c r="AI72" i="18"/>
  <c r="AJ143" i="58" s="1"/>
  <c r="AJ233" i="58" s="1"/>
  <c r="AE72" i="18"/>
  <c r="AF143" i="58" s="1"/>
  <c r="AF233" i="58" s="1"/>
  <c r="AA72" i="18"/>
  <c r="AB143" i="58" s="1"/>
  <c r="AB233" i="58" s="1"/>
  <c r="W72" i="18"/>
  <c r="X143" i="58" s="1"/>
  <c r="X233" i="58" s="1"/>
  <c r="CV68" i="58"/>
  <c r="CV75" i="58" s="1"/>
  <c r="BB143" i="58"/>
  <c r="BB233" i="58" s="1"/>
  <c r="BB250" i="58" s="1"/>
  <c r="AX143" i="58"/>
  <c r="AX233" i="58" s="1"/>
  <c r="AX250" i="58" s="1"/>
  <c r="AT143" i="58"/>
  <c r="AT233" i="58" s="1"/>
  <c r="AT250" i="58" s="1"/>
  <c r="AP143" i="58"/>
  <c r="AP233" i="58" s="1"/>
  <c r="AK72" i="18"/>
  <c r="AL143" i="58" s="1"/>
  <c r="AL233" i="58" s="1"/>
  <c r="AL250" i="58" s="1"/>
  <c r="AJ63" i="18"/>
  <c r="AG72" i="18"/>
  <c r="AH143" i="58" s="1"/>
  <c r="AH233" i="58" s="1"/>
  <c r="AF63" i="18"/>
  <c r="AC72" i="18"/>
  <c r="AD143" i="58" s="1"/>
  <c r="AD233" i="58" s="1"/>
  <c r="AB63" i="18"/>
  <c r="Y72" i="18"/>
  <c r="Z143" i="58" s="1"/>
  <c r="Z233" i="58" s="1"/>
  <c r="Z250" i="58" s="1"/>
  <c r="X63" i="18"/>
  <c r="V63" i="18"/>
  <c r="AY143" i="58"/>
  <c r="AY233" i="58" s="1"/>
  <c r="AL63" i="18"/>
  <c r="AI63" i="18"/>
  <c r="AH63" i="18"/>
  <c r="AE63" i="18"/>
  <c r="AD63" i="18"/>
  <c r="AA63" i="18"/>
  <c r="Z63" i="18"/>
  <c r="W63" i="18"/>
  <c r="T72" i="18"/>
  <c r="U143" i="58" s="1"/>
  <c r="U233" i="58" s="1"/>
  <c r="U250" i="58" s="1"/>
  <c r="T63" i="18"/>
  <c r="S72" i="18"/>
  <c r="T143" i="58" s="1"/>
  <c r="T233" i="58" s="1"/>
  <c r="T250" i="58" s="1"/>
  <c r="K72" i="18"/>
  <c r="L143" i="58" s="1"/>
  <c r="L233" i="58" s="1"/>
  <c r="L250" i="58" s="1"/>
  <c r="CR68" i="58"/>
  <c r="CR75" i="58" s="1"/>
  <c r="BG143" i="58"/>
  <c r="BG233" i="58" s="1"/>
  <c r="AU143" i="58"/>
  <c r="AU233" i="58" s="1"/>
  <c r="AQ143" i="58"/>
  <c r="AQ233" i="58" s="1"/>
  <c r="AL72" i="18"/>
  <c r="AM143" i="58" s="1"/>
  <c r="AM233" i="58" s="1"/>
  <c r="AH72" i="18"/>
  <c r="AI143" i="58" s="1"/>
  <c r="AI233" i="58" s="1"/>
  <c r="AD72" i="18"/>
  <c r="AE143" i="58" s="1"/>
  <c r="AE233" i="58" s="1"/>
  <c r="Z72" i="18"/>
  <c r="AA143" i="58" s="1"/>
  <c r="AA233" i="58" s="1"/>
  <c r="H63" i="18"/>
  <c r="AK68" i="58"/>
  <c r="AK75" i="58" s="1"/>
  <c r="AC68" i="58"/>
  <c r="AC75" i="58" s="1"/>
  <c r="T68" i="58"/>
  <c r="T75" i="58" s="1"/>
  <c r="M68" i="58"/>
  <c r="L68" i="58"/>
  <c r="L75" i="58" s="1"/>
  <c r="G68" i="58"/>
  <c r="U63" i="18"/>
  <c r="Q72" i="18"/>
  <c r="R143" i="58" s="1"/>
  <c r="R233" i="58" s="1"/>
  <c r="P72" i="18"/>
  <c r="Q143" i="58" s="1"/>
  <c r="Q233" i="58" s="1"/>
  <c r="Q250" i="58" s="1"/>
  <c r="N63" i="18"/>
  <c r="L63" i="18"/>
  <c r="J63" i="18"/>
  <c r="H72" i="18"/>
  <c r="I143" i="58" s="1"/>
  <c r="I233" i="58" s="1"/>
  <c r="CM68" i="58"/>
  <c r="CM75" i="58" s="1"/>
  <c r="CL68" i="58"/>
  <c r="CL75" i="58" s="1"/>
  <c r="CJ68" i="58"/>
  <c r="CJ75" i="58" s="1"/>
  <c r="Q63" i="18"/>
  <c r="M72" i="18"/>
  <c r="N143" i="58" s="1"/>
  <c r="N233" i="58" s="1"/>
  <c r="N250" i="58" s="1"/>
  <c r="L72" i="18"/>
  <c r="M143" i="58" s="1"/>
  <c r="M233" i="58" s="1"/>
  <c r="E72" i="18"/>
  <c r="F143" i="58" s="1"/>
  <c r="F233" i="58" s="1"/>
  <c r="E63" i="18"/>
  <c r="U72" i="18"/>
  <c r="V143" i="58" s="1"/>
  <c r="V233" i="58" s="1"/>
  <c r="M63" i="18"/>
  <c r="G72" i="18"/>
  <c r="H143" i="58" s="1"/>
  <c r="H233" i="58" s="1"/>
  <c r="H250" i="58" s="1"/>
  <c r="CD68" i="58"/>
  <c r="CD75" i="58" s="1"/>
  <c r="CB68" i="58"/>
  <c r="BU68" i="58"/>
  <c r="BK68" i="58"/>
  <c r="BJ68" i="58"/>
  <c r="AI68" i="58"/>
  <c r="AA68" i="58"/>
  <c r="AA75" i="58" s="1"/>
  <c r="D68" i="58"/>
  <c r="D75" i="58" s="1"/>
  <c r="BV68" i="58"/>
  <c r="BV75" i="58" s="1"/>
  <c r="BS68" i="58"/>
  <c r="BS75" i="58" s="1"/>
  <c r="AZ68" i="58"/>
  <c r="AZ75" i="58" s="1"/>
  <c r="AN68" i="58"/>
  <c r="P68" i="58"/>
  <c r="P75" i="58" s="1"/>
  <c r="BP68" i="58"/>
  <c r="BN68" i="58"/>
  <c r="BN75" i="58" s="1"/>
  <c r="BL68" i="58"/>
  <c r="BL75" i="58" s="1"/>
  <c r="BF68" i="58"/>
  <c r="BF75" i="58" s="1"/>
  <c r="BB68" i="58"/>
  <c r="AY68" i="58"/>
  <c r="AP68" i="58"/>
  <c r="AP75" i="58" s="1"/>
  <c r="Y68" i="58"/>
  <c r="Y75" i="58" s="1"/>
  <c r="CW41" i="58"/>
  <c r="CP45" i="58"/>
  <c r="CY45" i="58"/>
  <c r="CS45" i="58"/>
  <c r="CP41" i="58"/>
  <c r="CW45" i="58"/>
  <c r="CZ197" i="58"/>
  <c r="CZ193" i="58"/>
  <c r="CX16" i="58"/>
  <c r="CX106" i="58"/>
  <c r="CX104" i="58"/>
  <c r="CX102" i="58"/>
  <c r="CV107" i="58"/>
  <c r="CV105" i="58"/>
  <c r="CV103" i="58"/>
  <c r="CV195" i="58"/>
  <c r="CU196" i="58"/>
  <c r="CS16" i="58"/>
  <c r="CS194" i="58"/>
  <c r="CQ197" i="58"/>
  <c r="CO45" i="58"/>
  <c r="CN195" i="58"/>
  <c r="CN104" i="58"/>
  <c r="CN16" i="58"/>
  <c r="CG45" i="58"/>
  <c r="BY45" i="58"/>
  <c r="CU102" i="58"/>
  <c r="CU16" i="58"/>
  <c r="CR195" i="58"/>
  <c r="CR104" i="58"/>
  <c r="CR16" i="58"/>
  <c r="CR45" i="58"/>
  <c r="CQ102" i="58"/>
  <c r="CQ16" i="58"/>
  <c r="CF45" i="58"/>
  <c r="BS41" i="58"/>
  <c r="BS47" i="58" s="1"/>
  <c r="CZ16" i="58"/>
  <c r="CZ104" i="58"/>
  <c r="CV16" i="58"/>
  <c r="CV28" i="58"/>
  <c r="CV35" i="58" s="1"/>
  <c r="CV41" i="58" s="1"/>
  <c r="CU197" i="58"/>
  <c r="CS102" i="58"/>
  <c r="CS198" i="58"/>
  <c r="CP16" i="58"/>
  <c r="CP198" i="58"/>
  <c r="CP194" i="58"/>
  <c r="CM41" i="58"/>
  <c r="CK45" i="58"/>
  <c r="CC45" i="58"/>
  <c r="BY41" i="58"/>
  <c r="CU195" i="58"/>
  <c r="CU104" i="58"/>
  <c r="CO198" i="58"/>
  <c r="CO107" i="58"/>
  <c r="CO194" i="58"/>
  <c r="CO103" i="58"/>
  <c r="CJ45" i="58"/>
  <c r="CB45" i="58"/>
  <c r="BV45" i="58"/>
  <c r="CQ104" i="58"/>
  <c r="CM16" i="58"/>
  <c r="CM104" i="58"/>
  <c r="CK107" i="58"/>
  <c r="CK103" i="58"/>
  <c r="CI16" i="58"/>
  <c r="CI104" i="58"/>
  <c r="CG107" i="58"/>
  <c r="CG103" i="58"/>
  <c r="CE16" i="58"/>
  <c r="CE104" i="58"/>
  <c r="CC107" i="58"/>
  <c r="CC103" i="58"/>
  <c r="CA16" i="58"/>
  <c r="CA104" i="58"/>
  <c r="BY107" i="58"/>
  <c r="BY103" i="58"/>
  <c r="BX107" i="58"/>
  <c r="BX45" i="58"/>
  <c r="BX28" i="58"/>
  <c r="BX35" i="58" s="1"/>
  <c r="BX41" i="58" s="1"/>
  <c r="BW102" i="58"/>
  <c r="BW16" i="58"/>
  <c r="BV102" i="58"/>
  <c r="BR106" i="58"/>
  <c r="BR197" i="58"/>
  <c r="BQ45" i="58"/>
  <c r="CL197" i="58"/>
  <c r="CL193" i="58"/>
  <c r="CJ16" i="58"/>
  <c r="CJ104" i="58"/>
  <c r="CH197" i="58"/>
  <c r="CH193" i="58"/>
  <c r="CF16" i="58"/>
  <c r="CF104" i="58"/>
  <c r="CD197" i="58"/>
  <c r="CD193" i="58"/>
  <c r="CB16" i="58"/>
  <c r="CB104" i="58"/>
  <c r="BZ197" i="58"/>
  <c r="BZ193" i="58"/>
  <c r="BV16" i="58"/>
  <c r="BV198" i="58"/>
  <c r="BV194" i="58"/>
  <c r="BS197" i="58"/>
  <c r="BQ103" i="58"/>
  <c r="BQ194" i="58"/>
  <c r="BP195" i="58"/>
  <c r="BP104" i="58"/>
  <c r="BP16" i="58"/>
  <c r="BU107" i="58"/>
  <c r="BU198" i="58"/>
  <c r="BU103" i="58"/>
  <c r="BU194" i="58"/>
  <c r="BT195" i="58"/>
  <c r="BT104" i="58"/>
  <c r="BT16" i="58"/>
  <c r="BT45" i="58"/>
  <c r="BS105" i="58"/>
  <c r="BS102" i="58"/>
  <c r="BS16" i="58"/>
  <c r="BQ107" i="58"/>
  <c r="BQ198" i="58"/>
  <c r="CL16" i="58"/>
  <c r="CH16" i="58"/>
  <c r="CD16" i="58"/>
  <c r="BZ16" i="58"/>
  <c r="BU45" i="58"/>
  <c r="BR102" i="58"/>
  <c r="BR16" i="58"/>
  <c r="BR193" i="58"/>
  <c r="BP45" i="58"/>
  <c r="BN105" i="58"/>
  <c r="BK106" i="58"/>
  <c r="BK197" i="58"/>
  <c r="BK195" i="58"/>
  <c r="BK104" i="58"/>
  <c r="BK102" i="58"/>
  <c r="BK16" i="58"/>
  <c r="BK193" i="58"/>
  <c r="BI197" i="58"/>
  <c r="BI106" i="58"/>
  <c r="BI195" i="58"/>
  <c r="BI104" i="58"/>
  <c r="BI193" i="58"/>
  <c r="BI102" i="58"/>
  <c r="BI16" i="58"/>
  <c r="BH16" i="58"/>
  <c r="BH45" i="58"/>
  <c r="AX45" i="58"/>
  <c r="AR45" i="58"/>
  <c r="BH103" i="58"/>
  <c r="BF196" i="58"/>
  <c r="BF16" i="58"/>
  <c r="BD45" i="58"/>
  <c r="AY41" i="58"/>
  <c r="AY47" i="58" s="1"/>
  <c r="AT45" i="58"/>
  <c r="AN45" i="58"/>
  <c r="BM197" i="58"/>
  <c r="BM106" i="58"/>
  <c r="BM195" i="58"/>
  <c r="BM104" i="58"/>
  <c r="BM193" i="58"/>
  <c r="BM102" i="58"/>
  <c r="BL16" i="58"/>
  <c r="BL45" i="58"/>
  <c r="BG106" i="58"/>
  <c r="BG197" i="58"/>
  <c r="BG195" i="58"/>
  <c r="BG104" i="58"/>
  <c r="BG102" i="58"/>
  <c r="BG16" i="58"/>
  <c r="BG193" i="58"/>
  <c r="AZ45" i="58"/>
  <c r="AT41" i="58"/>
  <c r="AP45" i="58"/>
  <c r="BW104" i="58"/>
  <c r="BS104" i="58"/>
  <c r="BO16" i="58"/>
  <c r="BO104" i="58"/>
  <c r="BN106" i="58"/>
  <c r="BN103" i="58"/>
  <c r="BL107" i="58"/>
  <c r="BL103" i="58"/>
  <c r="BH28" i="58"/>
  <c r="BH35" i="58" s="1"/>
  <c r="BH41" i="58" s="1"/>
  <c r="BB45" i="58"/>
  <c r="AW41" i="58"/>
  <c r="AW47" i="58" s="1"/>
  <c r="AV45" i="58"/>
  <c r="AP41" i="58"/>
  <c r="AM45" i="58"/>
  <c r="AL198" i="58"/>
  <c r="AL107" i="58"/>
  <c r="AL194" i="58"/>
  <c r="AL103" i="58"/>
  <c r="AK195" i="58"/>
  <c r="AK104" i="58"/>
  <c r="AK16" i="58"/>
  <c r="AJ102" i="58"/>
  <c r="AJ16" i="58"/>
  <c r="BE16" i="58"/>
  <c r="BE106" i="58"/>
  <c r="BE104" i="58"/>
  <c r="BE102" i="58"/>
  <c r="BC197" i="58"/>
  <c r="BC193" i="58"/>
  <c r="BA16" i="58"/>
  <c r="BA106" i="58"/>
  <c r="BA104" i="58"/>
  <c r="BA102" i="58"/>
  <c r="AY197" i="58"/>
  <c r="AY193" i="58"/>
  <c r="AW16" i="58"/>
  <c r="AW106" i="58"/>
  <c r="AW104" i="58"/>
  <c r="AW102" i="58"/>
  <c r="AU197" i="58"/>
  <c r="AU193" i="58"/>
  <c r="AS16" i="58"/>
  <c r="AS106" i="58"/>
  <c r="AS104" i="58"/>
  <c r="AS102" i="58"/>
  <c r="AQ197" i="58"/>
  <c r="AQ193" i="58"/>
  <c r="AO16" i="58"/>
  <c r="AO106" i="58"/>
  <c r="AO104" i="58"/>
  <c r="AO102" i="58"/>
  <c r="AH45" i="58"/>
  <c r="BD107" i="58"/>
  <c r="BD103" i="58"/>
  <c r="BB16" i="58"/>
  <c r="AZ107" i="58"/>
  <c r="AZ103" i="58"/>
  <c r="AX16" i="58"/>
  <c r="AV107" i="58"/>
  <c r="AV103" i="58"/>
  <c r="AT16" i="58"/>
  <c r="AR107" i="58"/>
  <c r="AR103" i="58"/>
  <c r="AP16" i="58"/>
  <c r="AN107" i="58"/>
  <c r="AN103" i="58"/>
  <c r="AE41" i="58"/>
  <c r="AD41" i="58"/>
  <c r="AB45" i="58"/>
  <c r="BC16" i="58"/>
  <c r="BC104" i="58"/>
  <c r="AY16" i="58"/>
  <c r="AY104" i="58"/>
  <c r="AU16" i="58"/>
  <c r="AU104" i="58"/>
  <c r="AQ16" i="58"/>
  <c r="AQ104" i="58"/>
  <c r="AM16" i="58"/>
  <c r="AJ197" i="58"/>
  <c r="AJ193" i="58"/>
  <c r="AI106" i="58"/>
  <c r="AI193" i="58"/>
  <c r="AI102" i="58"/>
  <c r="AB197" i="58"/>
  <c r="AB106" i="58"/>
  <c r="AB16" i="58"/>
  <c r="X198" i="58"/>
  <c r="X107" i="58"/>
  <c r="X194" i="58"/>
  <c r="X103" i="58"/>
  <c r="S41" i="58"/>
  <c r="K41" i="58"/>
  <c r="AE16" i="58"/>
  <c r="AE106" i="58"/>
  <c r="AE102" i="58"/>
  <c r="AB102" i="58"/>
  <c r="Z45" i="58"/>
  <c r="AJ104" i="58"/>
  <c r="AH107" i="58"/>
  <c r="AH103" i="58"/>
  <c r="AF16" i="58"/>
  <c r="AF104" i="58"/>
  <c r="AD107" i="58"/>
  <c r="AD103" i="58"/>
  <c r="AC107" i="58"/>
  <c r="AC45" i="58"/>
  <c r="AC28" i="58"/>
  <c r="AC35" i="58" s="1"/>
  <c r="AC41" i="58" s="1"/>
  <c r="AB194" i="58"/>
  <c r="AB103" i="58"/>
  <c r="AA198" i="58"/>
  <c r="X105" i="58"/>
  <c r="X41" i="58"/>
  <c r="AG16" i="58"/>
  <c r="AG104" i="58"/>
  <c r="AB193" i="58"/>
  <c r="Y106" i="58"/>
  <c r="Y197" i="58"/>
  <c r="Y195" i="58"/>
  <c r="Y104" i="58"/>
  <c r="Y102" i="58"/>
  <c r="Y16" i="58"/>
  <c r="Y193" i="58"/>
  <c r="U106" i="58"/>
  <c r="U197" i="58"/>
  <c r="U195" i="58"/>
  <c r="U104" i="58"/>
  <c r="U102" i="58"/>
  <c r="U16" i="58"/>
  <c r="U193" i="58"/>
  <c r="T45" i="58"/>
  <c r="S197" i="58"/>
  <c r="S106" i="58"/>
  <c r="S195" i="58"/>
  <c r="S104" i="58"/>
  <c r="S193" i="58"/>
  <c r="S102" i="58"/>
  <c r="S16" i="58"/>
  <c r="R45" i="58"/>
  <c r="M106" i="58"/>
  <c r="M197" i="58"/>
  <c r="M195" i="58"/>
  <c r="M104" i="58"/>
  <c r="M102" i="58"/>
  <c r="M16" i="58"/>
  <c r="M193" i="58"/>
  <c r="L45" i="58"/>
  <c r="K197" i="58"/>
  <c r="K106" i="58"/>
  <c r="K195" i="58"/>
  <c r="K104" i="58"/>
  <c r="K193" i="58"/>
  <c r="K102" i="58"/>
  <c r="K16" i="58"/>
  <c r="E106" i="58"/>
  <c r="E197" i="58"/>
  <c r="D41" i="58"/>
  <c r="V28" i="58"/>
  <c r="V35" i="58" s="1"/>
  <c r="V41" i="58" s="1"/>
  <c r="AK21" i="18"/>
  <c r="AE21" i="18"/>
  <c r="Z21" i="18"/>
  <c r="U21" i="18"/>
  <c r="AM29" i="18"/>
  <c r="X45" i="58"/>
  <c r="W197" i="58"/>
  <c r="W106" i="58"/>
  <c r="W195" i="58"/>
  <c r="W104" i="58"/>
  <c r="W193" i="58"/>
  <c r="W102" i="58"/>
  <c r="W16" i="58"/>
  <c r="V16" i="58"/>
  <c r="V45" i="58"/>
  <c r="Q106" i="58"/>
  <c r="Q197" i="58"/>
  <c r="Q195" i="58"/>
  <c r="Q104" i="58"/>
  <c r="Q102" i="58"/>
  <c r="Q16" i="58"/>
  <c r="Q193" i="58"/>
  <c r="P16" i="58"/>
  <c r="P45" i="58"/>
  <c r="O197" i="58"/>
  <c r="O106" i="58"/>
  <c r="O195" i="58"/>
  <c r="O104" i="58"/>
  <c r="O193" i="58"/>
  <c r="O102" i="58"/>
  <c r="O16" i="58"/>
  <c r="N16" i="58"/>
  <c r="N45" i="58"/>
  <c r="I106" i="58"/>
  <c r="I197" i="58"/>
  <c r="I195" i="58"/>
  <c r="I104" i="58"/>
  <c r="I102" i="58"/>
  <c r="I16" i="58"/>
  <c r="I193" i="58"/>
  <c r="H16" i="58"/>
  <c r="H45" i="58"/>
  <c r="G197" i="58"/>
  <c r="G106" i="58"/>
  <c r="G195" i="58"/>
  <c r="G104" i="58"/>
  <c r="G193" i="58"/>
  <c r="G102" i="58"/>
  <c r="G16" i="58"/>
  <c r="E102" i="58"/>
  <c r="E16" i="58"/>
  <c r="E193" i="58"/>
  <c r="Z28" i="58"/>
  <c r="Z35" i="58" s="1"/>
  <c r="Z41" i="58" s="1"/>
  <c r="V107" i="58"/>
  <c r="V103" i="58"/>
  <c r="R28" i="58"/>
  <c r="R35" i="58" s="1"/>
  <c r="R41" i="58" s="1"/>
  <c r="P107" i="58"/>
  <c r="P103" i="58"/>
  <c r="N107" i="58"/>
  <c r="N103" i="58"/>
  <c r="J28" i="58"/>
  <c r="J35" i="58" s="1"/>
  <c r="J41" i="58" s="1"/>
  <c r="H107" i="58"/>
  <c r="H103" i="58"/>
  <c r="E195" i="58"/>
  <c r="E104" i="58"/>
  <c r="O21" i="18"/>
  <c r="J21" i="18"/>
  <c r="E21" i="18"/>
  <c r="AM26" i="18"/>
  <c r="AM22" i="18"/>
  <c r="D196" i="58"/>
  <c r="D16" i="58"/>
  <c r="AL21" i="18"/>
  <c r="AG21" i="18"/>
  <c r="AA21" i="18"/>
  <c r="V21" i="18"/>
  <c r="Q21" i="18"/>
  <c r="K21" i="18"/>
  <c r="AM28" i="18"/>
  <c r="F21" i="18"/>
  <c r="AM24" i="18"/>
  <c r="AM25" i="18"/>
  <c r="AH21" i="18"/>
  <c r="AC21" i="18"/>
  <c r="W21" i="18"/>
  <c r="R21" i="18"/>
  <c r="M21" i="18"/>
  <c r="G21" i="18"/>
  <c r="AI21" i="18"/>
  <c r="AD21" i="18"/>
  <c r="Y21" i="18"/>
  <c r="S21" i="18"/>
  <c r="N21" i="18"/>
  <c r="I21" i="18"/>
  <c r="AM27" i="18"/>
  <c r="AM23" i="18"/>
  <c r="C21" i="18"/>
  <c r="AI19" i="18"/>
  <c r="AI17" i="18" s="1"/>
  <c r="Z23" i="44"/>
  <c r="Z25" i="44" s="1"/>
  <c r="Z26" i="44" s="1"/>
  <c r="AE19" i="18"/>
  <c r="AE17" i="18" s="1"/>
  <c r="V23" i="44"/>
  <c r="AA19" i="18"/>
  <c r="AA17" i="18" s="1"/>
  <c r="R23" i="44"/>
  <c r="W19" i="18"/>
  <c r="W17" i="18" s="1"/>
  <c r="N23" i="44"/>
  <c r="N25" i="44" s="1"/>
  <c r="N26" i="44" s="1"/>
  <c r="S19" i="18"/>
  <c r="J23" i="44"/>
  <c r="O19" i="18"/>
  <c r="F23" i="44"/>
  <c r="K19" i="18"/>
  <c r="G19" i="18"/>
  <c r="S18" i="18"/>
  <c r="J14" i="44"/>
  <c r="O18" i="18"/>
  <c r="F14" i="44"/>
  <c r="K18" i="18"/>
  <c r="G18" i="18"/>
  <c r="AZ210" i="58" l="1"/>
  <c r="AZ211" i="58"/>
  <c r="L210" i="58"/>
  <c r="L211" i="58"/>
  <c r="AG210" i="58"/>
  <c r="AG211" i="58"/>
  <c r="CF75" i="58"/>
  <c r="Y25" i="44"/>
  <c r="Y26" i="44" s="1"/>
  <c r="AC25" i="44"/>
  <c r="AC26" i="44" s="1"/>
  <c r="L25" i="44"/>
  <c r="L26" i="44" s="1"/>
  <c r="D99" i="18"/>
  <c r="L99" i="18"/>
  <c r="E99" i="18"/>
  <c r="I99" i="18"/>
  <c r="M99" i="18"/>
  <c r="Q99" i="18"/>
  <c r="U99" i="18"/>
  <c r="Y99" i="18"/>
  <c r="AC99" i="18"/>
  <c r="AG99" i="18"/>
  <c r="AK99" i="18"/>
  <c r="F99" i="18"/>
  <c r="J99" i="18"/>
  <c r="N99" i="18"/>
  <c r="R99" i="18"/>
  <c r="V99" i="18"/>
  <c r="Z99" i="18"/>
  <c r="AD99" i="18"/>
  <c r="AH99" i="18"/>
  <c r="AL99" i="18"/>
  <c r="G99" i="18"/>
  <c r="K99" i="18"/>
  <c r="O99" i="18"/>
  <c r="S99" i="18"/>
  <c r="W99" i="18"/>
  <c r="AA99" i="18"/>
  <c r="AE99" i="18"/>
  <c r="AI99" i="18"/>
  <c r="M164" i="59"/>
  <c r="J20" i="18" s="1"/>
  <c r="U164" i="59"/>
  <c r="R20" i="18" s="1"/>
  <c r="K4" i="77"/>
  <c r="E2" i="59"/>
  <c r="C320" i="57"/>
  <c r="E4" i="62" s="1"/>
  <c r="W18" i="74"/>
  <c r="BY250" i="58"/>
  <c r="L329" i="57"/>
  <c r="K16" i="18" s="1"/>
  <c r="C16" i="57"/>
  <c r="B16" i="11" s="1"/>
  <c r="E2" i="62"/>
  <c r="V250" i="58"/>
  <c r="K164" i="59"/>
  <c r="H20" i="18" s="1"/>
  <c r="BP209" i="58"/>
  <c r="CC250" i="58"/>
  <c r="R25" i="44"/>
  <c r="R26" i="44" s="1"/>
  <c r="T4" i="77"/>
  <c r="I4" i="77"/>
  <c r="V25" i="44"/>
  <c r="V26" i="44" s="1"/>
  <c r="H4" i="77"/>
  <c r="AA209" i="58"/>
  <c r="CB75" i="58"/>
  <c r="AP250" i="58"/>
  <c r="S25" i="44"/>
  <c r="S26" i="44" s="1"/>
  <c r="BS250" i="58"/>
  <c r="BS254" i="58" s="1"/>
  <c r="CU250" i="58"/>
  <c r="BW250" i="58"/>
  <c r="CE250" i="58"/>
  <c r="CR209" i="58"/>
  <c r="CW250" i="58"/>
  <c r="CW254" i="58" s="1"/>
  <c r="O75" i="58"/>
  <c r="O259" i="58" s="1"/>
  <c r="E47" i="58"/>
  <c r="E94" i="58" s="1"/>
  <c r="E185" i="58" s="1"/>
  <c r="E203" i="58" s="1"/>
  <c r="E207" i="58" s="1"/>
  <c r="H25" i="44"/>
  <c r="H26" i="44" s="1"/>
  <c r="H164" i="59"/>
  <c r="E20" i="18" s="1"/>
  <c r="BO75" i="58"/>
  <c r="CI250" i="58"/>
  <c r="Q17" i="18"/>
  <c r="BJ75" i="58"/>
  <c r="BJ259" i="58" s="1"/>
  <c r="AD250" i="58"/>
  <c r="AD254" i="58" s="1"/>
  <c r="CG75" i="58"/>
  <c r="CC75" i="58"/>
  <c r="CC260" i="58" s="1"/>
  <c r="F250" i="58"/>
  <c r="M4" i="77"/>
  <c r="G25" i="44"/>
  <c r="G26" i="44" s="1"/>
  <c r="E75" i="58"/>
  <c r="CK75" i="58"/>
  <c r="K250" i="58"/>
  <c r="AH75" i="58"/>
  <c r="AI75" i="58"/>
  <c r="AJ329" i="57"/>
  <c r="AI16" i="18" s="1"/>
  <c r="AA250" i="58"/>
  <c r="CZ75" i="58"/>
  <c r="CZ259" i="58" s="1"/>
  <c r="AH250" i="58"/>
  <c r="AG47" i="58"/>
  <c r="AG94" i="58" s="1"/>
  <c r="AG185" i="58" s="1"/>
  <c r="D17" i="18"/>
  <c r="BX209" i="58"/>
  <c r="BN209" i="58"/>
  <c r="H75" i="58"/>
  <c r="CU75" i="58"/>
  <c r="V164" i="59"/>
  <c r="S20" i="18" s="1"/>
  <c r="C13" i="57"/>
  <c r="Q25" i="44"/>
  <c r="Q26" i="44" s="1"/>
  <c r="AO250" i="58"/>
  <c r="CN75" i="58"/>
  <c r="I75" i="58"/>
  <c r="W19" i="74"/>
  <c r="BA250" i="58"/>
  <c r="CO250" i="58"/>
  <c r="AU75" i="58"/>
  <c r="AF32" i="18"/>
  <c r="AN164" i="59"/>
  <c r="AK20" i="18" s="1"/>
  <c r="AB164" i="59"/>
  <c r="Y20" i="18" s="1"/>
  <c r="Q164" i="59"/>
  <c r="N20" i="18" s="1"/>
  <c r="N164" i="59"/>
  <c r="K20" i="18" s="1"/>
  <c r="Z164" i="59"/>
  <c r="W20" i="18" s="1"/>
  <c r="AW160" i="58"/>
  <c r="AW164" i="58" s="1"/>
  <c r="AW165" i="58" s="1"/>
  <c r="AV75" i="58"/>
  <c r="J329" i="57"/>
  <c r="I16" i="18" s="1"/>
  <c r="C14" i="57"/>
  <c r="F62" i="18"/>
  <c r="G95" i="58"/>
  <c r="G186" i="58" s="1"/>
  <c r="F32" i="18"/>
  <c r="V32" i="18"/>
  <c r="AL32" i="18"/>
  <c r="CG250" i="58"/>
  <c r="AO164" i="59"/>
  <c r="AL20" i="18" s="1"/>
  <c r="F4" i="77"/>
  <c r="C12" i="57"/>
  <c r="B6" i="11" s="1"/>
  <c r="T329" i="57"/>
  <c r="S16" i="18" s="1"/>
  <c r="CZ47" i="58"/>
  <c r="CZ94" i="58" s="1"/>
  <c r="R250" i="58"/>
  <c r="G250" i="58"/>
  <c r="AW250" i="58"/>
  <c r="I164" i="59"/>
  <c r="F20" i="18" s="1"/>
  <c r="AF164" i="59"/>
  <c r="AC20" i="18" s="1"/>
  <c r="M25" i="44"/>
  <c r="M26" i="44" s="1"/>
  <c r="F164" i="59"/>
  <c r="C20" i="18" s="1"/>
  <c r="AC164" i="59"/>
  <c r="Z20" i="18" s="1"/>
  <c r="BT75" i="58"/>
  <c r="G164" i="59"/>
  <c r="D20" i="18" s="1"/>
  <c r="B11" i="18"/>
  <c r="T17" i="18"/>
  <c r="CS250" i="58"/>
  <c r="CS254" i="58" s="1"/>
  <c r="AS250" i="58"/>
  <c r="P164" i="59"/>
  <c r="M20" i="18" s="1"/>
  <c r="BP75" i="58"/>
  <c r="BW209" i="58"/>
  <c r="V75" i="58"/>
  <c r="V260" i="58" s="1"/>
  <c r="AK17" i="18"/>
  <c r="AM85" i="18"/>
  <c r="AJ17" i="18"/>
  <c r="AB17" i="18"/>
  <c r="U8" i="77"/>
  <c r="Q4" i="77"/>
  <c r="E17" i="18"/>
  <c r="X17" i="18"/>
  <c r="AG75" i="58"/>
  <c r="BK75" i="58"/>
  <c r="CM47" i="58"/>
  <c r="CM94" i="58" s="1"/>
  <c r="AI47" i="58"/>
  <c r="AI94" i="58" s="1"/>
  <c r="BC75" i="58"/>
  <c r="BC260" i="58" s="1"/>
  <c r="S75" i="58"/>
  <c r="BW75" i="58"/>
  <c r="D47" i="58"/>
  <c r="AE75" i="58"/>
  <c r="AM75" i="58"/>
  <c r="AM260" i="58" s="1"/>
  <c r="CE47" i="58"/>
  <c r="CE94" i="58" s="1"/>
  <c r="CV47" i="58"/>
  <c r="CE75" i="58"/>
  <c r="G75" i="58"/>
  <c r="G259" i="58" s="1"/>
  <c r="CQ47" i="58"/>
  <c r="CQ94" i="58" s="1"/>
  <c r="CQ185" i="58" s="1"/>
  <c r="W75" i="58"/>
  <c r="W260" i="58" s="1"/>
  <c r="AY75" i="58"/>
  <c r="AY259" i="58" s="1"/>
  <c r="CU47" i="58"/>
  <c r="CA47" i="58"/>
  <c r="CA94" i="58" s="1"/>
  <c r="CA185" i="58" s="1"/>
  <c r="W164" i="59"/>
  <c r="T20" i="18" s="1"/>
  <c r="K75" i="58"/>
  <c r="BV47" i="58"/>
  <c r="BV94" i="58" s="1"/>
  <c r="CQ75" i="58"/>
  <c r="CQ259" i="58" s="1"/>
  <c r="CY75" i="58"/>
  <c r="CN47" i="58"/>
  <c r="CN94" i="58" s="1"/>
  <c r="AR47" i="58"/>
  <c r="AR94" i="58" s="1"/>
  <c r="AF209" i="58"/>
  <c r="BR47" i="58"/>
  <c r="BR94" i="58" s="1"/>
  <c r="AO75" i="58"/>
  <c r="CT75" i="58"/>
  <c r="AG17" i="18"/>
  <c r="CH47" i="58"/>
  <c r="CH94" i="58" s="1"/>
  <c r="AF47" i="58"/>
  <c r="BH47" i="58"/>
  <c r="BH94" i="58" s="1"/>
  <c r="X75" i="58"/>
  <c r="AS75" i="58"/>
  <c r="AS259" i="58" s="1"/>
  <c r="AO209" i="58"/>
  <c r="BL209" i="58"/>
  <c r="BR209" i="58"/>
  <c r="BV209" i="58"/>
  <c r="AQ47" i="58"/>
  <c r="AQ94" i="58" s="1"/>
  <c r="S47" i="58"/>
  <c r="S94" i="58" s="1"/>
  <c r="S112" i="58" s="1"/>
  <c r="BB75" i="58"/>
  <c r="M75" i="58"/>
  <c r="M259" i="58" s="1"/>
  <c r="BI95" i="58"/>
  <c r="BI186" i="58" s="1"/>
  <c r="X329" i="57"/>
  <c r="W16" i="18" s="1"/>
  <c r="G370" i="57"/>
  <c r="AG160" i="58"/>
  <c r="D329" i="57"/>
  <c r="C16" i="18" s="1"/>
  <c r="CT209" i="58"/>
  <c r="BY47" i="58"/>
  <c r="BY94" i="58" s="1"/>
  <c r="AR75" i="58"/>
  <c r="AF329" i="57"/>
  <c r="AE16" i="18" s="1"/>
  <c r="J250" i="58"/>
  <c r="J254" i="58" s="1"/>
  <c r="CF209" i="58"/>
  <c r="BE209" i="58"/>
  <c r="BM250" i="58"/>
  <c r="BM254" i="58" s="1"/>
  <c r="BU250" i="58"/>
  <c r="AM89" i="18"/>
  <c r="BY160" i="58"/>
  <c r="CK160" i="58"/>
  <c r="K160" i="58"/>
  <c r="R62" i="18"/>
  <c r="S62" i="18"/>
  <c r="M17" i="18"/>
  <c r="BY95" i="58"/>
  <c r="BY186" i="58" s="1"/>
  <c r="BP95" i="58"/>
  <c r="BP186" i="58" s="1"/>
  <c r="BE160" i="58"/>
  <c r="BE164" i="58" s="1"/>
  <c r="BE165" i="58" s="1"/>
  <c r="CF95" i="58"/>
  <c r="CF186" i="58" s="1"/>
  <c r="G160" i="58"/>
  <c r="CG160" i="58"/>
  <c r="BU160" i="58"/>
  <c r="AC17" i="18"/>
  <c r="AA47" i="58"/>
  <c r="AA94" i="58" s="1"/>
  <c r="AA185" i="58" s="1"/>
  <c r="O47" i="58"/>
  <c r="W47" i="58"/>
  <c r="H329" i="57"/>
  <c r="G16" i="18" s="1"/>
  <c r="AM31" i="18"/>
  <c r="BS95" i="58"/>
  <c r="BS186" i="58" s="1"/>
  <c r="K47" i="58"/>
  <c r="AU47" i="58"/>
  <c r="AU94" i="58" s="1"/>
  <c r="AU185" i="58" s="1"/>
  <c r="BO47" i="58"/>
  <c r="CX75" i="58"/>
  <c r="CA95" i="58"/>
  <c r="CA186" i="58" s="1"/>
  <c r="CC259" i="58"/>
  <c r="CC261" i="58" s="1"/>
  <c r="CL47" i="58"/>
  <c r="CL94" i="58" s="1"/>
  <c r="CL185" i="58" s="1"/>
  <c r="CL203" i="58" s="1"/>
  <c r="CL207" i="58" s="1"/>
  <c r="AN209" i="58"/>
  <c r="X25" i="44"/>
  <c r="X26" i="44" s="1"/>
  <c r="O164" i="59"/>
  <c r="L20" i="18" s="1"/>
  <c r="BC47" i="58"/>
  <c r="BC94" i="58" s="1"/>
  <c r="BC185" i="58" s="1"/>
  <c r="AE47" i="58"/>
  <c r="AE94" i="58" s="1"/>
  <c r="AN75" i="58"/>
  <c r="AN260" i="58" s="1"/>
  <c r="Z329" i="57"/>
  <c r="Y16" i="18" s="1"/>
  <c r="AN17" i="77"/>
  <c r="P32" i="18"/>
  <c r="CP75" i="58"/>
  <c r="CP259" i="58" s="1"/>
  <c r="BY75" i="58"/>
  <c r="BY259" i="58" s="1"/>
  <c r="AK32" i="18"/>
  <c r="C9" i="58"/>
  <c r="CG47" i="58"/>
  <c r="CG94" i="58" s="1"/>
  <c r="AY209" i="58"/>
  <c r="BE47" i="58"/>
  <c r="BE94" i="58" s="1"/>
  <c r="BE112" i="58" s="1"/>
  <c r="BE116" i="58" s="1"/>
  <c r="BE117" i="58" s="1"/>
  <c r="CH75" i="58"/>
  <c r="CO160" i="58"/>
  <c r="AO160" i="58"/>
  <c r="AO164" i="58" s="1"/>
  <c r="AO165" i="58" s="1"/>
  <c r="U32" i="18"/>
  <c r="AE164" i="59"/>
  <c r="AB20" i="18" s="1"/>
  <c r="P17" i="18"/>
  <c r="K25" i="44"/>
  <c r="K26" i="44" s="1"/>
  <c r="E32" i="18"/>
  <c r="AM164" i="59"/>
  <c r="AJ20" i="18" s="1"/>
  <c r="P527" i="62"/>
  <c r="P529" i="62" s="1"/>
  <c r="M37" i="18" s="1"/>
  <c r="N11" i="77"/>
  <c r="D12" i="77"/>
  <c r="F527" i="62"/>
  <c r="F529" i="62" s="1"/>
  <c r="C37" i="18" s="1"/>
  <c r="M12" i="77"/>
  <c r="O527" i="62"/>
  <c r="O529" i="62" s="1"/>
  <c r="L37" i="18" s="1"/>
  <c r="O12" i="77"/>
  <c r="Q527" i="62"/>
  <c r="Q529" i="62" s="1"/>
  <c r="N37" i="18" s="1"/>
  <c r="Q12" i="77"/>
  <c r="S527" i="62"/>
  <c r="S529" i="62" s="1"/>
  <c r="P37" i="18" s="1"/>
  <c r="U12" i="77"/>
  <c r="W527" i="62"/>
  <c r="W529" i="62" s="1"/>
  <c r="T37" i="18" s="1"/>
  <c r="W12" i="77"/>
  <c r="Y527" i="62"/>
  <c r="Y529" i="62" s="1"/>
  <c r="V37" i="18" s="1"/>
  <c r="AL527" i="62"/>
  <c r="AL529" i="62" s="1"/>
  <c r="AI37" i="18" s="1"/>
  <c r="AJ12" i="77"/>
  <c r="J527" i="62"/>
  <c r="J529" i="62" s="1"/>
  <c r="G37" i="18" s="1"/>
  <c r="N527" i="62"/>
  <c r="N529" i="62" s="1"/>
  <c r="K37" i="18" s="1"/>
  <c r="AK12" i="77"/>
  <c r="AM527" i="62"/>
  <c r="AM529" i="62" s="1"/>
  <c r="AJ37" i="18" s="1"/>
  <c r="AM12" i="77"/>
  <c r="AO527" i="62"/>
  <c r="AO529" i="62" s="1"/>
  <c r="AL37" i="18" s="1"/>
  <c r="V527" i="62"/>
  <c r="V529" i="62" s="1"/>
  <c r="S37" i="18" s="1"/>
  <c r="AC12" i="77"/>
  <c r="AE527" i="62"/>
  <c r="AE529" i="62" s="1"/>
  <c r="AB37" i="18" s="1"/>
  <c r="AG12" i="77"/>
  <c r="AI527" i="62"/>
  <c r="AI529" i="62" s="1"/>
  <c r="AF37" i="18" s="1"/>
  <c r="AB527" i="62"/>
  <c r="AB529" i="62" s="1"/>
  <c r="Y37" i="18" s="1"/>
  <c r="Z11" i="77"/>
  <c r="X12" i="77"/>
  <c r="Z527" i="62"/>
  <c r="Z529" i="62" s="1"/>
  <c r="W37" i="18" s="1"/>
  <c r="AE12" i="77"/>
  <c r="AG527" i="62"/>
  <c r="AG529" i="62" s="1"/>
  <c r="AD37" i="18" s="1"/>
  <c r="R32" i="18"/>
  <c r="Z32" i="18"/>
  <c r="AJ527" i="62"/>
  <c r="AJ529" i="62" s="1"/>
  <c r="AG37" i="18" s="1"/>
  <c r="AH11" i="77"/>
  <c r="AF527" i="62"/>
  <c r="AF529" i="62" s="1"/>
  <c r="AC37" i="18" s="1"/>
  <c r="AD11" i="77"/>
  <c r="Y12" i="77"/>
  <c r="AA527" i="62"/>
  <c r="AA529" i="62" s="1"/>
  <c r="X37" i="18" s="1"/>
  <c r="AD527" i="62"/>
  <c r="AD529" i="62" s="1"/>
  <c r="AA37" i="18" s="1"/>
  <c r="AH527" i="62"/>
  <c r="AH529" i="62" s="1"/>
  <c r="AE37" i="18" s="1"/>
  <c r="I12" i="77"/>
  <c r="K527" i="62"/>
  <c r="K529" i="62" s="1"/>
  <c r="H37" i="18" s="1"/>
  <c r="AA12" i="77"/>
  <c r="AC527" i="62"/>
  <c r="AC529" i="62" s="1"/>
  <c r="Z37" i="18" s="1"/>
  <c r="L527" i="62"/>
  <c r="L529" i="62" s="1"/>
  <c r="I37" i="18" s="1"/>
  <c r="J11" i="77"/>
  <c r="H527" i="62"/>
  <c r="H529" i="62" s="1"/>
  <c r="E37" i="18" s="1"/>
  <c r="F11" i="77"/>
  <c r="X527" i="62"/>
  <c r="X529" i="62" s="1"/>
  <c r="U37" i="18" s="1"/>
  <c r="V11" i="77"/>
  <c r="AN527" i="62"/>
  <c r="AN529" i="62" s="1"/>
  <c r="AK37" i="18" s="1"/>
  <c r="AL11" i="77"/>
  <c r="T527" i="62"/>
  <c r="T529" i="62" s="1"/>
  <c r="Q37" i="18" s="1"/>
  <c r="R11" i="77"/>
  <c r="E12" i="77"/>
  <c r="G527" i="62"/>
  <c r="G529" i="62" s="1"/>
  <c r="D37" i="18" s="1"/>
  <c r="P12" i="77"/>
  <c r="R527" i="62"/>
  <c r="R529" i="62" s="1"/>
  <c r="O37" i="18" s="1"/>
  <c r="AI12" i="77"/>
  <c r="AK527" i="62"/>
  <c r="AK529" i="62" s="1"/>
  <c r="AH37" i="18" s="1"/>
  <c r="G12" i="77"/>
  <c r="I527" i="62"/>
  <c r="I529" i="62" s="1"/>
  <c r="F37" i="18" s="1"/>
  <c r="K12" i="77"/>
  <c r="M527" i="62"/>
  <c r="M529" i="62" s="1"/>
  <c r="J37" i="18" s="1"/>
  <c r="S12" i="77"/>
  <c r="S16" i="77" s="1"/>
  <c r="U527" i="62"/>
  <c r="U529" i="62" s="1"/>
  <c r="R37" i="18" s="1"/>
  <c r="AN5" i="77"/>
  <c r="K32" i="18"/>
  <c r="X32" i="18"/>
  <c r="M32" i="18"/>
  <c r="AA32" i="18"/>
  <c r="AA34" i="18" s="1"/>
  <c r="AC32" i="18"/>
  <c r="H32" i="18"/>
  <c r="C32" i="18"/>
  <c r="AG213" i="58"/>
  <c r="CT259" i="58"/>
  <c r="AB32" i="18"/>
  <c r="Q32" i="18"/>
  <c r="AE32" i="18"/>
  <c r="CA209" i="58"/>
  <c r="C12" i="58"/>
  <c r="B7" i="11"/>
  <c r="B13" i="11"/>
  <c r="B23" i="11"/>
  <c r="AS47" i="58"/>
  <c r="AS94" i="58" s="1"/>
  <c r="O17" i="18"/>
  <c r="AD47" i="58"/>
  <c r="CT47" i="58"/>
  <c r="AM209" i="58"/>
  <c r="BM160" i="58"/>
  <c r="AM98" i="18"/>
  <c r="T209" i="58"/>
  <c r="D32" i="18"/>
  <c r="AJ32" i="18"/>
  <c r="I32" i="18"/>
  <c r="W32" i="18"/>
  <c r="W34" i="18" s="1"/>
  <c r="B4" i="11"/>
  <c r="B5" i="18"/>
  <c r="B4" i="44"/>
  <c r="I47" i="58"/>
  <c r="I94" i="58" s="1"/>
  <c r="I185" i="58" s="1"/>
  <c r="BU75" i="58"/>
  <c r="BA75" i="58"/>
  <c r="BA259" i="58" s="1"/>
  <c r="J47" i="58"/>
  <c r="Z47" i="58"/>
  <c r="AC47" i="58"/>
  <c r="AC94" i="58" s="1"/>
  <c r="BI209" i="58"/>
  <c r="BI47" i="58"/>
  <c r="CF47" i="58"/>
  <c r="CX47" i="58"/>
  <c r="CX94" i="58" s="1"/>
  <c r="CX185" i="58" s="1"/>
  <c r="Z75" i="58"/>
  <c r="Z259" i="58" s="1"/>
  <c r="F75" i="58"/>
  <c r="F259" i="58" s="1"/>
  <c r="I62" i="18"/>
  <c r="R329" i="57"/>
  <c r="Q16" i="18" s="1"/>
  <c r="AC209" i="58"/>
  <c r="F209" i="58"/>
  <c r="AW209" i="58"/>
  <c r="BJ209" i="58"/>
  <c r="BZ75" i="58"/>
  <c r="BZ260" i="58" s="1"/>
  <c r="CY209" i="58"/>
  <c r="CK250" i="58"/>
  <c r="L32" i="18"/>
  <c r="O32" i="18"/>
  <c r="AG32" i="18"/>
  <c r="F47" i="58"/>
  <c r="F94" i="58" s="1"/>
  <c r="F185" i="58" s="1"/>
  <c r="AL75" i="58"/>
  <c r="AL254" i="58" s="1"/>
  <c r="G17" i="18"/>
  <c r="Q47" i="58"/>
  <c r="Q94" i="58" s="1"/>
  <c r="Q112" i="58" s="1"/>
  <c r="Q116" i="58" s="1"/>
  <c r="Q117" i="58" s="1"/>
  <c r="AP47" i="58"/>
  <c r="AP94" i="58" s="1"/>
  <c r="BZ47" i="58"/>
  <c r="BZ94" i="58" s="1"/>
  <c r="BR75" i="58"/>
  <c r="P329" i="57"/>
  <c r="O16" i="18" s="1"/>
  <c r="AH329" i="57"/>
  <c r="AG16" i="18" s="1"/>
  <c r="AX209" i="58"/>
  <c r="V209" i="58"/>
  <c r="AE209" i="58"/>
  <c r="AS160" i="58"/>
  <c r="AS164" i="58" s="1"/>
  <c r="AS165" i="58" s="1"/>
  <c r="CC160" i="58"/>
  <c r="CC164" i="58" s="1"/>
  <c r="CC165" i="58" s="1"/>
  <c r="CC169" i="58" s="1"/>
  <c r="CC264" i="58" s="1"/>
  <c r="BQ160" i="58"/>
  <c r="BQ164" i="58" s="1"/>
  <c r="BQ165" i="58" s="1"/>
  <c r="AG250" i="58"/>
  <c r="T32" i="18"/>
  <c r="G32" i="18"/>
  <c r="Y32" i="18"/>
  <c r="BA209" i="58"/>
  <c r="B26" i="11"/>
  <c r="B10" i="11"/>
  <c r="C15" i="58"/>
  <c r="BF47" i="58"/>
  <c r="BF94" i="58" s="1"/>
  <c r="BF185" i="58" s="1"/>
  <c r="BF203" i="58" s="1"/>
  <c r="BF207" i="58" s="1"/>
  <c r="Z209" i="58"/>
  <c r="BQ47" i="58"/>
  <c r="CO209" i="58"/>
  <c r="K62" i="18"/>
  <c r="AT209" i="58"/>
  <c r="BI160" i="58"/>
  <c r="BI164" i="58" s="1"/>
  <c r="BI165" i="58" s="1"/>
  <c r="R47" i="58"/>
  <c r="R94" i="58" s="1"/>
  <c r="R185" i="58" s="1"/>
  <c r="J209" i="58"/>
  <c r="CO75" i="58"/>
  <c r="CG209" i="58"/>
  <c r="CQ260" i="58"/>
  <c r="CY260" i="58"/>
  <c r="BG94" i="58"/>
  <c r="BG112" i="58" s="1"/>
  <c r="BG116" i="58" s="1"/>
  <c r="BG117" i="58" s="1"/>
  <c r="U94" i="58"/>
  <c r="U185" i="58" s="1"/>
  <c r="AM39" i="18"/>
  <c r="CO47" i="58"/>
  <c r="Q329" i="57"/>
  <c r="P16" i="18" s="1"/>
  <c r="AG329" i="57"/>
  <c r="AF16" i="18" s="1"/>
  <c r="AF34" i="18" s="1"/>
  <c r="AP209" i="58"/>
  <c r="AG4" i="77"/>
  <c r="AB4" i="77"/>
  <c r="X4" i="77"/>
  <c r="E366" i="57"/>
  <c r="H47" i="58"/>
  <c r="H94" i="58" s="1"/>
  <c r="AM47" i="58"/>
  <c r="AM94" i="58" s="1"/>
  <c r="BB47" i="58"/>
  <c r="CE209" i="58"/>
  <c r="BD209" i="58"/>
  <c r="CB209" i="58"/>
  <c r="BN160" i="58"/>
  <c r="BN164" i="58" s="1"/>
  <c r="BN165" i="58" s="1"/>
  <c r="CI160" i="58"/>
  <c r="CI164" i="58" s="1"/>
  <c r="CI165" i="58" s="1"/>
  <c r="N329" i="57"/>
  <c r="M16" i="18" s="1"/>
  <c r="M34" i="18" s="1"/>
  <c r="AD329" i="57"/>
  <c r="AC16" i="18" s="1"/>
  <c r="BY209" i="58"/>
  <c r="AM36" i="18"/>
  <c r="W160" i="58"/>
  <c r="P95" i="58"/>
  <c r="P186" i="58" s="1"/>
  <c r="O62" i="18"/>
  <c r="BW160" i="58"/>
  <c r="BW164" i="58" s="1"/>
  <c r="BW165" i="58" s="1"/>
  <c r="CM160" i="58"/>
  <c r="CM164" i="58" s="1"/>
  <c r="CM165" i="58" s="1"/>
  <c r="L47" i="58"/>
  <c r="L94" i="58" s="1"/>
  <c r="AB209" i="58"/>
  <c r="AN47" i="58"/>
  <c r="CS47" i="58"/>
  <c r="CQ254" i="58"/>
  <c r="W25" i="44"/>
  <c r="W26" i="44" s="1"/>
  <c r="CJ209" i="58"/>
  <c r="BA160" i="58"/>
  <c r="I329" i="57"/>
  <c r="H16" i="18" s="1"/>
  <c r="Y329" i="57"/>
  <c r="X16" i="18" s="1"/>
  <c r="H209" i="58"/>
  <c r="AR209" i="58"/>
  <c r="BH209" i="58"/>
  <c r="CK209" i="58"/>
  <c r="CC209" i="58"/>
  <c r="N209" i="58"/>
  <c r="AD209" i="58"/>
  <c r="CI209" i="58"/>
  <c r="AK160" i="58"/>
  <c r="AK164" i="58" s="1"/>
  <c r="AK165" i="58" s="1"/>
  <c r="BS160" i="58"/>
  <c r="BS164" i="58" s="1"/>
  <c r="BS165" i="58" s="1"/>
  <c r="CY160" i="58"/>
  <c r="CY164" i="58" s="1"/>
  <c r="CY165" i="58" s="1"/>
  <c r="E29" i="77"/>
  <c r="AN25" i="77"/>
  <c r="AL4" i="77"/>
  <c r="C4" i="77"/>
  <c r="AN26" i="77"/>
  <c r="AM18" i="18"/>
  <c r="F25" i="44"/>
  <c r="F26" i="44" s="1"/>
  <c r="T47" i="58"/>
  <c r="K209" i="58"/>
  <c r="AH47" i="58"/>
  <c r="AT47" i="58"/>
  <c r="CP209" i="58"/>
  <c r="CC47" i="58"/>
  <c r="CC94" i="58" s="1"/>
  <c r="CC112" i="58" s="1"/>
  <c r="CC116" i="58" s="1"/>
  <c r="CC117" i="58" s="1"/>
  <c r="CR47" i="58"/>
  <c r="AG62" i="18"/>
  <c r="BO209" i="58"/>
  <c r="J160" i="58"/>
  <c r="J164" i="58" s="1"/>
  <c r="J165" i="58" s="1"/>
  <c r="P209" i="58"/>
  <c r="AV209" i="58"/>
  <c r="CW209" i="58"/>
  <c r="CE160" i="58"/>
  <c r="CE164" i="58" s="1"/>
  <c r="CE165" i="58" s="1"/>
  <c r="F329" i="57"/>
  <c r="E16" i="18" s="1"/>
  <c r="V329" i="57"/>
  <c r="U16" i="18" s="1"/>
  <c r="AL329" i="57"/>
  <c r="AK16" i="18" s="1"/>
  <c r="AS209" i="58"/>
  <c r="CX209" i="58"/>
  <c r="R209" i="58"/>
  <c r="AH209" i="58"/>
  <c r="BB209" i="58"/>
  <c r="CM209" i="58"/>
  <c r="BJ160" i="58"/>
  <c r="BJ164" i="58" s="1"/>
  <c r="BJ165" i="58" s="1"/>
  <c r="CA160" i="58"/>
  <c r="CA164" i="58" s="1"/>
  <c r="CA165" i="58" s="1"/>
  <c r="AM14" i="18"/>
  <c r="G185" i="58"/>
  <c r="AQ185" i="58"/>
  <c r="AR185" i="58"/>
  <c r="BF112" i="58"/>
  <c r="AS185" i="58"/>
  <c r="BM112" i="58"/>
  <c r="BM116" i="58" s="1"/>
  <c r="BM117" i="58" s="1"/>
  <c r="BM185" i="58"/>
  <c r="BM203" i="58" s="1"/>
  <c r="BM207" i="58" s="1"/>
  <c r="CG112" i="58"/>
  <c r="CG116" i="58" s="1"/>
  <c r="CG117" i="58" s="1"/>
  <c r="CG185" i="58"/>
  <c r="CG203" i="58" s="1"/>
  <c r="CG207" i="58" s="1"/>
  <c r="AI185" i="58"/>
  <c r="BH112" i="58"/>
  <c r="BH116" i="58" s="1"/>
  <c r="BH117" i="58" s="1"/>
  <c r="BH185" i="58"/>
  <c r="BH203" i="58" s="1"/>
  <c r="BH207" i="58" s="1"/>
  <c r="BY185" i="58"/>
  <c r="CL112" i="58"/>
  <c r="CL116" i="58" s="1"/>
  <c r="CL117" i="58" s="1"/>
  <c r="AE185" i="58"/>
  <c r="CZ112" i="58"/>
  <c r="CZ116" i="58" s="1"/>
  <c r="CZ117" i="58" s="1"/>
  <c r="CZ185" i="58"/>
  <c r="CZ203" i="58" s="1"/>
  <c r="CZ207" i="58" s="1"/>
  <c r="AD14" i="44"/>
  <c r="Y259" i="58"/>
  <c r="Y260" i="58"/>
  <c r="AT259" i="58"/>
  <c r="AT260" i="58"/>
  <c r="AT254" i="58"/>
  <c r="BB260" i="58"/>
  <c r="BB259" i="58"/>
  <c r="BB254" i="58"/>
  <c r="BP259" i="58"/>
  <c r="BP260" i="58"/>
  <c r="E260" i="58"/>
  <c r="J259" i="58"/>
  <c r="J260" i="58"/>
  <c r="N259" i="58"/>
  <c r="N260" i="58"/>
  <c r="N254" i="58"/>
  <c r="AB259" i="58"/>
  <c r="AB260" i="58"/>
  <c r="AZ259" i="58"/>
  <c r="AZ260" i="58"/>
  <c r="BS259" i="58"/>
  <c r="BS260" i="58"/>
  <c r="AD259" i="58"/>
  <c r="AD260" i="58"/>
  <c r="BM259" i="58"/>
  <c r="BM164" i="58"/>
  <c r="BM165" i="58" s="1"/>
  <c r="BM260" i="58"/>
  <c r="BQ259" i="58"/>
  <c r="BQ260" i="58"/>
  <c r="BQ254" i="58"/>
  <c r="CB259" i="58"/>
  <c r="CB260" i="58"/>
  <c r="E62" i="18"/>
  <c r="F95" i="58"/>
  <c r="F186" i="58" s="1"/>
  <c r="AM63" i="18"/>
  <c r="CJ259" i="58"/>
  <c r="CJ260" i="58"/>
  <c r="L259" i="58"/>
  <c r="L260" i="58"/>
  <c r="L254" i="58"/>
  <c r="AC259" i="58"/>
  <c r="AC260" i="58"/>
  <c r="AK259" i="58"/>
  <c r="AK260" i="58"/>
  <c r="AK254" i="58"/>
  <c r="AW259" i="58"/>
  <c r="AW260" i="58"/>
  <c r="AW254" i="58"/>
  <c r="CU260" i="58"/>
  <c r="CU254" i="58"/>
  <c r="CR259" i="58"/>
  <c r="CR260" i="58"/>
  <c r="T62" i="18"/>
  <c r="U95" i="58"/>
  <c r="AA62" i="18"/>
  <c r="AB95" i="58"/>
  <c r="AB186" i="58" s="1"/>
  <c r="AI62" i="18"/>
  <c r="AJ95" i="58"/>
  <c r="AJ186" i="58" s="1"/>
  <c r="AR95" i="58"/>
  <c r="AR186" i="58" s="1"/>
  <c r="BC95" i="58"/>
  <c r="BC186" i="58" s="1"/>
  <c r="V62" i="18"/>
  <c r="W95" i="58"/>
  <c r="W186" i="58" s="1"/>
  <c r="Y95" i="58"/>
  <c r="Y186" i="58" s="1"/>
  <c r="X62" i="18"/>
  <c r="AO95" i="58"/>
  <c r="AO186" i="58" s="1"/>
  <c r="CR95" i="58"/>
  <c r="CR186" i="58" s="1"/>
  <c r="CU95" i="58"/>
  <c r="CU186" i="58" s="1"/>
  <c r="CX95" i="58"/>
  <c r="CX186" i="58" s="1"/>
  <c r="E143" i="58"/>
  <c r="D62" i="18"/>
  <c r="AI329" i="57"/>
  <c r="AH16" i="18" s="1"/>
  <c r="AH34" i="18" s="1"/>
  <c r="Q209" i="58"/>
  <c r="BQ209" i="58"/>
  <c r="G329" i="57"/>
  <c r="F16" i="18" s="1"/>
  <c r="F34" i="18" s="1"/>
  <c r="AM329" i="57"/>
  <c r="AL16" i="18" s="1"/>
  <c r="AL34" i="18" s="1"/>
  <c r="M329" i="57"/>
  <c r="L16" i="18" s="1"/>
  <c r="AC329" i="57"/>
  <c r="AB16" i="18" s="1"/>
  <c r="X160" i="58"/>
  <c r="X164" i="58" s="1"/>
  <c r="X165" i="58" s="1"/>
  <c r="X232" i="58"/>
  <c r="X250" i="58" s="1"/>
  <c r="X254" i="58" s="1"/>
  <c r="BB94" i="58"/>
  <c r="BQ94" i="58"/>
  <c r="AO94" i="58"/>
  <c r="AW94" i="58"/>
  <c r="Q160" i="58"/>
  <c r="Q164" i="58" s="1"/>
  <c r="Q165" i="58" s="1"/>
  <c r="P160" i="58"/>
  <c r="P164" i="58" s="1"/>
  <c r="P165" i="58" s="1"/>
  <c r="P232" i="58"/>
  <c r="P250" i="58" s="1"/>
  <c r="P254" i="58" s="1"/>
  <c r="CL160" i="58"/>
  <c r="CL164" i="58" s="1"/>
  <c r="CL165" i="58" s="1"/>
  <c r="CL232" i="58"/>
  <c r="CL250" i="58" s="1"/>
  <c r="CL254" i="58" s="1"/>
  <c r="S160" i="58"/>
  <c r="S164" i="58" s="1"/>
  <c r="S165" i="58" s="1"/>
  <c r="S232" i="58"/>
  <c r="S250" i="58" s="1"/>
  <c r="S254" i="58" s="1"/>
  <c r="U160" i="58"/>
  <c r="U164" i="58" s="1"/>
  <c r="U165" i="58" s="1"/>
  <c r="BP160" i="58"/>
  <c r="BP232" i="58"/>
  <c r="BP250" i="58" s="1"/>
  <c r="BX160" i="58"/>
  <c r="BX164" i="58" s="1"/>
  <c r="BX165" i="58" s="1"/>
  <c r="BX232" i="58"/>
  <c r="BX250" i="58" s="1"/>
  <c r="BX254" i="58" s="1"/>
  <c r="CF160" i="58"/>
  <c r="CF164" i="58" s="1"/>
  <c r="CF165" i="58" s="1"/>
  <c r="CF232" i="58"/>
  <c r="CF250" i="58" s="1"/>
  <c r="CF254" i="58" s="1"/>
  <c r="CN160" i="58"/>
  <c r="CN232" i="58"/>
  <c r="CN250" i="58" s="1"/>
  <c r="CU160" i="58"/>
  <c r="H160" i="58"/>
  <c r="H164" i="58" s="1"/>
  <c r="H165" i="58" s="1"/>
  <c r="AE160" i="58"/>
  <c r="AE232" i="58"/>
  <c r="AE250" i="58" s="1"/>
  <c r="CZ160" i="58"/>
  <c r="AD23" i="44"/>
  <c r="P47" i="58"/>
  <c r="N47" i="58"/>
  <c r="AX47" i="58"/>
  <c r="AZ47" i="58"/>
  <c r="BP47" i="58"/>
  <c r="CJ47" i="58"/>
  <c r="BT47" i="58"/>
  <c r="CP47" i="58"/>
  <c r="AH259" i="58"/>
  <c r="AH260" i="58"/>
  <c r="AU260" i="58"/>
  <c r="AU259" i="58"/>
  <c r="BC259" i="58"/>
  <c r="K259" i="58"/>
  <c r="P259" i="58"/>
  <c r="P260" i="58"/>
  <c r="AL260" i="58"/>
  <c r="AV259" i="58"/>
  <c r="AV260" i="58"/>
  <c r="D259" i="58"/>
  <c r="D260" i="58"/>
  <c r="BK259" i="58"/>
  <c r="BK260" i="58"/>
  <c r="BX259" i="58"/>
  <c r="BX260" i="58"/>
  <c r="CD260" i="58"/>
  <c r="CD259" i="58"/>
  <c r="CA259" i="58"/>
  <c r="CA260" i="58"/>
  <c r="CA254" i="58"/>
  <c r="G62" i="18"/>
  <c r="CL260" i="58"/>
  <c r="CL259" i="58"/>
  <c r="K95" i="58"/>
  <c r="K186" i="58" s="1"/>
  <c r="J62" i="18"/>
  <c r="I260" i="58"/>
  <c r="I259" i="58"/>
  <c r="M260" i="58"/>
  <c r="CI259" i="58"/>
  <c r="CI260" i="58"/>
  <c r="CI254" i="58"/>
  <c r="CW259" i="58"/>
  <c r="CW260" i="58"/>
  <c r="AD62" i="18"/>
  <c r="AE95" i="58"/>
  <c r="AE186" i="58" s="1"/>
  <c r="AL62" i="18"/>
  <c r="AM95" i="58"/>
  <c r="AM186" i="58" s="1"/>
  <c r="AU95" i="58"/>
  <c r="AU186" i="58" s="1"/>
  <c r="AK95" i="58"/>
  <c r="AK186" i="58" s="1"/>
  <c r="AJ62" i="18"/>
  <c r="AC62" i="18"/>
  <c r="CM95" i="58"/>
  <c r="CM186" i="58" s="1"/>
  <c r="CV95" i="58"/>
  <c r="CV186" i="58" s="1"/>
  <c r="CY95" i="58"/>
  <c r="CY186" i="58" s="1"/>
  <c r="AM72" i="18"/>
  <c r="D143" i="58"/>
  <c r="C62" i="18"/>
  <c r="AN21" i="77"/>
  <c r="AA329" i="57"/>
  <c r="Z16" i="18" s="1"/>
  <c r="CS209" i="58"/>
  <c r="E209" i="58"/>
  <c r="U209" i="58"/>
  <c r="BU209" i="58"/>
  <c r="AE329" i="57"/>
  <c r="AD16" i="18" s="1"/>
  <c r="AD34" i="18" s="1"/>
  <c r="CU209" i="58"/>
  <c r="O209" i="58"/>
  <c r="BC209" i="58"/>
  <c r="CV209" i="58"/>
  <c r="I160" i="58"/>
  <c r="I164" i="58" s="1"/>
  <c r="I165" i="58" s="1"/>
  <c r="I232" i="58"/>
  <c r="I250" i="58" s="1"/>
  <c r="I254" i="58" s="1"/>
  <c r="Y160" i="58"/>
  <c r="Y164" i="58" s="1"/>
  <c r="Y165" i="58" s="1"/>
  <c r="Y232" i="58"/>
  <c r="Y250" i="58" s="1"/>
  <c r="Y254" i="58" s="1"/>
  <c r="BS94" i="58"/>
  <c r="CI94" i="58"/>
  <c r="M160" i="58"/>
  <c r="M164" i="58" s="1"/>
  <c r="M165" i="58" s="1"/>
  <c r="M232" i="58"/>
  <c r="M250" i="58" s="1"/>
  <c r="M254" i="58" s="1"/>
  <c r="AB160" i="58"/>
  <c r="AB164" i="58" s="1"/>
  <c r="AB165" i="58" s="1"/>
  <c r="AB232" i="58"/>
  <c r="AB250" i="58" s="1"/>
  <c r="AB254" i="58" s="1"/>
  <c r="AJ160" i="58"/>
  <c r="AJ164" i="58" s="1"/>
  <c r="AJ165" i="58" s="1"/>
  <c r="AJ232" i="58"/>
  <c r="AJ250" i="58" s="1"/>
  <c r="AJ254" i="58" s="1"/>
  <c r="AR160" i="58"/>
  <c r="AR232" i="58"/>
  <c r="AR250" i="58" s="1"/>
  <c r="AZ160" i="58"/>
  <c r="AZ164" i="58" s="1"/>
  <c r="AZ165" i="58" s="1"/>
  <c r="AZ232" i="58"/>
  <c r="AZ250" i="58" s="1"/>
  <c r="AZ254" i="58" s="1"/>
  <c r="BH160" i="58"/>
  <c r="BH164" i="58" s="1"/>
  <c r="BH165" i="58" s="1"/>
  <c r="BH232" i="58"/>
  <c r="BH250" i="58" s="1"/>
  <c r="BH254" i="58" s="1"/>
  <c r="CW160" i="58"/>
  <c r="CW164" i="58" s="1"/>
  <c r="CW165" i="58" s="1"/>
  <c r="AF94" i="58"/>
  <c r="M94" i="58"/>
  <c r="AD160" i="58"/>
  <c r="AD164" i="58" s="1"/>
  <c r="AD165" i="58" s="1"/>
  <c r="CD160" i="58"/>
  <c r="CD164" i="58" s="1"/>
  <c r="CD165" i="58" s="1"/>
  <c r="CD232" i="58"/>
  <c r="CD250" i="58" s="1"/>
  <c r="CD254" i="58" s="1"/>
  <c r="AY160" i="58"/>
  <c r="AY232" i="58"/>
  <c r="AY250" i="58" s="1"/>
  <c r="AY254" i="58" s="1"/>
  <c r="BK160" i="58"/>
  <c r="BK164" i="58" s="1"/>
  <c r="BK165" i="58" s="1"/>
  <c r="BK232" i="58"/>
  <c r="BK250" i="58" s="1"/>
  <c r="BK254" i="58" s="1"/>
  <c r="CV160" i="58"/>
  <c r="CV164" i="58" s="1"/>
  <c r="CV165" i="58" s="1"/>
  <c r="CV232" i="58"/>
  <c r="CV250" i="58" s="1"/>
  <c r="CV254" i="58" s="1"/>
  <c r="AL160" i="58"/>
  <c r="AX160" i="58"/>
  <c r="AX164" i="58" s="1"/>
  <c r="AX165" i="58" s="1"/>
  <c r="CP160" i="58"/>
  <c r="CP232" i="58"/>
  <c r="CP250" i="58" s="1"/>
  <c r="CP254" i="58" s="1"/>
  <c r="AT160" i="58"/>
  <c r="AT164" i="58" s="1"/>
  <c r="AT165" i="58" s="1"/>
  <c r="BT160" i="58"/>
  <c r="BT232" i="58"/>
  <c r="BT250" i="58" s="1"/>
  <c r="CB160" i="58"/>
  <c r="CB164" i="58" s="1"/>
  <c r="CB165" i="58" s="1"/>
  <c r="CB232" i="58"/>
  <c r="CB250" i="58" s="1"/>
  <c r="CJ160" i="58"/>
  <c r="CJ164" i="58" s="1"/>
  <c r="CJ165" i="58" s="1"/>
  <c r="CJ232" i="58"/>
  <c r="CJ250" i="58" s="1"/>
  <c r="CJ254" i="58" s="1"/>
  <c r="CQ160" i="58"/>
  <c r="CQ164" i="58" s="1"/>
  <c r="CQ165" i="58" s="1"/>
  <c r="B8" i="11"/>
  <c r="B24" i="11"/>
  <c r="C13" i="58"/>
  <c r="B14" i="11"/>
  <c r="B5" i="11"/>
  <c r="B21" i="11"/>
  <c r="B11" i="11"/>
  <c r="C10" i="58"/>
  <c r="H371" i="57"/>
  <c r="B25" i="11"/>
  <c r="B9" i="11"/>
  <c r="C14" i="58"/>
  <c r="B15" i="11"/>
  <c r="J25" i="44"/>
  <c r="J26" i="44" s="1"/>
  <c r="AM19" i="18"/>
  <c r="AM21" i="18"/>
  <c r="V47" i="58"/>
  <c r="X47" i="58"/>
  <c r="AB47" i="58"/>
  <c r="BD47" i="58"/>
  <c r="AL47" i="58"/>
  <c r="AV47" i="58"/>
  <c r="BJ47" i="58"/>
  <c r="CK47" i="58"/>
  <c r="CW47" i="58"/>
  <c r="AP259" i="58"/>
  <c r="AP260" i="58"/>
  <c r="AP254" i="58"/>
  <c r="AX260" i="58"/>
  <c r="AX259" i="58"/>
  <c r="AX254" i="58"/>
  <c r="BF260" i="58"/>
  <c r="BF259" i="58"/>
  <c r="BL259" i="58"/>
  <c r="BL260" i="58"/>
  <c r="R259" i="58"/>
  <c r="R260" i="58"/>
  <c r="R254" i="58"/>
  <c r="V259" i="58"/>
  <c r="AM259" i="58"/>
  <c r="BH259" i="58"/>
  <c r="BH260" i="58"/>
  <c r="BV260" i="58"/>
  <c r="BV259" i="58"/>
  <c r="AI260" i="58"/>
  <c r="AI259" i="58"/>
  <c r="CE260" i="58"/>
  <c r="CE254" i="58"/>
  <c r="Q62" i="18"/>
  <c r="R95" i="58"/>
  <c r="R186" i="58" s="1"/>
  <c r="CM260" i="58"/>
  <c r="CM259" i="58"/>
  <c r="CM254" i="58"/>
  <c r="L62" i="18"/>
  <c r="M95" i="58"/>
  <c r="M186" i="58" s="1"/>
  <c r="T259" i="58"/>
  <c r="T260" i="58"/>
  <c r="T254" i="58"/>
  <c r="AO259" i="58"/>
  <c r="AO260" i="58"/>
  <c r="AO254" i="58"/>
  <c r="BE259" i="58"/>
  <c r="BE260" i="58"/>
  <c r="BE254" i="58"/>
  <c r="H62" i="18"/>
  <c r="I95" i="58"/>
  <c r="I186" i="58" s="1"/>
  <c r="AY95" i="58"/>
  <c r="AY186" i="58" s="1"/>
  <c r="P62" i="18"/>
  <c r="W62" i="18"/>
  <c r="X95" i="58"/>
  <c r="X186" i="58" s="1"/>
  <c r="AE62" i="18"/>
  <c r="AF95" i="58"/>
  <c r="AF186" i="58" s="1"/>
  <c r="AN95" i="58"/>
  <c r="AN186" i="58" s="1"/>
  <c r="AV95" i="58"/>
  <c r="AV186" i="58" s="1"/>
  <c r="CP260" i="58"/>
  <c r="AG95" i="58"/>
  <c r="AG186" i="58" s="1"/>
  <c r="AF62" i="18"/>
  <c r="AW95" i="58"/>
  <c r="AW186" i="58" s="1"/>
  <c r="CV259" i="58"/>
  <c r="CV260" i="58"/>
  <c r="Y62" i="18"/>
  <c r="CN95" i="58"/>
  <c r="CN186" i="58" s="1"/>
  <c r="AL209" i="58"/>
  <c r="BZ209" i="58"/>
  <c r="CQ209" i="58"/>
  <c r="S329" i="57"/>
  <c r="R16" i="18" s="1"/>
  <c r="D209" i="58"/>
  <c r="I209" i="58"/>
  <c r="Y209" i="58"/>
  <c r="CH209" i="58"/>
  <c r="AM15" i="18"/>
  <c r="W329" i="57"/>
  <c r="V16" i="18" s="1"/>
  <c r="V34" i="18" s="1"/>
  <c r="AM97" i="18"/>
  <c r="E329" i="57"/>
  <c r="D16" i="18" s="1"/>
  <c r="U329" i="57"/>
  <c r="T16" i="18" s="1"/>
  <c r="AK329" i="57"/>
  <c r="AJ16" i="18" s="1"/>
  <c r="S209" i="58"/>
  <c r="AQ209" i="58"/>
  <c r="BG209" i="58"/>
  <c r="BS209" i="58"/>
  <c r="CZ209" i="58"/>
  <c r="L160" i="58"/>
  <c r="L164" i="58" s="1"/>
  <c r="L165" i="58" s="1"/>
  <c r="AD94" i="58"/>
  <c r="O160" i="58"/>
  <c r="O164" i="58" s="1"/>
  <c r="O165" i="58" s="1"/>
  <c r="O232" i="58"/>
  <c r="O250" i="58" s="1"/>
  <c r="O254" i="58" s="1"/>
  <c r="V160" i="58"/>
  <c r="AC160" i="58"/>
  <c r="AC164" i="58" s="1"/>
  <c r="AC165" i="58" s="1"/>
  <c r="AC232" i="58"/>
  <c r="AC250" i="58" s="1"/>
  <c r="AC254" i="58" s="1"/>
  <c r="BA94" i="58"/>
  <c r="BI94" i="58"/>
  <c r="CX160" i="58"/>
  <c r="Y94" i="58"/>
  <c r="AJ94" i="58"/>
  <c r="N160" i="58"/>
  <c r="N164" i="58" s="1"/>
  <c r="N165" i="58" s="1"/>
  <c r="AP160" i="58"/>
  <c r="AP164" i="58" s="1"/>
  <c r="AP165" i="58" s="1"/>
  <c r="BV160" i="58"/>
  <c r="BV164" i="58" s="1"/>
  <c r="BV165" i="58" s="1"/>
  <c r="BV232" i="58"/>
  <c r="BV250" i="58" s="1"/>
  <c r="BV254" i="58" s="1"/>
  <c r="CD94" i="58"/>
  <c r="T160" i="58"/>
  <c r="T164" i="58" s="1"/>
  <c r="T165" i="58" s="1"/>
  <c r="AA160" i="58"/>
  <c r="AA164" i="58" s="1"/>
  <c r="AA165" i="58" s="1"/>
  <c r="AY94" i="58"/>
  <c r="BK94" i="58"/>
  <c r="CV94" i="58"/>
  <c r="BG160" i="58"/>
  <c r="BG164" i="58" s="1"/>
  <c r="BG165" i="58" s="1"/>
  <c r="BG232" i="58"/>
  <c r="BG250" i="58" s="1"/>
  <c r="BG254" i="58" s="1"/>
  <c r="BR160" i="58"/>
  <c r="BR164" i="58" s="1"/>
  <c r="BR165" i="58" s="1"/>
  <c r="BR232" i="58"/>
  <c r="BR250" i="58" s="1"/>
  <c r="BR254" i="58" s="1"/>
  <c r="BZ160" i="58"/>
  <c r="BZ232" i="58"/>
  <c r="BZ250" i="58" s="1"/>
  <c r="CH160" i="58"/>
  <c r="CH232" i="58"/>
  <c r="CH250" i="58" s="1"/>
  <c r="AH160" i="58"/>
  <c r="AH164" i="58" s="1"/>
  <c r="AH165" i="58" s="1"/>
  <c r="CR160" i="58"/>
  <c r="CR164" i="58" s="1"/>
  <c r="CR165" i="58" s="1"/>
  <c r="CR232" i="58"/>
  <c r="CR250" i="58" s="1"/>
  <c r="CR254" i="58" s="1"/>
  <c r="B6" i="18"/>
  <c r="C4" i="58"/>
  <c r="C8" i="58"/>
  <c r="B10" i="18"/>
  <c r="K17" i="18"/>
  <c r="S17" i="18"/>
  <c r="AK47" i="58"/>
  <c r="BL47" i="58"/>
  <c r="BX47" i="58"/>
  <c r="CB47" i="58"/>
  <c r="BU47" i="58"/>
  <c r="CY47" i="58"/>
  <c r="AQ260" i="58"/>
  <c r="AQ259" i="58"/>
  <c r="BI259" i="58"/>
  <c r="BI260" i="58"/>
  <c r="BI254" i="58"/>
  <c r="BN260" i="58"/>
  <c r="BN259" i="58"/>
  <c r="BN254" i="58"/>
  <c r="H259" i="58"/>
  <c r="H260" i="58"/>
  <c r="H254" i="58"/>
  <c r="S259" i="58"/>
  <c r="S260" i="58"/>
  <c r="X259" i="58"/>
  <c r="X260" i="58"/>
  <c r="BD259" i="58"/>
  <c r="BD260" i="58"/>
  <c r="AA260" i="58"/>
  <c r="AA259" i="58"/>
  <c r="AA254" i="58"/>
  <c r="AF259" i="58"/>
  <c r="AF260" i="58"/>
  <c r="M62" i="18"/>
  <c r="N95" i="58"/>
  <c r="N186" i="58" s="1"/>
  <c r="CN259" i="58"/>
  <c r="CN260" i="58"/>
  <c r="BW259" i="58"/>
  <c r="BW260" i="58"/>
  <c r="BW254" i="58"/>
  <c r="O95" i="58"/>
  <c r="O186" i="58" s="1"/>
  <c r="N62" i="18"/>
  <c r="U62" i="18"/>
  <c r="V95" i="58"/>
  <c r="V186" i="58" s="1"/>
  <c r="Q260" i="58"/>
  <c r="Q259" i="58"/>
  <c r="Q254" i="58"/>
  <c r="U260" i="58"/>
  <c r="U259" i="58"/>
  <c r="U254" i="58"/>
  <c r="AJ259" i="58"/>
  <c r="AJ260" i="58"/>
  <c r="BG259" i="58"/>
  <c r="BG260" i="58"/>
  <c r="CF259" i="58"/>
  <c r="CF260" i="58"/>
  <c r="CK259" i="58"/>
  <c r="CK260" i="58"/>
  <c r="Z62" i="18"/>
  <c r="AA95" i="58"/>
  <c r="AA186" i="58" s="1"/>
  <c r="AH62" i="18"/>
  <c r="AI95" i="58"/>
  <c r="AI186" i="58" s="1"/>
  <c r="AQ95" i="58"/>
  <c r="AQ186" i="58" s="1"/>
  <c r="CS259" i="58"/>
  <c r="CS260" i="58"/>
  <c r="AC95" i="58"/>
  <c r="AC186" i="58" s="1"/>
  <c r="AB62" i="18"/>
  <c r="AS95" i="58"/>
  <c r="AS186" i="58" s="1"/>
  <c r="CX259" i="58"/>
  <c r="AK62" i="18"/>
  <c r="BF143" i="58"/>
  <c r="CQ95" i="58"/>
  <c r="CQ186" i="58" s="1"/>
  <c r="BF209" i="58"/>
  <c r="CD209" i="58"/>
  <c r="CT95" i="58"/>
  <c r="CT186" i="58" s="1"/>
  <c r="CS95" i="58"/>
  <c r="CS186" i="58" s="1"/>
  <c r="K329" i="57"/>
  <c r="J16" i="18" s="1"/>
  <c r="J34" i="18" s="1"/>
  <c r="X209" i="58"/>
  <c r="AJ209" i="58"/>
  <c r="BT209" i="58"/>
  <c r="AI34" i="18"/>
  <c r="M209" i="58"/>
  <c r="AK209" i="58"/>
  <c r="BM209" i="58"/>
  <c r="CL209" i="58"/>
  <c r="O329" i="57"/>
  <c r="N16" i="18" s="1"/>
  <c r="G209" i="58"/>
  <c r="W209" i="58"/>
  <c r="AI209" i="58"/>
  <c r="AU209" i="58"/>
  <c r="BK209" i="58"/>
  <c r="CN209" i="58"/>
  <c r="W94" i="58"/>
  <c r="BN94" i="58"/>
  <c r="BW94" i="58"/>
  <c r="AF160" i="58"/>
  <c r="AF164" i="58" s="1"/>
  <c r="AF165" i="58" s="1"/>
  <c r="AF232" i="58"/>
  <c r="AF250" i="58" s="1"/>
  <c r="AF254" i="58" s="1"/>
  <c r="AN160" i="58"/>
  <c r="AN232" i="58"/>
  <c r="AN250" i="58" s="1"/>
  <c r="AV160" i="58"/>
  <c r="AV164" i="58" s="1"/>
  <c r="AV165" i="58" s="1"/>
  <c r="AV232" i="58"/>
  <c r="AV250" i="58" s="1"/>
  <c r="AV254" i="58" s="1"/>
  <c r="BD160" i="58"/>
  <c r="BD164" i="58" s="1"/>
  <c r="BD165" i="58" s="1"/>
  <c r="BD232" i="58"/>
  <c r="BD250" i="58" s="1"/>
  <c r="BD254" i="58" s="1"/>
  <c r="BL160" i="58"/>
  <c r="BL164" i="58" s="1"/>
  <c r="BL165" i="58" s="1"/>
  <c r="BL232" i="58"/>
  <c r="BL250" i="58" s="1"/>
  <c r="BL254" i="58" s="1"/>
  <c r="F160" i="58"/>
  <c r="Z160" i="58"/>
  <c r="Z164" i="58" s="1"/>
  <c r="Z165" i="58" s="1"/>
  <c r="BC160" i="58"/>
  <c r="BC232" i="58"/>
  <c r="BC250" i="58" s="1"/>
  <c r="BC254" i="58" s="1"/>
  <c r="CT160" i="58"/>
  <c r="CT164" i="58" s="1"/>
  <c r="CT165" i="58" s="1"/>
  <c r="CT232" i="58"/>
  <c r="CT250" i="58" s="1"/>
  <c r="CT254" i="58" s="1"/>
  <c r="AM160" i="58"/>
  <c r="AM232" i="58"/>
  <c r="AM250" i="58" s="1"/>
  <c r="BB160" i="58"/>
  <c r="BB164" i="58" s="1"/>
  <c r="BB165" i="58" s="1"/>
  <c r="BO160" i="58"/>
  <c r="BO164" i="58" s="1"/>
  <c r="BO165" i="58" s="1"/>
  <c r="BO232" i="58"/>
  <c r="BO250" i="58" s="1"/>
  <c r="AM35" i="18"/>
  <c r="R160" i="58"/>
  <c r="R164" i="58" s="1"/>
  <c r="R165" i="58" s="1"/>
  <c r="AI160" i="58"/>
  <c r="AI232" i="58"/>
  <c r="AI250" i="58" s="1"/>
  <c r="AU160" i="58"/>
  <c r="AU164" i="58" s="1"/>
  <c r="AU165" i="58" s="1"/>
  <c r="AU232" i="58"/>
  <c r="AU250" i="58" s="1"/>
  <c r="AU254" i="58" s="1"/>
  <c r="BG185" i="58"/>
  <c r="BG203" i="58" s="1"/>
  <c r="BG207" i="58" s="1"/>
  <c r="BO94" i="58"/>
  <c r="AQ160" i="58"/>
  <c r="AQ164" i="58" s="1"/>
  <c r="AQ165" i="58" s="1"/>
  <c r="AQ232" i="58"/>
  <c r="AQ250" i="58" s="1"/>
  <c r="AQ254" i="58" s="1"/>
  <c r="CS160" i="58"/>
  <c r="CS164" i="58" s="1"/>
  <c r="CS165" i="58" s="1"/>
  <c r="CN210" i="58" l="1"/>
  <c r="CN211" i="58"/>
  <c r="BK210" i="58"/>
  <c r="BK211" i="58"/>
  <c r="AU210" i="58"/>
  <c r="AU211" i="58"/>
  <c r="AI210" i="58"/>
  <c r="AI211" i="58"/>
  <c r="W210" i="58"/>
  <c r="W211" i="58"/>
  <c r="G210" i="58"/>
  <c r="G211" i="58"/>
  <c r="CL210" i="58"/>
  <c r="CL211" i="58"/>
  <c r="BM210" i="58"/>
  <c r="BM211" i="58"/>
  <c r="AK210" i="58"/>
  <c r="AK211" i="58"/>
  <c r="M210" i="58"/>
  <c r="M211" i="58"/>
  <c r="BT210" i="58"/>
  <c r="BT211" i="58"/>
  <c r="AJ210" i="58"/>
  <c r="AJ211" i="58"/>
  <c r="X210" i="58"/>
  <c r="X211" i="58"/>
  <c r="CD210" i="58"/>
  <c r="CD211" i="58"/>
  <c r="BF210" i="58"/>
  <c r="BF211" i="58"/>
  <c r="CZ210" i="58"/>
  <c r="CZ211" i="58"/>
  <c r="BS210" i="58"/>
  <c r="BS211" i="58"/>
  <c r="BG210" i="58"/>
  <c r="BG211" i="58"/>
  <c r="AQ210" i="58"/>
  <c r="AQ211" i="58"/>
  <c r="S210" i="58"/>
  <c r="S211" i="58"/>
  <c r="CH210" i="58"/>
  <c r="CH211" i="58"/>
  <c r="Y210" i="58"/>
  <c r="Y211" i="58"/>
  <c r="I210" i="58"/>
  <c r="I211" i="58"/>
  <c r="D210" i="58"/>
  <c r="D211" i="58"/>
  <c r="CQ210" i="58"/>
  <c r="CQ211" i="58"/>
  <c r="BZ210" i="58"/>
  <c r="BZ211" i="58"/>
  <c r="AL210" i="58"/>
  <c r="AL211" i="58"/>
  <c r="CV210" i="58"/>
  <c r="CV211" i="58"/>
  <c r="BC210" i="58"/>
  <c r="BC211" i="58"/>
  <c r="O210" i="58"/>
  <c r="O211" i="58"/>
  <c r="CU210" i="58"/>
  <c r="CU211" i="58"/>
  <c r="BU210" i="58"/>
  <c r="BU211" i="58"/>
  <c r="U210" i="58"/>
  <c r="U211" i="58"/>
  <c r="E210" i="58"/>
  <c r="E211" i="58"/>
  <c r="CS210" i="58"/>
  <c r="CS211" i="58"/>
  <c r="BQ210" i="58"/>
  <c r="BQ211" i="58"/>
  <c r="Q210" i="58"/>
  <c r="Q211" i="58"/>
  <c r="CM210" i="58"/>
  <c r="CM211" i="58"/>
  <c r="BB210" i="58"/>
  <c r="BB211" i="58"/>
  <c r="AH210" i="58"/>
  <c r="AH211" i="58"/>
  <c r="R210" i="58"/>
  <c r="R211" i="58"/>
  <c r="CX210" i="58"/>
  <c r="CX211" i="58"/>
  <c r="AS210" i="58"/>
  <c r="AS211" i="58"/>
  <c r="CW210" i="58"/>
  <c r="CW211" i="58"/>
  <c r="AV210" i="58"/>
  <c r="AV211" i="58"/>
  <c r="P210" i="58"/>
  <c r="P211" i="58"/>
  <c r="BO210" i="58"/>
  <c r="BO211" i="58"/>
  <c r="CP210" i="58"/>
  <c r="CP211" i="58"/>
  <c r="K210" i="58"/>
  <c r="K211" i="58"/>
  <c r="CI210" i="58"/>
  <c r="CI211" i="58"/>
  <c r="AD210" i="58"/>
  <c r="AD211" i="58"/>
  <c r="N210" i="58"/>
  <c r="N211" i="58"/>
  <c r="CC210" i="58"/>
  <c r="CC211" i="58"/>
  <c r="CK210" i="58"/>
  <c r="CK211" i="58"/>
  <c r="BH210" i="58"/>
  <c r="BH211" i="58"/>
  <c r="AR210" i="58"/>
  <c r="AR211" i="58"/>
  <c r="H210" i="58"/>
  <c r="H211" i="58"/>
  <c r="CJ210" i="58"/>
  <c r="CJ211" i="58"/>
  <c r="AB210" i="58"/>
  <c r="AB211" i="58"/>
  <c r="BY210" i="58"/>
  <c r="BY211" i="58"/>
  <c r="CB210" i="58"/>
  <c r="CB211" i="58"/>
  <c r="BD210" i="58"/>
  <c r="BD211" i="58"/>
  <c r="CE210" i="58"/>
  <c r="CE211" i="58"/>
  <c r="AP210" i="58"/>
  <c r="AP211" i="58"/>
  <c r="CG210" i="58"/>
  <c r="CG211" i="58"/>
  <c r="J210" i="58"/>
  <c r="J211" i="58"/>
  <c r="AT210" i="58"/>
  <c r="AT211" i="58"/>
  <c r="CO210" i="58"/>
  <c r="CO211" i="58"/>
  <c r="Z210" i="58"/>
  <c r="Z211" i="58"/>
  <c r="BA210" i="58"/>
  <c r="BA211" i="58"/>
  <c r="AE210" i="58"/>
  <c r="AE211" i="58"/>
  <c r="V210" i="58"/>
  <c r="V211" i="58"/>
  <c r="AX210" i="58"/>
  <c r="AX211" i="58"/>
  <c r="CY210" i="58"/>
  <c r="CY211" i="58"/>
  <c r="BJ210" i="58"/>
  <c r="BJ211" i="58"/>
  <c r="AW210" i="58"/>
  <c r="AW212" i="58" s="1"/>
  <c r="AW211" i="58"/>
  <c r="F210" i="58"/>
  <c r="F211" i="58"/>
  <c r="AC210" i="58"/>
  <c r="AC211" i="58"/>
  <c r="AC213" i="58" s="1"/>
  <c r="BI210" i="58"/>
  <c r="BI212" i="58" s="1"/>
  <c r="BI211" i="58"/>
  <c r="T210" i="58"/>
  <c r="T211" i="58"/>
  <c r="AM210" i="58"/>
  <c r="AM211" i="58"/>
  <c r="CA210" i="58"/>
  <c r="CA211" i="58"/>
  <c r="AY210" i="58"/>
  <c r="AY212" i="58" s="1"/>
  <c r="AY211" i="58"/>
  <c r="AY213" i="58" s="1"/>
  <c r="AN210" i="58"/>
  <c r="AN211" i="58"/>
  <c r="BE210" i="58"/>
  <c r="BE211" i="58"/>
  <c r="BE213" i="58" s="1"/>
  <c r="CF210" i="58"/>
  <c r="CF211" i="58"/>
  <c r="CT210" i="58"/>
  <c r="CT211" i="58"/>
  <c r="BV210" i="58"/>
  <c r="BV212" i="58" s="1"/>
  <c r="BV211" i="58"/>
  <c r="BV213" i="58" s="1"/>
  <c r="BR210" i="58"/>
  <c r="BR212" i="58" s="1"/>
  <c r="BR211" i="58"/>
  <c r="BR213" i="58" s="1"/>
  <c r="BL210" i="58"/>
  <c r="BL211" i="58"/>
  <c r="AO210" i="58"/>
  <c r="AO211" i="58"/>
  <c r="AO213" i="58" s="1"/>
  <c r="AF210" i="58"/>
  <c r="AF211" i="58"/>
  <c r="K164" i="58"/>
  <c r="K165" i="58" s="1"/>
  <c r="BW210" i="58"/>
  <c r="BW212" i="58" s="1"/>
  <c r="BW211" i="58"/>
  <c r="BW213" i="58" s="1"/>
  <c r="CO254" i="58"/>
  <c r="BN210" i="58"/>
  <c r="BN212" i="58" s="1"/>
  <c r="BN211" i="58"/>
  <c r="BN213" i="58" s="1"/>
  <c r="BX210" i="58"/>
  <c r="BX211" i="58"/>
  <c r="AH254" i="58"/>
  <c r="CR210" i="58"/>
  <c r="CR211" i="58"/>
  <c r="AA210" i="58"/>
  <c r="AA211" i="58"/>
  <c r="CC254" i="58"/>
  <c r="BP210" i="58"/>
  <c r="BP211" i="58"/>
  <c r="BT164" i="58"/>
  <c r="BT165" i="58" s="1"/>
  <c r="AN259" i="58"/>
  <c r="Z254" i="58"/>
  <c r="AE254" i="58"/>
  <c r="CZ164" i="58"/>
  <c r="CZ165" i="58" s="1"/>
  <c r="CZ169" i="58" s="1"/>
  <c r="CZ264" i="58" s="1"/>
  <c r="CZ254" i="58"/>
  <c r="H34" i="18"/>
  <c r="Z260" i="58"/>
  <c r="AI164" i="58"/>
  <c r="AI165" i="58" s="1"/>
  <c r="AI169" i="58" s="1"/>
  <c r="AI264" i="58" s="1"/>
  <c r="BE185" i="58"/>
  <c r="BE203" i="58" s="1"/>
  <c r="BE207" i="58" s="1"/>
  <c r="B22" i="11"/>
  <c r="S34" i="18"/>
  <c r="CG164" i="58"/>
  <c r="CG165" i="58" s="1"/>
  <c r="W254" i="58"/>
  <c r="AE259" i="58"/>
  <c r="BR259" i="58"/>
  <c r="K254" i="58"/>
  <c r="CU164" i="58"/>
  <c r="CU165" i="58" s="1"/>
  <c r="CU169" i="58" s="1"/>
  <c r="CU264" i="58" s="1"/>
  <c r="CU259" i="58"/>
  <c r="BJ260" i="58"/>
  <c r="CR213" i="58"/>
  <c r="G203" i="58"/>
  <c r="G207" i="58" s="1"/>
  <c r="CT260" i="58"/>
  <c r="CT261" i="58" s="1"/>
  <c r="AN8" i="77"/>
  <c r="B12" i="11"/>
  <c r="AI254" i="58"/>
  <c r="AG260" i="58"/>
  <c r="CG254" i="58"/>
  <c r="BJ254" i="58"/>
  <c r="BU254" i="58"/>
  <c r="CH254" i="58"/>
  <c r="J94" i="58"/>
  <c r="J112" i="58" s="1"/>
  <c r="J116" i="58" s="1"/>
  <c r="J117" i="58" s="1"/>
  <c r="N34" i="18"/>
  <c r="AY260" i="58"/>
  <c r="AY261" i="58" s="1"/>
  <c r="BZ254" i="58"/>
  <c r="CG259" i="58"/>
  <c r="W259" i="58"/>
  <c r="AE260" i="58"/>
  <c r="BR260" i="58"/>
  <c r="BR261" i="58" s="1"/>
  <c r="K260" i="58"/>
  <c r="CN254" i="58"/>
  <c r="O260" i="58"/>
  <c r="G112" i="58"/>
  <c r="G116" i="58" s="1"/>
  <c r="G117" i="58" s="1"/>
  <c r="BE212" i="58"/>
  <c r="BE214" i="58" s="1"/>
  <c r="C11" i="58"/>
  <c r="AE164" i="58"/>
  <c r="AE165" i="58" s="1"/>
  <c r="CZ260" i="58"/>
  <c r="CZ261" i="58" s="1"/>
  <c r="CK254" i="58"/>
  <c r="CG260" i="58"/>
  <c r="CG261" i="58" s="1"/>
  <c r="CP164" i="58"/>
  <c r="CP165" i="58" s="1"/>
  <c r="BO254" i="58"/>
  <c r="BZ164" i="58"/>
  <c r="BZ165" i="58" s="1"/>
  <c r="BZ169" i="58" s="1"/>
  <c r="BZ264" i="58" s="1"/>
  <c r="CN164" i="58"/>
  <c r="CN165" i="58" s="1"/>
  <c r="CN169" i="58" s="1"/>
  <c r="CN264" i="58" s="1"/>
  <c r="BT260" i="58"/>
  <c r="G164" i="58"/>
  <c r="G165" i="58" s="1"/>
  <c r="BT254" i="58"/>
  <c r="CO94" i="58"/>
  <c r="CO112" i="58" s="1"/>
  <c r="CO116" i="58" s="1"/>
  <c r="CO117" i="58" s="1"/>
  <c r="BT259" i="58"/>
  <c r="BT261" i="58" s="1"/>
  <c r="Z34" i="18"/>
  <c r="CK164" i="58"/>
  <c r="CK165" i="58" s="1"/>
  <c r="CK169" i="58" s="1"/>
  <c r="CK264" i="58" s="1"/>
  <c r="AM254" i="58"/>
  <c r="AM164" i="58"/>
  <c r="AM165" i="58" s="1"/>
  <c r="AA213" i="58"/>
  <c r="W164" i="58"/>
  <c r="W165" i="58" s="1"/>
  <c r="W169" i="58" s="1"/>
  <c r="W264" i="58" s="1"/>
  <c r="BO260" i="58"/>
  <c r="AR260" i="58"/>
  <c r="AY164" i="58"/>
  <c r="AY165" i="58" s="1"/>
  <c r="AR254" i="58"/>
  <c r="BP254" i="58"/>
  <c r="CU94" i="58"/>
  <c r="BO259" i="58"/>
  <c r="F213" i="58"/>
  <c r="G260" i="58"/>
  <c r="CE259" i="58"/>
  <c r="CE261" i="58" s="1"/>
  <c r="AR259" i="58"/>
  <c r="AR164" i="58"/>
  <c r="AR165" i="58" s="1"/>
  <c r="AR169" i="58" s="1"/>
  <c r="AR264" i="58" s="1"/>
  <c r="BP164" i="58"/>
  <c r="BP165" i="58" s="1"/>
  <c r="D94" i="58"/>
  <c r="E259" i="58"/>
  <c r="CB254" i="58"/>
  <c r="T94" i="58"/>
  <c r="BI213" i="58"/>
  <c r="BI214" i="58" s="1"/>
  <c r="BZ259" i="58"/>
  <c r="BZ261" i="58" s="1"/>
  <c r="CT213" i="58"/>
  <c r="G254" i="58"/>
  <c r="T34" i="18"/>
  <c r="R34" i="18"/>
  <c r="I34" i="18"/>
  <c r="CT212" i="58"/>
  <c r="BU260" i="58"/>
  <c r="AG164" i="58"/>
  <c r="AG165" i="58" s="1"/>
  <c r="H370" i="57"/>
  <c r="AL164" i="58"/>
  <c r="AL165" i="58" s="1"/>
  <c r="AS254" i="58"/>
  <c r="AL259" i="58"/>
  <c r="AL261" i="58" s="1"/>
  <c r="AF213" i="58"/>
  <c r="BJ212" i="58"/>
  <c r="CY254" i="58"/>
  <c r="AG254" i="58"/>
  <c r="BC164" i="58"/>
  <c r="BC165" i="58" s="1"/>
  <c r="BC169" i="58" s="1"/>
  <c r="BC264" i="58" s="1"/>
  <c r="AN94" i="58"/>
  <c r="AN112" i="58" s="1"/>
  <c r="AN116" i="58" s="1"/>
  <c r="AN117" i="58" s="1"/>
  <c r="BU259" i="58"/>
  <c r="AG259" i="58"/>
  <c r="O94" i="58"/>
  <c r="O112" i="58" s="1"/>
  <c r="O116" i="58" s="1"/>
  <c r="O117" i="58" s="1"/>
  <c r="V164" i="58"/>
  <c r="V165" i="58" s="1"/>
  <c r="V169" i="58" s="1"/>
  <c r="V264" i="58" s="1"/>
  <c r="V254" i="58"/>
  <c r="AS260" i="58"/>
  <c r="AS261" i="58" s="1"/>
  <c r="AK34" i="18"/>
  <c r="E34" i="18"/>
  <c r="CY259" i="58"/>
  <c r="CY261" i="58" s="1"/>
  <c r="AN212" i="58"/>
  <c r="CO260" i="58"/>
  <c r="AO212" i="58"/>
  <c r="AO214" i="58" s="1"/>
  <c r="CO259" i="58"/>
  <c r="AM99" i="18"/>
  <c r="BY203" i="58"/>
  <c r="BY207" i="58" s="1"/>
  <c r="BY112" i="58"/>
  <c r="BY116" i="58" s="1"/>
  <c r="BY117" i="58" s="1"/>
  <c r="BY121" i="58" s="1"/>
  <c r="BY217" i="58" s="1"/>
  <c r="AM20" i="18"/>
  <c r="Y34" i="18"/>
  <c r="P34" i="18"/>
  <c r="AE34" i="18"/>
  <c r="C34" i="18"/>
  <c r="K34" i="18"/>
  <c r="BQ261" i="58"/>
  <c r="Q261" i="58"/>
  <c r="CP261" i="58"/>
  <c r="CO164" i="58"/>
  <c r="CO165" i="58" s="1"/>
  <c r="CO169" i="58" s="1"/>
  <c r="CO264" i="58" s="1"/>
  <c r="O34" i="18"/>
  <c r="Y261" i="58"/>
  <c r="AO261" i="58"/>
  <c r="BK261" i="58"/>
  <c r="CR212" i="58"/>
  <c r="AB34" i="18"/>
  <c r="AN11" i="77"/>
  <c r="AN213" i="58"/>
  <c r="BU164" i="58"/>
  <c r="BU165" i="58" s="1"/>
  <c r="BU169" i="58" s="1"/>
  <c r="BU264" i="58" s="1"/>
  <c r="CR94" i="58"/>
  <c r="AH94" i="58"/>
  <c r="AH112" i="58" s="1"/>
  <c r="AH116" i="58" s="1"/>
  <c r="AH117" i="58" s="1"/>
  <c r="K94" i="58"/>
  <c r="K112" i="58" s="1"/>
  <c r="K116" i="58" s="1"/>
  <c r="K117" i="58" s="1"/>
  <c r="CX260" i="58"/>
  <c r="S116" i="58"/>
  <c r="S117" i="58" s="1"/>
  <c r="S121" i="58" s="1"/>
  <c r="S217" i="58" s="1"/>
  <c r="CH164" i="58"/>
  <c r="CH165" i="58" s="1"/>
  <c r="CH169" i="58" s="1"/>
  <c r="CH264" i="58" s="1"/>
  <c r="F254" i="58"/>
  <c r="CH259" i="58"/>
  <c r="K213" i="58"/>
  <c r="AX212" i="58"/>
  <c r="AE213" i="58"/>
  <c r="BY164" i="58"/>
  <c r="BY165" i="58" s="1"/>
  <c r="BY169" i="58" s="1"/>
  <c r="BY264" i="58" s="1"/>
  <c r="AN254" i="58"/>
  <c r="CX164" i="58"/>
  <c r="CX165" i="58" s="1"/>
  <c r="CX169" i="58" s="1"/>
  <c r="CX264" i="58" s="1"/>
  <c r="F260" i="58"/>
  <c r="F261" i="58" s="1"/>
  <c r="CH260" i="58"/>
  <c r="CA203" i="58"/>
  <c r="CA207" i="58" s="1"/>
  <c r="S185" i="58"/>
  <c r="S203" i="58" s="1"/>
  <c r="S207" i="58" s="1"/>
  <c r="CY212" i="58"/>
  <c r="AW213" i="58"/>
  <c r="AW214" i="58" s="1"/>
  <c r="BY260" i="58"/>
  <c r="BY261" i="58" s="1"/>
  <c r="F164" i="58"/>
  <c r="F165" i="58" s="1"/>
  <c r="F169" i="58" s="1"/>
  <c r="F264" i="58" s="1"/>
  <c r="AN164" i="58"/>
  <c r="AN165" i="58" s="1"/>
  <c r="AN169" i="58" s="1"/>
  <c r="AN264" i="58" s="1"/>
  <c r="CX254" i="58"/>
  <c r="CO212" i="58"/>
  <c r="BY254" i="58"/>
  <c r="CA112" i="58"/>
  <c r="CA116" i="58" s="1"/>
  <c r="CA117" i="58" s="1"/>
  <c r="CA121" i="58" s="1"/>
  <c r="CA217" i="58" s="1"/>
  <c r="U34" i="18"/>
  <c r="X34" i="18"/>
  <c r="AC34" i="18"/>
  <c r="Q34" i="18"/>
  <c r="CC266" i="58"/>
  <c r="CC268" i="58" s="1"/>
  <c r="X261" i="58"/>
  <c r="BI261" i="58"/>
  <c r="L213" i="58"/>
  <c r="BA164" i="58"/>
  <c r="BA165" i="58" s="1"/>
  <c r="BA169" i="58" s="1"/>
  <c r="BA264" i="58" s="1"/>
  <c r="T213" i="58"/>
  <c r="CO213" i="58"/>
  <c r="E112" i="58"/>
  <c r="E116" i="58" s="1"/>
  <c r="E117" i="58" s="1"/>
  <c r="E121" i="58" s="1"/>
  <c r="AG34" i="18"/>
  <c r="CF212" i="58"/>
  <c r="BH261" i="58"/>
  <c r="AJ34" i="18"/>
  <c r="L34" i="18"/>
  <c r="G34" i="18"/>
  <c r="B32" i="18"/>
  <c r="AI16" i="77"/>
  <c r="AI22" i="77" s="1"/>
  <c r="AI30" i="77" s="1"/>
  <c r="AA16" i="77"/>
  <c r="AA22" i="77" s="1"/>
  <c r="AA30" i="77" s="1"/>
  <c r="AE16" i="77"/>
  <c r="AE22" i="77" s="1"/>
  <c r="AE30" i="77" s="1"/>
  <c r="L16" i="77"/>
  <c r="L22" i="77" s="1"/>
  <c r="L30" i="77" s="1"/>
  <c r="AJ16" i="77"/>
  <c r="AJ22" i="77" s="1"/>
  <c r="AJ30" i="77" s="1"/>
  <c r="AC16" i="77"/>
  <c r="AC22" i="77" s="1"/>
  <c r="AC30" i="77" s="1"/>
  <c r="AG16" i="77"/>
  <c r="AG22" i="77" s="1"/>
  <c r="AG30" i="77" s="1"/>
  <c r="P16" i="77"/>
  <c r="P22" i="77" s="1"/>
  <c r="P30" i="77" s="1"/>
  <c r="AF16" i="77"/>
  <c r="AF22" i="77" s="1"/>
  <c r="AF30" i="77" s="1"/>
  <c r="AB16" i="77"/>
  <c r="AB22" i="77" s="1"/>
  <c r="AB30" i="77" s="1"/>
  <c r="AK16" i="77"/>
  <c r="AK22" i="77" s="1"/>
  <c r="AK30" i="77" s="1"/>
  <c r="W16" i="77"/>
  <c r="W22" i="77" s="1"/>
  <c r="W30" i="77" s="1"/>
  <c r="BA254" i="58"/>
  <c r="CS94" i="58"/>
  <c r="CS112" i="58" s="1"/>
  <c r="CS116" i="58" s="1"/>
  <c r="CS117" i="58" s="1"/>
  <c r="O16" i="77"/>
  <c r="O22" i="77" s="1"/>
  <c r="O30" i="77" s="1"/>
  <c r="BF116" i="58"/>
  <c r="BF117" i="58" s="1"/>
  <c r="BF121" i="58" s="1"/>
  <c r="BF217" i="58" s="1"/>
  <c r="Y16" i="77"/>
  <c r="Y22" i="77" s="1"/>
  <c r="Y30" i="77" s="1"/>
  <c r="J213" i="58"/>
  <c r="AT212" i="58"/>
  <c r="BA213" i="58"/>
  <c r="BA212" i="58"/>
  <c r="CC171" i="58"/>
  <c r="CC172" i="58" s="1"/>
  <c r="CC173" i="58" s="1"/>
  <c r="CF261" i="58"/>
  <c r="BA260" i="58"/>
  <c r="BA261" i="58" s="1"/>
  <c r="AT94" i="58"/>
  <c r="AT112" i="58" s="1"/>
  <c r="AT116" i="58" s="1"/>
  <c r="AT117" i="58" s="1"/>
  <c r="Z94" i="58"/>
  <c r="Z112" i="58" s="1"/>
  <c r="Z116" i="58" s="1"/>
  <c r="Z117" i="58" s="1"/>
  <c r="X16" i="77"/>
  <c r="X22" i="77" s="1"/>
  <c r="X30" i="77" s="1"/>
  <c r="CF94" i="58"/>
  <c r="CF112" i="58" s="1"/>
  <c r="CF116" i="58" s="1"/>
  <c r="CF117" i="58" s="1"/>
  <c r="AM32" i="18"/>
  <c r="AT213" i="58"/>
  <c r="CF213" i="58"/>
  <c r="Z213" i="58"/>
  <c r="Q185" i="58"/>
  <c r="Q203" i="58" s="1"/>
  <c r="Q207" i="58" s="1"/>
  <c r="CQ261" i="58"/>
  <c r="AQ261" i="58"/>
  <c r="CI261" i="58"/>
  <c r="CT94" i="58"/>
  <c r="CT185" i="58" s="1"/>
  <c r="CT203" i="58" s="1"/>
  <c r="CT207" i="58" s="1"/>
  <c r="AM213" i="58"/>
  <c r="CA212" i="58"/>
  <c r="CA213" i="58"/>
  <c r="AD25" i="44"/>
  <c r="V261" i="58"/>
  <c r="R261" i="58"/>
  <c r="AH261" i="58"/>
  <c r="AT261" i="58"/>
  <c r="CC185" i="58"/>
  <c r="CC203" i="58" s="1"/>
  <c r="CC207" i="58" s="1"/>
  <c r="AM17" i="18"/>
  <c r="CL261" i="58"/>
  <c r="P261" i="58"/>
  <c r="BM261" i="58"/>
  <c r="CG213" i="58"/>
  <c r="CG212" i="58"/>
  <c r="CY169" i="58"/>
  <c r="CY264" i="58" s="1"/>
  <c r="CN261" i="58"/>
  <c r="CA261" i="58"/>
  <c r="BS261" i="58"/>
  <c r="BB261" i="58"/>
  <c r="BR214" i="58"/>
  <c r="CM212" i="58"/>
  <c r="CM213" i="58"/>
  <c r="CX213" i="58"/>
  <c r="CX212" i="58"/>
  <c r="AD213" i="58"/>
  <c r="BH213" i="58"/>
  <c r="BH212" i="58"/>
  <c r="CJ213" i="58"/>
  <c r="CJ212" i="58"/>
  <c r="CB213" i="58"/>
  <c r="CB212" i="58"/>
  <c r="CX261" i="58"/>
  <c r="CM261" i="58"/>
  <c r="AM261" i="58"/>
  <c r="BL261" i="58"/>
  <c r="AP261" i="58"/>
  <c r="BN214" i="58"/>
  <c r="AY214" i="58"/>
  <c r="CW261" i="58"/>
  <c r="M261" i="58"/>
  <c r="BB212" i="58"/>
  <c r="BB213" i="58"/>
  <c r="AS213" i="58"/>
  <c r="AS212" i="58"/>
  <c r="CW213" i="58"/>
  <c r="CW212" i="58"/>
  <c r="BO212" i="58"/>
  <c r="BO213" i="58"/>
  <c r="N213" i="58"/>
  <c r="CC212" i="58"/>
  <c r="CC213" i="58"/>
  <c r="AR212" i="58"/>
  <c r="AR213" i="58"/>
  <c r="BY213" i="58"/>
  <c r="BY212" i="58"/>
  <c r="BD213" i="58"/>
  <c r="BD212" i="58"/>
  <c r="AM16" i="18"/>
  <c r="O261" i="58"/>
  <c r="CB261" i="58"/>
  <c r="E261" i="58"/>
  <c r="AH213" i="58"/>
  <c r="AV212" i="58"/>
  <c r="AV213" i="58"/>
  <c r="AN29" i="77"/>
  <c r="H213" i="58"/>
  <c r="CE212" i="58"/>
  <c r="CE213" i="58"/>
  <c r="F366" i="57"/>
  <c r="AF261" i="58"/>
  <c r="BF261" i="58"/>
  <c r="BW214" i="58"/>
  <c r="AC261" i="58"/>
  <c r="AZ261" i="58"/>
  <c r="J261" i="58"/>
  <c r="R213" i="58"/>
  <c r="P213" i="58"/>
  <c r="CI213" i="58"/>
  <c r="CI212" i="58"/>
  <c r="CK212" i="58"/>
  <c r="AP212" i="58"/>
  <c r="AP213" i="58"/>
  <c r="AQ169" i="58"/>
  <c r="AQ264" i="58" s="1"/>
  <c r="AU169" i="58"/>
  <c r="AU264" i="58" s="1"/>
  <c r="Z169" i="58"/>
  <c r="Z264" i="58" s="1"/>
  <c r="AH169" i="58"/>
  <c r="AH264" i="58" s="1"/>
  <c r="BV169" i="58"/>
  <c r="BV264" i="58" s="1"/>
  <c r="AD169" i="58"/>
  <c r="AD264" i="58" s="1"/>
  <c r="AB169" i="58"/>
  <c r="AB264" i="58" s="1"/>
  <c r="CS169" i="58"/>
  <c r="CS264" i="58" s="1"/>
  <c r="AM169" i="58"/>
  <c r="AM264" i="58" s="1"/>
  <c r="BD169" i="58"/>
  <c r="BD264" i="58" s="1"/>
  <c r="T169" i="58"/>
  <c r="T264" i="58" s="1"/>
  <c r="AP169" i="58"/>
  <c r="AP264" i="58" s="1"/>
  <c r="CJ169" i="58"/>
  <c r="CJ264" i="58" s="1"/>
  <c r="BT169" i="58"/>
  <c r="BT264" i="58" s="1"/>
  <c r="I169" i="58"/>
  <c r="I264" i="58" s="1"/>
  <c r="BO169" i="58"/>
  <c r="BO264" i="58" s="1"/>
  <c r="BR169" i="58"/>
  <c r="BR264" i="58" s="1"/>
  <c r="N169" i="58"/>
  <c r="N264" i="58" s="1"/>
  <c r="O169" i="58"/>
  <c r="O264" i="58" s="1"/>
  <c r="L169" i="58"/>
  <c r="L264" i="58" s="1"/>
  <c r="AT169" i="58"/>
  <c r="AT264" i="58" s="1"/>
  <c r="AL169" i="58"/>
  <c r="AL264" i="58" s="1"/>
  <c r="CW169" i="58"/>
  <c r="CW264" i="58" s="1"/>
  <c r="AZ169" i="58"/>
  <c r="AZ264" i="58" s="1"/>
  <c r="M169" i="58"/>
  <c r="M264" i="58" s="1"/>
  <c r="BP169" i="58"/>
  <c r="BP264" i="58" s="1"/>
  <c r="R169" i="58"/>
  <c r="R264" i="58" s="1"/>
  <c r="BB169" i="58"/>
  <c r="BB264" i="58" s="1"/>
  <c r="BL169" i="58"/>
  <c r="BL264" i="58" s="1"/>
  <c r="AV169" i="58"/>
  <c r="AV264" i="58" s="1"/>
  <c r="AF169" i="58"/>
  <c r="AF264" i="58" s="1"/>
  <c r="CR169" i="58"/>
  <c r="CR264" i="58" s="1"/>
  <c r="AC169" i="58"/>
  <c r="AC264" i="58" s="1"/>
  <c r="CB169" i="58"/>
  <c r="CB264" i="58" s="1"/>
  <c r="BK169" i="58"/>
  <c r="BK264" i="58" s="1"/>
  <c r="CD169" i="58"/>
  <c r="CD264" i="58" s="1"/>
  <c r="Y169" i="58"/>
  <c r="Y264" i="58" s="1"/>
  <c r="CH112" i="58"/>
  <c r="CH116" i="58" s="1"/>
  <c r="CH117" i="58" s="1"/>
  <c r="CH185" i="58"/>
  <c r="CH203" i="58" s="1"/>
  <c r="CH207" i="58" s="1"/>
  <c r="CT169" i="58"/>
  <c r="CT264" i="58" s="1"/>
  <c r="CM112" i="58"/>
  <c r="CM116" i="58" s="1"/>
  <c r="CM117" i="58" s="1"/>
  <c r="CM185" i="58"/>
  <c r="CM203" i="58" s="1"/>
  <c r="CM207" i="58" s="1"/>
  <c r="AU212" i="58"/>
  <c r="AU213" i="58"/>
  <c r="CL212" i="58"/>
  <c r="CL213" i="58"/>
  <c r="X213" i="58"/>
  <c r="E16" i="77"/>
  <c r="E22" i="77" s="1"/>
  <c r="E30" i="77" s="1"/>
  <c r="BF233" i="58"/>
  <c r="BF250" i="58" s="1"/>
  <c r="BF254" i="58" s="1"/>
  <c r="BF160" i="58"/>
  <c r="BF164" i="58" s="1"/>
  <c r="BF165" i="58" s="1"/>
  <c r="Z16" i="77"/>
  <c r="Z22" i="77" s="1"/>
  <c r="Z30" i="77" s="1"/>
  <c r="CF169" i="58"/>
  <c r="CF264" i="58" s="1"/>
  <c r="AJ261" i="58"/>
  <c r="AN261" i="58"/>
  <c r="AG169" i="58"/>
  <c r="AG264" i="58" s="1"/>
  <c r="H261" i="58"/>
  <c r="BU94" i="58"/>
  <c r="CB94" i="58"/>
  <c r="BK112" i="58"/>
  <c r="BK116" i="58" s="1"/>
  <c r="BK117" i="58" s="1"/>
  <c r="BK185" i="58"/>
  <c r="BK203" i="58" s="1"/>
  <c r="BK207" i="58" s="1"/>
  <c r="CD112" i="58"/>
  <c r="CD116" i="58" s="1"/>
  <c r="CD117" i="58" s="1"/>
  <c r="CD185" i="58"/>
  <c r="CD203" i="58" s="1"/>
  <c r="CD207" i="58" s="1"/>
  <c r="AJ112" i="58"/>
  <c r="AJ116" i="58" s="1"/>
  <c r="AJ117" i="58" s="1"/>
  <c r="AJ185" i="58"/>
  <c r="AJ203" i="58" s="1"/>
  <c r="AJ207" i="58" s="1"/>
  <c r="BI112" i="58"/>
  <c r="BI116" i="58" s="1"/>
  <c r="BI117" i="58" s="1"/>
  <c r="BI185" i="58"/>
  <c r="BI203" i="58" s="1"/>
  <c r="BI207" i="58" s="1"/>
  <c r="AD112" i="58"/>
  <c r="AD116" i="58" s="1"/>
  <c r="AD117" i="58" s="1"/>
  <c r="AD185" i="58"/>
  <c r="AD203" i="58" s="1"/>
  <c r="AD207" i="58" s="1"/>
  <c r="AD212" i="58" s="1"/>
  <c r="BG212" i="58"/>
  <c r="BG213" i="58"/>
  <c r="I213" i="58"/>
  <c r="D213" i="58"/>
  <c r="AL213" i="58"/>
  <c r="CG169" i="58"/>
  <c r="CG264" i="58" s="1"/>
  <c r="BE169" i="58"/>
  <c r="BE264" i="58" s="1"/>
  <c r="T261" i="58"/>
  <c r="G169" i="58"/>
  <c r="G264" i="58" s="1"/>
  <c r="CM169" i="58"/>
  <c r="CM264" i="58" s="1"/>
  <c r="T16" i="77"/>
  <c r="T22" i="77" s="1"/>
  <c r="T30" i="77" s="1"/>
  <c r="AN12" i="77"/>
  <c r="R16" i="77"/>
  <c r="R22" i="77" s="1"/>
  <c r="R30" i="77" s="1"/>
  <c r="Z261" i="58"/>
  <c r="CK213" i="58"/>
  <c r="CK94" i="58"/>
  <c r="CG121" i="58"/>
  <c r="CG217" i="58" s="1"/>
  <c r="CI112" i="58"/>
  <c r="CI116" i="58" s="1"/>
  <c r="CI117" i="58" s="1"/>
  <c r="CI185" i="58"/>
  <c r="CI203" i="58" s="1"/>
  <c r="CI207" i="58" s="1"/>
  <c r="CV213" i="58"/>
  <c r="CV212" i="58"/>
  <c r="BU213" i="58"/>
  <c r="BU212" i="58"/>
  <c r="D233" i="58"/>
  <c r="D250" i="58" s="1"/>
  <c r="D254" i="58" s="1"/>
  <c r="D160" i="58"/>
  <c r="D164" i="58" s="1"/>
  <c r="D165" i="58" s="1"/>
  <c r="D16" i="77"/>
  <c r="CL169" i="58"/>
  <c r="CL264" i="58" s="1"/>
  <c r="BX261" i="58"/>
  <c r="AV261" i="58"/>
  <c r="BC261" i="58"/>
  <c r="CJ94" i="58"/>
  <c r="BP212" i="58"/>
  <c r="BP213" i="58"/>
  <c r="BP94" i="58"/>
  <c r="L112" i="58"/>
  <c r="L116" i="58" s="1"/>
  <c r="L117" i="58" s="1"/>
  <c r="L185" i="58"/>
  <c r="L203" i="58" s="1"/>
  <c r="L207" i="58" s="1"/>
  <c r="L212" i="58" s="1"/>
  <c r="BQ112" i="58"/>
  <c r="BQ116" i="58" s="1"/>
  <c r="BQ117" i="58" s="1"/>
  <c r="BQ185" i="58"/>
  <c r="BQ203" i="58" s="1"/>
  <c r="BQ207" i="58" s="1"/>
  <c r="Q212" i="58"/>
  <c r="Q213" i="58"/>
  <c r="E233" i="58"/>
  <c r="E250" i="58" s="1"/>
  <c r="E254" i="58" s="1"/>
  <c r="E160" i="58"/>
  <c r="E164" i="58" s="1"/>
  <c r="E165" i="58" s="1"/>
  <c r="I16" i="77"/>
  <c r="I22" i="77" s="1"/>
  <c r="I30" i="77" s="1"/>
  <c r="AW169" i="58"/>
  <c r="AW264" i="58" s="1"/>
  <c r="BQ169" i="58"/>
  <c r="BQ264" i="58" s="1"/>
  <c r="AD261" i="58"/>
  <c r="BS169" i="58"/>
  <c r="BS264" i="58" s="1"/>
  <c r="N261" i="58"/>
  <c r="AL16" i="77"/>
  <c r="AL22" i="77" s="1"/>
  <c r="AL30" i="77" s="1"/>
  <c r="CN112" i="58"/>
  <c r="CN116" i="58" s="1"/>
  <c r="CN117" i="58" s="1"/>
  <c r="CN185" i="58"/>
  <c r="CN203" i="58" s="1"/>
  <c r="CN207" i="58" s="1"/>
  <c r="AA203" i="58"/>
  <c r="AA207" i="58" s="1"/>
  <c r="AA212" i="58" s="1"/>
  <c r="AI203" i="58"/>
  <c r="AI207" i="58" s="1"/>
  <c r="AS203" i="58"/>
  <c r="AS207" i="58" s="1"/>
  <c r="AU203" i="58"/>
  <c r="AU207" i="58" s="1"/>
  <c r="AQ203" i="58"/>
  <c r="AQ207" i="58" s="1"/>
  <c r="R203" i="58"/>
  <c r="R207" i="58" s="1"/>
  <c r="R212" i="58" s="1"/>
  <c r="I203" i="58"/>
  <c r="I207" i="58" s="1"/>
  <c r="I212" i="58" s="1"/>
  <c r="BZ112" i="58"/>
  <c r="BZ116" i="58" s="1"/>
  <c r="BZ117" i="58" s="1"/>
  <c r="BZ185" i="58"/>
  <c r="BZ203" i="58" s="1"/>
  <c r="BZ207" i="58" s="1"/>
  <c r="BG121" i="58"/>
  <c r="BG217" i="58" s="1"/>
  <c r="CE112" i="58"/>
  <c r="CE116" i="58" s="1"/>
  <c r="CE117" i="58" s="1"/>
  <c r="CE185" i="58"/>
  <c r="CE203" i="58" s="1"/>
  <c r="CE207" i="58" s="1"/>
  <c r="W112" i="58"/>
  <c r="W116" i="58" s="1"/>
  <c r="W117" i="58" s="1"/>
  <c r="W185" i="58"/>
  <c r="W203" i="58" s="1"/>
  <c r="W207" i="58" s="1"/>
  <c r="AI212" i="58"/>
  <c r="AI213" i="58"/>
  <c r="BM213" i="58"/>
  <c r="BM212" i="58"/>
  <c r="N16" i="77"/>
  <c r="N22" i="77" s="1"/>
  <c r="N30" i="77" s="1"/>
  <c r="BG261" i="58"/>
  <c r="U169" i="58"/>
  <c r="U264" i="58" s="1"/>
  <c r="AA261" i="58"/>
  <c r="X169" i="58"/>
  <c r="X264" i="58" s="1"/>
  <c r="BN169" i="58"/>
  <c r="BN264" i="58" s="1"/>
  <c r="BI169" i="58"/>
  <c r="BI264" i="58" s="1"/>
  <c r="CC121" i="58"/>
  <c r="CC217" i="58" s="1"/>
  <c r="AY112" i="58"/>
  <c r="AY116" i="58" s="1"/>
  <c r="AY117" i="58" s="1"/>
  <c r="AY185" i="58"/>
  <c r="AY203" i="58" s="1"/>
  <c r="AY207" i="58" s="1"/>
  <c r="Y112" i="58"/>
  <c r="Y116" i="58" s="1"/>
  <c r="Y117" i="58" s="1"/>
  <c r="Y185" i="58"/>
  <c r="Y203" i="58" s="1"/>
  <c r="Y207" i="58" s="1"/>
  <c r="BA112" i="58"/>
  <c r="BA116" i="58" s="1"/>
  <c r="BA117" i="58" s="1"/>
  <c r="BA185" i="58"/>
  <c r="BA203" i="58" s="1"/>
  <c r="BA207" i="58" s="1"/>
  <c r="T112" i="58"/>
  <c r="T116" i="58" s="1"/>
  <c r="T117" i="58" s="1"/>
  <c r="T185" i="58"/>
  <c r="T203" i="58" s="1"/>
  <c r="T207" i="58" s="1"/>
  <c r="T212" i="58" s="1"/>
  <c r="J185" i="58"/>
  <c r="J203" i="58" s="1"/>
  <c r="J207" i="58" s="1"/>
  <c r="J212" i="58" s="1"/>
  <c r="AQ212" i="58"/>
  <c r="AQ213" i="58"/>
  <c r="D34" i="18"/>
  <c r="AD16" i="77"/>
  <c r="AD22" i="77" s="1"/>
  <c r="AD30" i="77" s="1"/>
  <c r="BE261" i="58"/>
  <c r="AO169" i="58"/>
  <c r="AO264" i="58" s="1"/>
  <c r="W261" i="58"/>
  <c r="G261" i="58"/>
  <c r="J16" i="77"/>
  <c r="J22" i="77" s="1"/>
  <c r="J30" i="77" s="1"/>
  <c r="CE169" i="58"/>
  <c r="CE264" i="58" s="1"/>
  <c r="AI261" i="58"/>
  <c r="BH169" i="58"/>
  <c r="BH264" i="58" s="1"/>
  <c r="AX169" i="58"/>
  <c r="AX264" i="58" s="1"/>
  <c r="CW94" i="58"/>
  <c r="AV94" i="58"/>
  <c r="V213" i="58"/>
  <c r="V94" i="58"/>
  <c r="I371" i="57"/>
  <c r="M112" i="58"/>
  <c r="M116" i="58" s="1"/>
  <c r="M117" i="58" s="1"/>
  <c r="M185" i="58"/>
  <c r="M203" i="58" s="1"/>
  <c r="M207" i="58" s="1"/>
  <c r="BS112" i="58"/>
  <c r="BS116" i="58" s="1"/>
  <c r="BS117" i="58" s="1"/>
  <c r="BS185" i="58"/>
  <c r="BS203" i="58" s="1"/>
  <c r="BS207" i="58" s="1"/>
  <c r="BC212" i="58"/>
  <c r="BC213" i="58"/>
  <c r="U213" i="58"/>
  <c r="AH16" i="77"/>
  <c r="AH22" i="77" s="1"/>
  <c r="AH30" i="77" s="1"/>
  <c r="CI169" i="58"/>
  <c r="CI264" i="58" s="1"/>
  <c r="CA169" i="58"/>
  <c r="CA264" i="58" s="1"/>
  <c r="CD261" i="58"/>
  <c r="P169" i="58"/>
  <c r="P264" i="58" s="1"/>
  <c r="CP213" i="58"/>
  <c r="CP212" i="58"/>
  <c r="CP94" i="58"/>
  <c r="BT94" i="58"/>
  <c r="AX213" i="58"/>
  <c r="AX94" i="58"/>
  <c r="N94" i="58"/>
  <c r="CT112" i="58"/>
  <c r="CT116" i="58" s="1"/>
  <c r="CT117" i="58" s="1"/>
  <c r="BB112" i="58"/>
  <c r="BB116" i="58" s="1"/>
  <c r="BB117" i="58" s="1"/>
  <c r="BB185" i="58"/>
  <c r="BB203" i="58" s="1"/>
  <c r="BB207" i="58" s="1"/>
  <c r="H112" i="58"/>
  <c r="H116" i="58" s="1"/>
  <c r="H117" i="58" s="1"/>
  <c r="H185" i="58"/>
  <c r="H203" i="58" s="1"/>
  <c r="H207" i="58" s="1"/>
  <c r="H212" i="58" s="1"/>
  <c r="U186" i="58"/>
  <c r="U203" i="58" s="1"/>
  <c r="U207" i="58" s="1"/>
  <c r="U212" i="58" s="1"/>
  <c r="U112" i="58"/>
  <c r="U116" i="58" s="1"/>
  <c r="U117" i="58" s="1"/>
  <c r="CR261" i="58"/>
  <c r="AN13" i="77"/>
  <c r="AW261" i="58"/>
  <c r="AK169" i="58"/>
  <c r="AK264" i="58" s="1"/>
  <c r="L261" i="58"/>
  <c r="BM169" i="58"/>
  <c r="BM264" i="58" s="1"/>
  <c r="BJ261" i="58"/>
  <c r="G16" i="77"/>
  <c r="G22" i="77" s="1"/>
  <c r="G30" i="77" s="1"/>
  <c r="M16" i="77"/>
  <c r="M22" i="77" s="1"/>
  <c r="M30" i="77" s="1"/>
  <c r="AA112" i="58"/>
  <c r="AA116" i="58" s="1"/>
  <c r="AA117" i="58" s="1"/>
  <c r="AI112" i="58"/>
  <c r="AI116" i="58" s="1"/>
  <c r="AI117" i="58" s="1"/>
  <c r="AS112" i="58"/>
  <c r="AS116" i="58" s="1"/>
  <c r="AS117" i="58" s="1"/>
  <c r="AU112" i="58"/>
  <c r="AU116" i="58" s="1"/>
  <c r="AU117" i="58" s="1"/>
  <c r="AQ112" i="58"/>
  <c r="AQ116" i="58" s="1"/>
  <c r="AQ117" i="58" s="1"/>
  <c r="R112" i="58"/>
  <c r="R116" i="58" s="1"/>
  <c r="R117" i="58" s="1"/>
  <c r="I112" i="58"/>
  <c r="I116" i="58" s="1"/>
  <c r="I117" i="58" s="1"/>
  <c r="CR112" i="58"/>
  <c r="CR116" i="58" s="1"/>
  <c r="CR117" i="58" s="1"/>
  <c r="CR185" i="58"/>
  <c r="CR203" i="58" s="1"/>
  <c r="CR207" i="58" s="1"/>
  <c r="BR112" i="58"/>
  <c r="BR116" i="58" s="1"/>
  <c r="BR117" i="58" s="1"/>
  <c r="BR185" i="58"/>
  <c r="BR203" i="58" s="1"/>
  <c r="BR207" i="58" s="1"/>
  <c r="BV112" i="58"/>
  <c r="BV116" i="58" s="1"/>
  <c r="BV117" i="58" s="1"/>
  <c r="BV185" i="58"/>
  <c r="BV203" i="58" s="1"/>
  <c r="BV207" i="58" s="1"/>
  <c r="BW112" i="58"/>
  <c r="BW116" i="58" s="1"/>
  <c r="BW117" i="58" s="1"/>
  <c r="BW185" i="58"/>
  <c r="BW203" i="58" s="1"/>
  <c r="BW207" i="58" s="1"/>
  <c r="CN213" i="58"/>
  <c r="CN212" i="58"/>
  <c r="W212" i="58"/>
  <c r="W213" i="58"/>
  <c r="AK213" i="58"/>
  <c r="BT213" i="58"/>
  <c r="BT212" i="58"/>
  <c r="CD212" i="58"/>
  <c r="CD213" i="58"/>
  <c r="V16" i="77"/>
  <c r="V22" i="77" s="1"/>
  <c r="V30" i="77" s="1"/>
  <c r="CS261" i="58"/>
  <c r="CK261" i="58"/>
  <c r="BG169" i="58"/>
  <c r="BG264" i="58" s="1"/>
  <c r="Q169" i="58"/>
  <c r="Q264" i="58" s="1"/>
  <c r="BW169" i="58"/>
  <c r="BW264" i="58" s="1"/>
  <c r="S169" i="58"/>
  <c r="S264" i="58" s="1"/>
  <c r="AY169" i="58"/>
  <c r="AY264" i="58" s="1"/>
  <c r="CY213" i="58"/>
  <c r="CY94" i="58"/>
  <c r="BX212" i="58"/>
  <c r="BX213" i="58"/>
  <c r="BX94" i="58"/>
  <c r="BL212" i="58"/>
  <c r="BL213" i="58"/>
  <c r="BL94" i="58"/>
  <c r="AK94" i="58"/>
  <c r="CZ213" i="58"/>
  <c r="CZ212" i="58"/>
  <c r="S213" i="58"/>
  <c r="S212" i="58"/>
  <c r="CH212" i="58"/>
  <c r="CH213" i="58"/>
  <c r="CQ212" i="58"/>
  <c r="CQ213" i="58"/>
  <c r="CV169" i="58"/>
  <c r="CV264" i="58" s="1"/>
  <c r="CP169" i="58"/>
  <c r="CP264" i="58" s="1"/>
  <c r="U16" i="77"/>
  <c r="U22" i="77" s="1"/>
  <c r="U30" i="77" s="1"/>
  <c r="F16" i="77"/>
  <c r="F22" i="77" s="1"/>
  <c r="F30" i="77" s="1"/>
  <c r="AL94" i="58"/>
  <c r="AB213" i="58"/>
  <c r="AB94" i="58"/>
  <c r="X94" i="58"/>
  <c r="I370" i="57"/>
  <c r="AP112" i="58"/>
  <c r="AP116" i="58" s="1"/>
  <c r="AP117" i="58" s="1"/>
  <c r="AP185" i="58"/>
  <c r="AP203" i="58" s="1"/>
  <c r="AP207" i="58" s="1"/>
  <c r="O213" i="58"/>
  <c r="CU212" i="58"/>
  <c r="CU213" i="58"/>
  <c r="E213" i="58"/>
  <c r="E212" i="58"/>
  <c r="CS213" i="58"/>
  <c r="CS212" i="58"/>
  <c r="Q16" i="77"/>
  <c r="Q22" i="77" s="1"/>
  <c r="Q30" i="77" s="1"/>
  <c r="AS169" i="58"/>
  <c r="AS264" i="58" s="1"/>
  <c r="K169" i="58"/>
  <c r="K264" i="58" s="1"/>
  <c r="CZ121" i="58"/>
  <c r="CZ217" i="58" s="1"/>
  <c r="BE121" i="58"/>
  <c r="BE217" i="58" s="1"/>
  <c r="AM112" i="58"/>
  <c r="AM116" i="58" s="1"/>
  <c r="AM117" i="58" s="1"/>
  <c r="AM185" i="58"/>
  <c r="AM203" i="58" s="1"/>
  <c r="AM207" i="58" s="1"/>
  <c r="AM212" i="58" s="1"/>
  <c r="AC112" i="58"/>
  <c r="AC116" i="58" s="1"/>
  <c r="AC117" i="58" s="1"/>
  <c r="AC185" i="58"/>
  <c r="AC203" i="58" s="1"/>
  <c r="AC207" i="58" s="1"/>
  <c r="AW112" i="58"/>
  <c r="AW116" i="58" s="1"/>
  <c r="AW117" i="58" s="1"/>
  <c r="AW185" i="58"/>
  <c r="AW203" i="58" s="1"/>
  <c r="AW207" i="58" s="1"/>
  <c r="CU261" i="58"/>
  <c r="AK261" i="58"/>
  <c r="CJ261" i="58"/>
  <c r="CQ203" i="58"/>
  <c r="CQ207" i="58" s="1"/>
  <c r="BC203" i="58"/>
  <c r="BC207" i="58" s="1"/>
  <c r="AG203" i="58"/>
  <c r="AG207" i="58" s="1"/>
  <c r="AG212" i="58" s="1"/>
  <c r="AG214" i="58" s="1"/>
  <c r="AE203" i="58"/>
  <c r="AE207" i="58" s="1"/>
  <c r="CX203" i="58"/>
  <c r="CX207" i="58" s="1"/>
  <c r="F203" i="58"/>
  <c r="F207" i="58" s="1"/>
  <c r="F212" i="58" s="1"/>
  <c r="S22" i="77"/>
  <c r="S30" i="77" s="1"/>
  <c r="AR203" i="58"/>
  <c r="AR207" i="58" s="1"/>
  <c r="H16" i="77"/>
  <c r="H22" i="77" s="1"/>
  <c r="H30" i="77" s="1"/>
  <c r="BO112" i="58"/>
  <c r="BO116" i="58" s="1"/>
  <c r="BO117" i="58" s="1"/>
  <c r="BO185" i="58"/>
  <c r="BO203" i="58" s="1"/>
  <c r="BO207" i="58" s="1"/>
  <c r="CU112" i="58"/>
  <c r="CU116" i="58" s="1"/>
  <c r="CU117" i="58" s="1"/>
  <c r="CU185" i="58"/>
  <c r="CU203" i="58" s="1"/>
  <c r="CU207" i="58" s="1"/>
  <c r="BN112" i="58"/>
  <c r="BN116" i="58" s="1"/>
  <c r="BN117" i="58" s="1"/>
  <c r="BN185" i="58"/>
  <c r="BN203" i="58" s="1"/>
  <c r="BN207" i="58" s="1"/>
  <c r="BK212" i="58"/>
  <c r="BK213" i="58"/>
  <c r="G213" i="58"/>
  <c r="G212" i="58"/>
  <c r="M212" i="58"/>
  <c r="M213" i="58"/>
  <c r="AJ212" i="58"/>
  <c r="AJ213" i="58"/>
  <c r="BF212" i="58"/>
  <c r="BF213" i="58"/>
  <c r="AM16" i="77"/>
  <c r="AM22" i="77" s="1"/>
  <c r="AM30" i="77" s="1"/>
  <c r="AJ169" i="58"/>
  <c r="AJ264" i="58" s="1"/>
  <c r="U261" i="58"/>
  <c r="BW261" i="58"/>
  <c r="AA169" i="58"/>
  <c r="AA264" i="58" s="1"/>
  <c r="BD261" i="58"/>
  <c r="S261" i="58"/>
  <c r="H169" i="58"/>
  <c r="H264" i="58" s="1"/>
  <c r="BN261" i="58"/>
  <c r="CL121" i="58"/>
  <c r="CL217" i="58" s="1"/>
  <c r="G121" i="58"/>
  <c r="G217" i="58" s="1"/>
  <c r="CV112" i="58"/>
  <c r="CV116" i="58" s="1"/>
  <c r="CV117" i="58" s="1"/>
  <c r="CV185" i="58"/>
  <c r="CV203" i="58" s="1"/>
  <c r="CV207" i="58" s="1"/>
  <c r="BS212" i="58"/>
  <c r="BS213" i="58"/>
  <c r="Y213" i="58"/>
  <c r="Y212" i="58"/>
  <c r="BZ212" i="58"/>
  <c r="BZ213" i="58"/>
  <c r="CV261" i="58"/>
  <c r="K16" i="77"/>
  <c r="K22" i="77" s="1"/>
  <c r="K30" i="77" s="1"/>
  <c r="BV261" i="58"/>
  <c r="AX261" i="58"/>
  <c r="AE169" i="58"/>
  <c r="AE264" i="58" s="1"/>
  <c r="BJ213" i="58"/>
  <c r="BJ94" i="58"/>
  <c r="BH121" i="58"/>
  <c r="BH217" i="58" s="1"/>
  <c r="BD94" i="58"/>
  <c r="Q121" i="58"/>
  <c r="Q217" i="58" s="1"/>
  <c r="CQ169" i="58"/>
  <c r="CQ264" i="58" s="1"/>
  <c r="CF185" i="58"/>
  <c r="CF203" i="58" s="1"/>
  <c r="CF207" i="58" s="1"/>
  <c r="AF112" i="58"/>
  <c r="AF116" i="58" s="1"/>
  <c r="AF117" i="58" s="1"/>
  <c r="AF185" i="58"/>
  <c r="AF203" i="58" s="1"/>
  <c r="AF207" i="58" s="1"/>
  <c r="AF212" i="58" s="1"/>
  <c r="AF214" i="58" s="1"/>
  <c r="AM62" i="18"/>
  <c r="I261" i="58"/>
  <c r="BX169" i="58"/>
  <c r="BX264" i="58" s="1"/>
  <c r="D261" i="58"/>
  <c r="K261" i="58"/>
  <c r="AU261" i="58"/>
  <c r="BM121" i="58"/>
  <c r="BM217" i="58" s="1"/>
  <c r="AZ212" i="58"/>
  <c r="AZ213" i="58"/>
  <c r="AZ94" i="58"/>
  <c r="P94" i="58"/>
  <c r="AO112" i="58"/>
  <c r="AO116" i="58" s="1"/>
  <c r="AO117" i="58" s="1"/>
  <c r="AO185" i="58"/>
  <c r="AO203" i="58" s="1"/>
  <c r="AO207" i="58" s="1"/>
  <c r="CO185" i="58"/>
  <c r="CO203" i="58" s="1"/>
  <c r="CO207" i="58" s="1"/>
  <c r="D112" i="58"/>
  <c r="D116" i="58" s="1"/>
  <c r="D117" i="58" s="1"/>
  <c r="D185" i="58"/>
  <c r="D203" i="58" s="1"/>
  <c r="D207" i="58" s="1"/>
  <c r="D212" i="58" s="1"/>
  <c r="BQ213" i="58"/>
  <c r="BQ212" i="58"/>
  <c r="BJ169" i="58"/>
  <c r="BJ264" i="58" s="1"/>
  <c r="AB261" i="58"/>
  <c r="J169" i="58"/>
  <c r="J264" i="58" s="1"/>
  <c r="BP261" i="58"/>
  <c r="BV214" i="58"/>
  <c r="AN14" i="77"/>
  <c r="CQ112" i="58"/>
  <c r="CQ116" i="58" s="1"/>
  <c r="CQ117" i="58" s="1"/>
  <c r="BC112" i="58"/>
  <c r="BC116" i="58" s="1"/>
  <c r="BC117" i="58" s="1"/>
  <c r="AG112" i="58"/>
  <c r="AG116" i="58" s="1"/>
  <c r="AG117" i="58" s="1"/>
  <c r="AE112" i="58"/>
  <c r="AE116" i="58" s="1"/>
  <c r="AE117" i="58" s="1"/>
  <c r="CX112" i="58"/>
  <c r="CX116" i="58" s="1"/>
  <c r="CX117" i="58" s="1"/>
  <c r="F112" i="58"/>
  <c r="F116" i="58" s="1"/>
  <c r="F117" i="58" s="1"/>
  <c r="AR112" i="58"/>
  <c r="AR116" i="58" s="1"/>
  <c r="AR117" i="58" s="1"/>
  <c r="AC212" i="58" l="1"/>
  <c r="AC214" i="58" s="1"/>
  <c r="AE212" i="58"/>
  <c r="AE214" i="58" s="1"/>
  <c r="AA214" i="58"/>
  <c r="F214" i="58"/>
  <c r="CT214" i="58"/>
  <c r="BO261" i="58"/>
  <c r="CO261" i="58"/>
  <c r="AR261" i="58"/>
  <c r="AE261" i="58"/>
  <c r="AG261" i="58"/>
  <c r="CO214" i="58"/>
  <c r="CS185" i="58"/>
  <c r="CS203" i="58" s="1"/>
  <c r="CS207" i="58" s="1"/>
  <c r="K185" i="58"/>
  <c r="K203" i="58" s="1"/>
  <c r="K207" i="58" s="1"/>
  <c r="K212" i="58" s="1"/>
  <c r="O185" i="58"/>
  <c r="O203" i="58" s="1"/>
  <c r="O207" i="58" s="1"/>
  <c r="O212" i="58" s="1"/>
  <c r="L214" i="58"/>
  <c r="E123" i="58"/>
  <c r="E124" i="58" s="1"/>
  <c r="E125" i="58" s="1"/>
  <c r="D83" i="18" s="1"/>
  <c r="E217" i="58"/>
  <c r="E219" i="58" s="1"/>
  <c r="J214" i="58"/>
  <c r="AT185" i="58"/>
  <c r="AT203" i="58" s="1"/>
  <c r="AT207" i="58" s="1"/>
  <c r="CO266" i="58"/>
  <c r="CO268" i="58" s="1"/>
  <c r="BY266" i="58"/>
  <c r="BY268" i="58" s="1"/>
  <c r="CI214" i="58"/>
  <c r="BU261" i="58"/>
  <c r="Z185" i="58"/>
  <c r="Z203" i="58" s="1"/>
  <c r="Z207" i="58" s="1"/>
  <c r="Z212" i="58" s="1"/>
  <c r="AN185" i="58"/>
  <c r="AN203" i="58" s="1"/>
  <c r="AN207" i="58" s="1"/>
  <c r="CR214" i="58"/>
  <c r="AN214" i="58"/>
  <c r="K214" i="58"/>
  <c r="Z214" i="58"/>
  <c r="BH214" i="58"/>
  <c r="AH185" i="58"/>
  <c r="AH203" i="58" s="1"/>
  <c r="AH207" i="58" s="1"/>
  <c r="AH212" i="58" s="1"/>
  <c r="BY171" i="58"/>
  <c r="BY172" i="58" s="1"/>
  <c r="BY173" i="58" s="1"/>
  <c r="R214" i="58"/>
  <c r="BY214" i="58"/>
  <c r="BB214" i="58"/>
  <c r="CA214" i="58"/>
  <c r="CO171" i="58"/>
  <c r="CO172" i="58" s="1"/>
  <c r="CO173" i="58" s="1"/>
  <c r="CH261" i="58"/>
  <c r="AJ214" i="58"/>
  <c r="T214" i="58"/>
  <c r="CM214" i="58"/>
  <c r="BO214" i="58"/>
  <c r="CF214" i="58"/>
  <c r="BY278" i="58"/>
  <c r="Q219" i="58"/>
  <c r="G219" i="58"/>
  <c r="AK266" i="58"/>
  <c r="AK268" i="58" s="1"/>
  <c r="AJ88" i="18" s="1"/>
  <c r="CI266" i="58"/>
  <c r="CI268" i="58" s="1"/>
  <c r="BF219" i="58"/>
  <c r="BH266" i="58"/>
  <c r="BH268" i="58" s="1"/>
  <c r="BI266" i="58"/>
  <c r="BI268" i="58" s="1"/>
  <c r="CK266" i="58"/>
  <c r="CK268" i="58" s="1"/>
  <c r="BM219" i="58"/>
  <c r="BH219" i="58"/>
  <c r="CP266" i="58"/>
  <c r="CP268" i="58" s="1"/>
  <c r="AY266" i="58"/>
  <c r="AY268" i="58" s="1"/>
  <c r="BA266" i="58"/>
  <c r="BA268" i="58" s="1"/>
  <c r="CA266" i="58"/>
  <c r="CA268" i="58" s="1"/>
  <c r="BN266" i="58"/>
  <c r="BN268" i="58" s="1"/>
  <c r="X266" i="58"/>
  <c r="X268" i="58" s="1"/>
  <c r="W88" i="18" s="1"/>
  <c r="BJ266" i="58"/>
  <c r="BJ268" i="58" s="1"/>
  <c r="CQ266" i="58"/>
  <c r="CQ268" i="58" s="1"/>
  <c r="BY219" i="58"/>
  <c r="K266" i="58"/>
  <c r="K268" i="58" s="1"/>
  <c r="J88" i="18" s="1"/>
  <c r="AS266" i="58"/>
  <c r="AS268" i="58" s="1"/>
  <c r="AR266" i="58"/>
  <c r="AR268" i="58" s="1"/>
  <c r="CV266" i="58"/>
  <c r="CV268" i="58" s="1"/>
  <c r="BG266" i="58"/>
  <c r="BG268" i="58" s="1"/>
  <c r="BM266" i="58"/>
  <c r="BM268" i="58" s="1"/>
  <c r="U266" i="58"/>
  <c r="U268" i="58" s="1"/>
  <c r="T88" i="18" s="1"/>
  <c r="BG219" i="58"/>
  <c r="BQ266" i="58"/>
  <c r="BQ268" i="58" s="1"/>
  <c r="AW266" i="58"/>
  <c r="AW268" i="58" s="1"/>
  <c r="CG219" i="58"/>
  <c r="BE266" i="58"/>
  <c r="BE268" i="58" s="1"/>
  <c r="CN266" i="58"/>
  <c r="CN268" i="58" s="1"/>
  <c r="CF266" i="58"/>
  <c r="CF268" i="58" s="1"/>
  <c r="CD266" i="58"/>
  <c r="CD268" i="58" s="1"/>
  <c r="AC266" i="58"/>
  <c r="AC268" i="58" s="1"/>
  <c r="AB88" i="18" s="1"/>
  <c r="BB266" i="58"/>
  <c r="BB268" i="58" s="1"/>
  <c r="CZ266" i="58"/>
  <c r="CZ268" i="58" s="1"/>
  <c r="AL266" i="58"/>
  <c r="AL268" i="58" s="1"/>
  <c r="AK88" i="18" s="1"/>
  <c r="N266" i="58"/>
  <c r="N268" i="58" s="1"/>
  <c r="M88" i="18" s="1"/>
  <c r="BO266" i="58"/>
  <c r="BO268" i="58" s="1"/>
  <c r="CJ266" i="58"/>
  <c r="CJ268" i="58" s="1"/>
  <c r="T266" i="58"/>
  <c r="T268" i="58" s="1"/>
  <c r="S88" i="18" s="1"/>
  <c r="AN266" i="58"/>
  <c r="AN268" i="58" s="1"/>
  <c r="CS266" i="58"/>
  <c r="CS268" i="58" s="1"/>
  <c r="AH266" i="58"/>
  <c r="AH268" i="58" s="1"/>
  <c r="AG88" i="18" s="1"/>
  <c r="AQ266" i="58"/>
  <c r="AQ268" i="58" s="1"/>
  <c r="BA214" i="58"/>
  <c r="BX266" i="58"/>
  <c r="W266" i="58"/>
  <c r="W268" i="58" s="1"/>
  <c r="V88" i="18" s="1"/>
  <c r="S219" i="58"/>
  <c r="AA266" i="58"/>
  <c r="AA268" i="58" s="1"/>
  <c r="Z88" i="18" s="1"/>
  <c r="BW266" i="58"/>
  <c r="BW268" i="58" s="1"/>
  <c r="CC219" i="58"/>
  <c r="J266" i="58"/>
  <c r="J268" i="58" s="1"/>
  <c r="I88" i="18" s="1"/>
  <c r="AE266" i="58"/>
  <c r="AE268" i="58" s="1"/>
  <c r="AD88" i="18" s="1"/>
  <c r="AJ266" i="58"/>
  <c r="AJ268" i="58" s="1"/>
  <c r="AI88" i="18" s="1"/>
  <c r="CZ219" i="58"/>
  <c r="S266" i="58"/>
  <c r="Q266" i="58"/>
  <c r="Q268" i="58" s="1"/>
  <c r="P88" i="18" s="1"/>
  <c r="CX266" i="58"/>
  <c r="CX268" i="58" s="1"/>
  <c r="P266" i="58"/>
  <c r="P268" i="58" s="1"/>
  <c r="O88" i="18" s="1"/>
  <c r="AX266" i="58"/>
  <c r="AX268" i="58" s="1"/>
  <c r="CE266" i="58"/>
  <c r="CE268" i="58" s="1"/>
  <c r="BZ266" i="58"/>
  <c r="BZ268" i="58" s="1"/>
  <c r="CL219" i="58"/>
  <c r="H266" i="58"/>
  <c r="H268" i="58" s="1"/>
  <c r="G88" i="18" s="1"/>
  <c r="BE219" i="58"/>
  <c r="BE221" i="58" s="1"/>
  <c r="CA219" i="58"/>
  <c r="AO266" i="58"/>
  <c r="AO268" i="58" s="1"/>
  <c r="CG266" i="58"/>
  <c r="CG268" i="58" s="1"/>
  <c r="BK266" i="58"/>
  <c r="BK268" i="58" s="1"/>
  <c r="CR266" i="58"/>
  <c r="CR268" i="58" s="1"/>
  <c r="AF266" i="58"/>
  <c r="AF268" i="58" s="1"/>
  <c r="AE88" i="18" s="1"/>
  <c r="R266" i="58"/>
  <c r="R268" i="58" s="1"/>
  <c r="Q88" i="18" s="1"/>
  <c r="M266" i="58"/>
  <c r="M268" i="58" s="1"/>
  <c r="L88" i="18" s="1"/>
  <c r="AT266" i="58"/>
  <c r="AT268" i="58" s="1"/>
  <c r="BR266" i="58"/>
  <c r="BR268" i="58" s="1"/>
  <c r="AI266" i="58"/>
  <c r="AI268" i="58" s="1"/>
  <c r="AH88" i="18" s="1"/>
  <c r="BD266" i="58"/>
  <c r="BD268" i="58" s="1"/>
  <c r="CO278" i="58"/>
  <c r="CL266" i="58"/>
  <c r="CL268" i="58" s="1"/>
  <c r="CM266" i="58"/>
  <c r="CM268" i="58" s="1"/>
  <c r="CT266" i="58"/>
  <c r="CT268" i="58" s="1"/>
  <c r="CB266" i="58"/>
  <c r="CB268" i="58" s="1"/>
  <c r="AV266" i="58"/>
  <c r="AV268" i="58" s="1"/>
  <c r="BP266" i="58"/>
  <c r="BP268" i="58" s="1"/>
  <c r="AZ266" i="58"/>
  <c r="AZ268" i="58" s="1"/>
  <c r="L266" i="58"/>
  <c r="L268" i="58" s="1"/>
  <c r="K88" i="18" s="1"/>
  <c r="CH266" i="58"/>
  <c r="I266" i="58"/>
  <c r="I268" i="58" s="1"/>
  <c r="H88" i="18" s="1"/>
  <c r="F266" i="58"/>
  <c r="F268" i="58" s="1"/>
  <c r="E88" i="18" s="1"/>
  <c r="AB266" i="58"/>
  <c r="AB268" i="58" s="1"/>
  <c r="AA88" i="18" s="1"/>
  <c r="V266" i="58"/>
  <c r="V268" i="58" s="1"/>
  <c r="U88" i="18" s="1"/>
  <c r="Z266" i="58"/>
  <c r="Z268" i="58" s="1"/>
  <c r="Y88" i="18" s="1"/>
  <c r="CC278" i="58"/>
  <c r="BS266" i="58"/>
  <c r="BS268" i="58" s="1"/>
  <c r="G266" i="58"/>
  <c r="G268" i="58" s="1"/>
  <c r="F88" i="18" s="1"/>
  <c r="AG266" i="58"/>
  <c r="AG268" i="58" s="1"/>
  <c r="AF88" i="18" s="1"/>
  <c r="BU266" i="58"/>
  <c r="Y266" i="58"/>
  <c r="Y268" i="58" s="1"/>
  <c r="X88" i="18" s="1"/>
  <c r="BL266" i="58"/>
  <c r="BL268" i="58" s="1"/>
  <c r="CU266" i="58"/>
  <c r="CU268" i="58" s="1"/>
  <c r="CW266" i="58"/>
  <c r="CW268" i="58" s="1"/>
  <c r="O266" i="58"/>
  <c r="O268" i="58" s="1"/>
  <c r="N88" i="18" s="1"/>
  <c r="BC266" i="58"/>
  <c r="BC268" i="58" s="1"/>
  <c r="BT266" i="58"/>
  <c r="BT268" i="58" s="1"/>
  <c r="AP266" i="58"/>
  <c r="AP268" i="58" s="1"/>
  <c r="AM266" i="58"/>
  <c r="AM268" i="58" s="1"/>
  <c r="AL88" i="18" s="1"/>
  <c r="AD266" i="58"/>
  <c r="AD268" i="58" s="1"/>
  <c r="AC88" i="18" s="1"/>
  <c r="BV266" i="58"/>
  <c r="BV268" i="58" s="1"/>
  <c r="AU266" i="58"/>
  <c r="AU268" i="58" s="1"/>
  <c r="CY266" i="58"/>
  <c r="CY268" i="58" s="1"/>
  <c r="AZ214" i="58"/>
  <c r="BL214" i="58"/>
  <c r="BP214" i="58"/>
  <c r="AR214" i="58"/>
  <c r="AT214" i="58"/>
  <c r="S268" i="58"/>
  <c r="R88" i="18" s="1"/>
  <c r="CX171" i="58"/>
  <c r="CX172" i="58" s="1"/>
  <c r="CX173" i="58" s="1"/>
  <c r="CT171" i="58"/>
  <c r="CT172" i="58" s="1"/>
  <c r="CT173" i="58" s="1"/>
  <c r="AF171" i="58"/>
  <c r="AF172" i="58" s="1"/>
  <c r="AF173" i="58" s="1"/>
  <c r="AE87" i="18" s="1"/>
  <c r="AT171" i="58"/>
  <c r="AT172" i="58" s="1"/>
  <c r="AT173" i="58" s="1"/>
  <c r="AM214" i="58"/>
  <c r="BH123" i="58"/>
  <c r="BH124" i="58" s="1"/>
  <c r="BH125" i="58" s="1"/>
  <c r="CQ214" i="58"/>
  <c r="BH171" i="58"/>
  <c r="BH172" i="58" s="1"/>
  <c r="BH173" i="58" s="1"/>
  <c r="BZ171" i="58"/>
  <c r="BZ172" i="58" s="1"/>
  <c r="BZ173" i="58" s="1"/>
  <c r="AW171" i="58"/>
  <c r="AW172" i="58" s="1"/>
  <c r="AW173" i="58" s="1"/>
  <c r="CL214" i="58"/>
  <c r="CK214" i="58"/>
  <c r="AH214" i="58"/>
  <c r="CC214" i="58"/>
  <c r="CG214" i="58"/>
  <c r="S123" i="58"/>
  <c r="CY214" i="58"/>
  <c r="AK171" i="58"/>
  <c r="AK172" i="58" s="1"/>
  <c r="AK173" i="58" s="1"/>
  <c r="AJ87" i="18" s="1"/>
  <c r="P171" i="58"/>
  <c r="P172" i="58" s="1"/>
  <c r="P173" i="58" s="1"/>
  <c r="O87" i="18" s="1"/>
  <c r="G123" i="58"/>
  <c r="G124" i="58" s="1"/>
  <c r="G125" i="58" s="1"/>
  <c r="F83" i="18" s="1"/>
  <c r="BY123" i="58"/>
  <c r="BY124" i="58" s="1"/>
  <c r="BY125" i="58" s="1"/>
  <c r="AA171" i="58"/>
  <c r="AA172" i="58" s="1"/>
  <c r="AA173" i="58" s="1"/>
  <c r="Z87" i="18" s="1"/>
  <c r="M214" i="58"/>
  <c r="BK214" i="58"/>
  <c r="BG171" i="58"/>
  <c r="BG172" i="58" s="1"/>
  <c r="BG173" i="58" s="1"/>
  <c r="BL171" i="58"/>
  <c r="BL172" i="58" s="1"/>
  <c r="BL173" i="58" s="1"/>
  <c r="BP171" i="58"/>
  <c r="BP172" i="58" s="1"/>
  <c r="BP173" i="58" s="1"/>
  <c r="BJ171" i="58"/>
  <c r="BJ172" i="58" s="1"/>
  <c r="BJ173" i="58" s="1"/>
  <c r="AE171" i="58"/>
  <c r="AE172" i="58" s="1"/>
  <c r="AE173" i="58" s="1"/>
  <c r="AD87" i="18" s="1"/>
  <c r="BS214" i="58"/>
  <c r="CL123" i="58"/>
  <c r="CL124" i="58" s="1"/>
  <c r="CL125" i="58" s="1"/>
  <c r="Q171" i="58"/>
  <c r="Q172" i="58" s="1"/>
  <c r="Q173" i="58" s="1"/>
  <c r="P87" i="18" s="1"/>
  <c r="BM171" i="58"/>
  <c r="BM172" i="58" s="1"/>
  <c r="BM173" i="58" s="1"/>
  <c r="BI171" i="58"/>
  <c r="BI172" i="58" s="1"/>
  <c r="BI173" i="58" s="1"/>
  <c r="AI214" i="58"/>
  <c r="BG123" i="58"/>
  <c r="BG124" i="58" s="1"/>
  <c r="BG125" i="58" s="1"/>
  <c r="BU214" i="58"/>
  <c r="CG171" i="58"/>
  <c r="CG172" i="58" s="1"/>
  <c r="CG173" i="58" s="1"/>
  <c r="CW171" i="58"/>
  <c r="CW172" i="58" s="1"/>
  <c r="CW173" i="58" s="1"/>
  <c r="AP171" i="58"/>
  <c r="AP172" i="58" s="1"/>
  <c r="AP173" i="58" s="1"/>
  <c r="AP214" i="58"/>
  <c r="CX214" i="58"/>
  <c r="BQ214" i="58"/>
  <c r="G214" i="58"/>
  <c r="G171" i="58"/>
  <c r="G172" i="58" s="1"/>
  <c r="BG214" i="58"/>
  <c r="G366" i="57"/>
  <c r="CE171" i="58"/>
  <c r="CE172" i="58" s="1"/>
  <c r="CE173" i="58" s="1"/>
  <c r="M171" i="58"/>
  <c r="M172" i="58" s="1"/>
  <c r="M173" i="58" s="1"/>
  <c r="L87" i="18" s="1"/>
  <c r="BR171" i="58"/>
  <c r="BR172" i="58" s="1"/>
  <c r="BR173" i="58" s="1"/>
  <c r="BT171" i="58"/>
  <c r="BT172" i="58" s="1"/>
  <c r="BT173" i="58" s="1"/>
  <c r="CE214" i="58"/>
  <c r="AS214" i="58"/>
  <c r="BM123" i="58"/>
  <c r="BM124" i="58" s="1"/>
  <c r="BM125" i="58" s="1"/>
  <c r="BX171" i="58"/>
  <c r="BX172" i="58" s="1"/>
  <c r="BX173" i="58" s="1"/>
  <c r="Q123" i="58"/>
  <c r="Q124" i="58" s="1"/>
  <c r="Q125" i="58" s="1"/>
  <c r="P83" i="18" s="1"/>
  <c r="BD214" i="58"/>
  <c r="H171" i="58"/>
  <c r="H172" i="58" s="1"/>
  <c r="H173" i="58" s="1"/>
  <c r="G87" i="18" s="1"/>
  <c r="AJ171" i="58"/>
  <c r="AJ172" i="58" s="1"/>
  <c r="AJ173" i="58" s="1"/>
  <c r="AI87" i="18" s="1"/>
  <c r="BE123" i="58"/>
  <c r="BE124" i="58" s="1"/>
  <c r="BE125" i="58" s="1"/>
  <c r="CP171" i="58"/>
  <c r="CP172" i="58" s="1"/>
  <c r="CP173" i="58" s="1"/>
  <c r="S171" i="58"/>
  <c r="S172" i="58" s="1"/>
  <c r="S173" i="58" s="1"/>
  <c r="R87" i="18" s="1"/>
  <c r="CA171" i="58"/>
  <c r="CA172" i="58" s="1"/>
  <c r="CA173" i="58" s="1"/>
  <c r="X171" i="58"/>
  <c r="X172" i="58" s="1"/>
  <c r="X173" i="58" s="1"/>
  <c r="W87" i="18" s="1"/>
  <c r="CK171" i="58"/>
  <c r="CK172" i="58" s="1"/>
  <c r="CK173" i="58" s="1"/>
  <c r="CL171" i="58"/>
  <c r="CL172" i="58" s="1"/>
  <c r="CV214" i="58"/>
  <c r="CM171" i="58"/>
  <c r="CM172" i="58" s="1"/>
  <c r="CM173" i="58" s="1"/>
  <c r="AG171" i="58"/>
  <c r="AG172" i="58" s="1"/>
  <c r="AG173" i="58" s="1"/>
  <c r="AF87" i="18" s="1"/>
  <c r="BK171" i="58"/>
  <c r="BK172" i="58" s="1"/>
  <c r="BK173" i="58" s="1"/>
  <c r="R171" i="58"/>
  <c r="R172" i="58" s="1"/>
  <c r="R173" i="58" s="1"/>
  <c r="Q87" i="18" s="1"/>
  <c r="O171" i="58"/>
  <c r="O172" i="58" s="1"/>
  <c r="O173" i="58" s="1"/>
  <c r="N87" i="18" s="1"/>
  <c r="H214" i="58"/>
  <c r="AD214" i="58"/>
  <c r="CY171" i="58"/>
  <c r="BJ214" i="58"/>
  <c r="CS214" i="58"/>
  <c r="O214" i="58"/>
  <c r="S214" i="58"/>
  <c r="CW214" i="58"/>
  <c r="BQ171" i="58"/>
  <c r="BQ172" i="58" s="1"/>
  <c r="BQ173" i="58" s="1"/>
  <c r="CB214" i="58"/>
  <c r="BU171" i="58"/>
  <c r="BU172" i="58" s="1"/>
  <c r="BU173" i="58" s="1"/>
  <c r="Y171" i="58"/>
  <c r="Y172" i="58" s="1"/>
  <c r="Y173" i="58" s="1"/>
  <c r="X87" i="18" s="1"/>
  <c r="CR171" i="58"/>
  <c r="CR172" i="58" s="1"/>
  <c r="CR173" i="58" s="1"/>
  <c r="CZ171" i="58"/>
  <c r="CZ172" i="58" s="1"/>
  <c r="CZ173" i="58" s="1"/>
  <c r="BT214" i="58"/>
  <c r="AE121" i="58"/>
  <c r="AE217" i="58" s="1"/>
  <c r="BN121" i="58"/>
  <c r="BN217" i="58" s="1"/>
  <c r="BO121" i="58"/>
  <c r="BO217" i="58" s="1"/>
  <c r="AC121" i="58"/>
  <c r="AC217" i="58" s="1"/>
  <c r="AL112" i="58"/>
  <c r="AL116" i="58" s="1"/>
  <c r="AL117" i="58" s="1"/>
  <c r="AL185" i="58"/>
  <c r="AL203" i="58" s="1"/>
  <c r="AL207" i="58" s="1"/>
  <c r="AL212" i="58" s="1"/>
  <c r="CZ214" i="58"/>
  <c r="BW121" i="58"/>
  <c r="BW217" i="58" s="1"/>
  <c r="BR121" i="58"/>
  <c r="BR217" i="58" s="1"/>
  <c r="AS121" i="58"/>
  <c r="AS217" i="58" s="1"/>
  <c r="BB121" i="58"/>
  <c r="BB217" i="58" s="1"/>
  <c r="N112" i="58"/>
  <c r="N116" i="58" s="1"/>
  <c r="N117" i="58" s="1"/>
  <c r="N185" i="58"/>
  <c r="N203" i="58" s="1"/>
  <c r="N207" i="58" s="1"/>
  <c r="N212" i="58" s="1"/>
  <c r="V112" i="58"/>
  <c r="V116" i="58" s="1"/>
  <c r="V117" i="58" s="1"/>
  <c r="V185" i="58"/>
  <c r="V203" i="58" s="1"/>
  <c r="V207" i="58" s="1"/>
  <c r="V212" i="58" s="1"/>
  <c r="AV112" i="58"/>
  <c r="AV116" i="58" s="1"/>
  <c r="AV117" i="58" s="1"/>
  <c r="AV185" i="58"/>
  <c r="AV203" i="58" s="1"/>
  <c r="AV207" i="58" s="1"/>
  <c r="AM34" i="18"/>
  <c r="J121" i="58"/>
  <c r="J217" i="58" s="1"/>
  <c r="Y121" i="58"/>
  <c r="Y217" i="58" s="1"/>
  <c r="D214" i="58"/>
  <c r="AD121" i="58"/>
  <c r="AD217" i="58" s="1"/>
  <c r="AJ121" i="58"/>
  <c r="AJ217" i="58" s="1"/>
  <c r="BK121" i="58"/>
  <c r="BK217" i="58" s="1"/>
  <c r="CM121" i="58"/>
  <c r="CM217" i="58" s="1"/>
  <c r="F121" i="58"/>
  <c r="F217" i="58" s="1"/>
  <c r="AG121" i="58"/>
  <c r="AG217" i="58" s="1"/>
  <c r="D121" i="58"/>
  <c r="D217" i="58" s="1"/>
  <c r="AO121" i="58"/>
  <c r="AO217" i="58" s="1"/>
  <c r="AZ112" i="58"/>
  <c r="AZ116" i="58" s="1"/>
  <c r="AZ117" i="58" s="1"/>
  <c r="AZ185" i="58"/>
  <c r="AZ203" i="58" s="1"/>
  <c r="AZ207" i="58" s="1"/>
  <c r="CF121" i="58"/>
  <c r="CF217" i="58" s="1"/>
  <c r="BD112" i="58"/>
  <c r="BD116" i="58" s="1"/>
  <c r="BD117" i="58" s="1"/>
  <c r="BD185" i="58"/>
  <c r="BD203" i="58" s="1"/>
  <c r="BD207" i="58" s="1"/>
  <c r="CV121" i="58"/>
  <c r="CV217" i="58" s="1"/>
  <c r="CU214" i="58"/>
  <c r="AB112" i="58"/>
  <c r="AB116" i="58" s="1"/>
  <c r="AB117" i="58" s="1"/>
  <c r="AB185" i="58"/>
  <c r="AB203" i="58" s="1"/>
  <c r="AB207" i="58" s="1"/>
  <c r="AB212" i="58" s="1"/>
  <c r="AB214" i="58" s="1"/>
  <c r="BL112" i="58"/>
  <c r="BL116" i="58" s="1"/>
  <c r="BL117" i="58" s="1"/>
  <c r="BL185" i="58"/>
  <c r="BL203" i="58" s="1"/>
  <c r="BL207" i="58" s="1"/>
  <c r="R121" i="58"/>
  <c r="R217" i="58" s="1"/>
  <c r="U121" i="58"/>
  <c r="U217" i="58" s="1"/>
  <c r="AX112" i="58"/>
  <c r="AX116" i="58" s="1"/>
  <c r="AX117" i="58" s="1"/>
  <c r="AX185" i="58"/>
  <c r="AX203" i="58" s="1"/>
  <c r="AX207" i="58" s="1"/>
  <c r="CP112" i="58"/>
  <c r="CP116" i="58" s="1"/>
  <c r="CP117" i="58" s="1"/>
  <c r="CP185" i="58"/>
  <c r="CP203" i="58" s="1"/>
  <c r="CP207" i="58" s="1"/>
  <c r="BS121" i="58"/>
  <c r="BS217" i="58" s="1"/>
  <c r="K121" i="58"/>
  <c r="K217" i="58" s="1"/>
  <c r="W121" i="58"/>
  <c r="W217" i="58" s="1"/>
  <c r="L121" i="58"/>
  <c r="L217" i="58" s="1"/>
  <c r="BP112" i="58"/>
  <c r="BP116" i="58" s="1"/>
  <c r="BP117" i="58" s="1"/>
  <c r="BP185" i="58"/>
  <c r="BP203" i="58" s="1"/>
  <c r="BP207" i="58" s="1"/>
  <c r="BX268" i="58"/>
  <c r="D169" i="58"/>
  <c r="D264" i="58" s="1"/>
  <c r="CI121" i="58"/>
  <c r="CI217" i="58" s="1"/>
  <c r="CB112" i="58"/>
  <c r="CB116" i="58" s="1"/>
  <c r="CB117" i="58" s="1"/>
  <c r="CB185" i="58"/>
  <c r="CB203" i="58" s="1"/>
  <c r="CB207" i="58" s="1"/>
  <c r="BO171" i="58"/>
  <c r="BD171" i="58"/>
  <c r="AM171" i="58"/>
  <c r="AD171" i="58"/>
  <c r="BV171" i="58"/>
  <c r="AU171" i="58"/>
  <c r="AR121" i="58"/>
  <c r="AR217" i="58" s="1"/>
  <c r="CX121" i="58"/>
  <c r="CX217" i="58" s="1"/>
  <c r="BC121" i="58"/>
  <c r="BC217" i="58" s="1"/>
  <c r="J171" i="58"/>
  <c r="P112" i="58"/>
  <c r="P116" i="58" s="1"/>
  <c r="P117" i="58" s="1"/>
  <c r="P185" i="58"/>
  <c r="P203" i="58" s="1"/>
  <c r="P207" i="58" s="1"/>
  <c r="P212" i="58" s="1"/>
  <c r="P214" i="58" s="1"/>
  <c r="BJ112" i="58"/>
  <c r="BJ116" i="58" s="1"/>
  <c r="BJ117" i="58" s="1"/>
  <c r="BJ185" i="58"/>
  <c r="BJ203" i="58" s="1"/>
  <c r="BJ207" i="58" s="1"/>
  <c r="W171" i="58"/>
  <c r="BZ214" i="58"/>
  <c r="Y214" i="58"/>
  <c r="AT121" i="58"/>
  <c r="AT217" i="58" s="1"/>
  <c r="BF214" i="58"/>
  <c r="CU121" i="58"/>
  <c r="CU217" i="58" s="1"/>
  <c r="AW121" i="58"/>
  <c r="AW217" i="58" s="1"/>
  <c r="AM121" i="58"/>
  <c r="AM217" i="58" s="1"/>
  <c r="K171" i="58"/>
  <c r="AS171" i="58"/>
  <c r="AL214" i="58"/>
  <c r="CA123" i="58"/>
  <c r="AR171" i="58"/>
  <c r="O121" i="58"/>
  <c r="O217" i="58" s="1"/>
  <c r="CY112" i="58"/>
  <c r="CY116" i="58" s="1"/>
  <c r="CY117" i="58" s="1"/>
  <c r="CY185" i="58"/>
  <c r="CY203" i="58" s="1"/>
  <c r="CY207" i="58" s="1"/>
  <c r="AY171" i="58"/>
  <c r="BW171" i="58"/>
  <c r="CD214" i="58"/>
  <c r="W214" i="58"/>
  <c r="BV121" i="58"/>
  <c r="BV217" i="58" s="1"/>
  <c r="CR121" i="58"/>
  <c r="CR217" i="58" s="1"/>
  <c r="AQ121" i="58"/>
  <c r="AQ217" i="58" s="1"/>
  <c r="AA121" i="58"/>
  <c r="AA217" i="58" s="1"/>
  <c r="H121" i="58"/>
  <c r="H217" i="58" s="1"/>
  <c r="CT121" i="58"/>
  <c r="CT217" i="58" s="1"/>
  <c r="BT112" i="58"/>
  <c r="BT116" i="58" s="1"/>
  <c r="BT117" i="58" s="1"/>
  <c r="BT185" i="58"/>
  <c r="BT203" i="58" s="1"/>
  <c r="BT207" i="58" s="1"/>
  <c r="CI171" i="58"/>
  <c r="U214" i="58"/>
  <c r="J371" i="57"/>
  <c r="AQ214" i="58"/>
  <c r="T121" i="58"/>
  <c r="T217" i="58" s="1"/>
  <c r="BA121" i="58"/>
  <c r="BA217" i="58" s="1"/>
  <c r="AY121" i="58"/>
  <c r="AY217" i="58" s="1"/>
  <c r="CC123" i="58"/>
  <c r="BN171" i="58"/>
  <c r="CN121" i="58"/>
  <c r="CN217" i="58" s="1"/>
  <c r="BS171" i="58"/>
  <c r="Q214" i="58"/>
  <c r="AN16" i="77"/>
  <c r="D22" i="77"/>
  <c r="D30" i="77" s="1"/>
  <c r="CG123" i="58"/>
  <c r="Z121" i="58"/>
  <c r="Z217" i="58" s="1"/>
  <c r="BI121" i="58"/>
  <c r="BI217" i="58" s="1"/>
  <c r="CD121" i="58"/>
  <c r="CD217" i="58" s="1"/>
  <c r="BF169" i="58"/>
  <c r="BF264" i="58" s="1"/>
  <c r="AU214" i="58"/>
  <c r="AH121" i="58"/>
  <c r="AH217" i="58" s="1"/>
  <c r="AN121" i="58"/>
  <c r="AN217" i="58" s="1"/>
  <c r="CH121" i="58"/>
  <c r="CH217" i="58" s="1"/>
  <c r="CD171" i="58"/>
  <c r="CB171" i="58"/>
  <c r="AC171" i="58"/>
  <c r="AZ171" i="58"/>
  <c r="AL171" i="58"/>
  <c r="L171" i="58"/>
  <c r="N171" i="58"/>
  <c r="CH171" i="58"/>
  <c r="I171" i="58"/>
  <c r="CJ171" i="58"/>
  <c r="T171" i="58"/>
  <c r="CQ121" i="58"/>
  <c r="CQ217" i="58" s="1"/>
  <c r="CO121" i="58"/>
  <c r="CO217" i="58" s="1"/>
  <c r="AF121" i="58"/>
  <c r="AF217" i="58" s="1"/>
  <c r="CQ171" i="58"/>
  <c r="CZ123" i="58"/>
  <c r="E214" i="58"/>
  <c r="AP121" i="58"/>
  <c r="AP217" i="58" s="1"/>
  <c r="J370" i="57"/>
  <c r="X112" i="58"/>
  <c r="X116" i="58" s="1"/>
  <c r="X117" i="58" s="1"/>
  <c r="X185" i="58"/>
  <c r="X203" i="58" s="1"/>
  <c r="X207" i="58" s="1"/>
  <c r="X212" i="58" s="1"/>
  <c r="X214" i="58" s="1"/>
  <c r="CV171" i="58"/>
  <c r="CH214" i="58"/>
  <c r="CS121" i="58"/>
  <c r="CS217" i="58" s="1"/>
  <c r="AK112" i="58"/>
  <c r="AK116" i="58" s="1"/>
  <c r="AK117" i="58" s="1"/>
  <c r="AK185" i="58"/>
  <c r="AK203" i="58" s="1"/>
  <c r="AK207" i="58" s="1"/>
  <c r="AK212" i="58" s="1"/>
  <c r="AK214" i="58" s="1"/>
  <c r="BX112" i="58"/>
  <c r="BX116" i="58" s="1"/>
  <c r="BX117" i="58" s="1"/>
  <c r="BX185" i="58"/>
  <c r="BX203" i="58" s="1"/>
  <c r="BX207" i="58" s="1"/>
  <c r="BX214" i="58"/>
  <c r="BA171" i="58"/>
  <c r="CN214" i="58"/>
  <c r="I121" i="58"/>
  <c r="I217" i="58" s="1"/>
  <c r="AU121" i="58"/>
  <c r="AU217" i="58" s="1"/>
  <c r="AI121" i="58"/>
  <c r="AI217" i="58" s="1"/>
  <c r="N214" i="58"/>
  <c r="AX214" i="58"/>
  <c r="CP214" i="58"/>
  <c r="BC214" i="58"/>
  <c r="M121" i="58"/>
  <c r="M217" i="58" s="1"/>
  <c r="V214" i="58"/>
  <c r="BF123" i="58"/>
  <c r="AV214" i="58"/>
  <c r="CW112" i="58"/>
  <c r="CW116" i="58" s="1"/>
  <c r="CW117" i="58" s="1"/>
  <c r="CW185" i="58"/>
  <c r="CW203" i="58" s="1"/>
  <c r="CW207" i="58" s="1"/>
  <c r="AX171" i="58"/>
  <c r="AO171" i="58"/>
  <c r="U171" i="58"/>
  <c r="BM214" i="58"/>
  <c r="CE121" i="58"/>
  <c r="CE217" i="58" s="1"/>
  <c r="BZ121" i="58"/>
  <c r="BZ217" i="58" s="1"/>
  <c r="E169" i="58"/>
  <c r="E264" i="58" s="1"/>
  <c r="BQ121" i="58"/>
  <c r="BQ217" i="58" s="1"/>
  <c r="CJ112" i="58"/>
  <c r="CJ116" i="58" s="1"/>
  <c r="CJ117" i="58" s="1"/>
  <c r="CJ185" i="58"/>
  <c r="CJ203" i="58" s="1"/>
  <c r="CJ207" i="58" s="1"/>
  <c r="CJ214" i="58"/>
  <c r="CK112" i="58"/>
  <c r="CK116" i="58" s="1"/>
  <c r="CK117" i="58" s="1"/>
  <c r="CK185" i="58"/>
  <c r="CK203" i="58" s="1"/>
  <c r="CK207" i="58" s="1"/>
  <c r="BE171" i="58"/>
  <c r="I214" i="58"/>
  <c r="BU112" i="58"/>
  <c r="BU116" i="58" s="1"/>
  <c r="BU117" i="58" s="1"/>
  <c r="BU185" i="58"/>
  <c r="BU203" i="58" s="1"/>
  <c r="BU207" i="58" s="1"/>
  <c r="CN171" i="58"/>
  <c r="CF171" i="58"/>
  <c r="AV171" i="58"/>
  <c r="BB171" i="58"/>
  <c r="CU171" i="58"/>
  <c r="BC171" i="58"/>
  <c r="AI171" i="58"/>
  <c r="AN171" i="58"/>
  <c r="F171" i="58"/>
  <c r="CS171" i="58"/>
  <c r="AB171" i="58"/>
  <c r="V171" i="58"/>
  <c r="AH171" i="58"/>
  <c r="Z171" i="58"/>
  <c r="AQ171" i="58"/>
  <c r="BU268" i="58" l="1"/>
  <c r="CA221" i="58"/>
  <c r="BH221" i="58"/>
  <c r="BG221" i="58"/>
  <c r="CL221" i="58"/>
  <c r="AE86" i="18"/>
  <c r="BY221" i="58"/>
  <c r="E221" i="58"/>
  <c r="D84" i="18" s="1"/>
  <c r="CG221" i="58"/>
  <c r="CH268" i="58"/>
  <c r="AF86" i="18"/>
  <c r="T278" i="58"/>
  <c r="S92" i="18" s="1"/>
  <c r="S221" i="58"/>
  <c r="R84" i="18" s="1"/>
  <c r="CL277" i="58"/>
  <c r="CG277" i="58"/>
  <c r="Q221" i="58"/>
  <c r="P84" i="18" s="1"/>
  <c r="CZ221" i="58"/>
  <c r="P86" i="18"/>
  <c r="AD278" i="58"/>
  <c r="AC92" i="18" s="1"/>
  <c r="CZ277" i="58"/>
  <c r="S277" i="58"/>
  <c r="R91" i="18" s="1"/>
  <c r="R86" i="18"/>
  <c r="BX278" i="58"/>
  <c r="AQ278" i="58"/>
  <c r="BB278" i="58"/>
  <c r="BS278" i="58"/>
  <c r="Q278" i="58"/>
  <c r="P92" i="18" s="1"/>
  <c r="CG278" i="58"/>
  <c r="S278" i="58"/>
  <c r="R92" i="18" s="1"/>
  <c r="CD278" i="58"/>
  <c r="BQ278" i="58"/>
  <c r="X278" i="58"/>
  <c r="W92" i="18" s="1"/>
  <c r="W86" i="18"/>
  <c r="O86" i="18"/>
  <c r="L86" i="18"/>
  <c r="BC278" i="58"/>
  <c r="CE278" i="58"/>
  <c r="BW278" i="58"/>
  <c r="U278" i="58"/>
  <c r="T92" i="18" s="1"/>
  <c r="CA278" i="58"/>
  <c r="CP278" i="58"/>
  <c r="CI278" i="58"/>
  <c r="BL278" i="58"/>
  <c r="AB278" i="58"/>
  <c r="AA92" i="18" s="1"/>
  <c r="BE277" i="58"/>
  <c r="J278" i="58"/>
  <c r="I92" i="18" s="1"/>
  <c r="CS278" i="58"/>
  <c r="AL278" i="58"/>
  <c r="AK92" i="18" s="1"/>
  <c r="AY278" i="58"/>
  <c r="BH277" i="58"/>
  <c r="P278" i="58"/>
  <c r="O92" i="18" s="1"/>
  <c r="BN278" i="58"/>
  <c r="BA278" i="58"/>
  <c r="AK278" i="58"/>
  <c r="AJ92" i="18" s="1"/>
  <c r="AU278" i="58"/>
  <c r="CW278" i="58"/>
  <c r="AG278" i="58"/>
  <c r="AF92" i="18" s="1"/>
  <c r="I278" i="58"/>
  <c r="H92" i="18" s="1"/>
  <c r="L278" i="58"/>
  <c r="K92" i="18" s="1"/>
  <c r="BP278" i="58"/>
  <c r="CB278" i="58"/>
  <c r="CM278" i="58"/>
  <c r="AI278" i="58"/>
  <c r="AH92" i="18" s="1"/>
  <c r="AT278" i="58"/>
  <c r="R278" i="58"/>
  <c r="Q92" i="18" s="1"/>
  <c r="CR278" i="58"/>
  <c r="CX278" i="58"/>
  <c r="AS278" i="58"/>
  <c r="AP278" i="58"/>
  <c r="Z278" i="58"/>
  <c r="Y92" i="18" s="1"/>
  <c r="CH278" i="58"/>
  <c r="AZ278" i="58"/>
  <c r="AV278" i="58"/>
  <c r="CT278" i="58"/>
  <c r="CL278" i="58"/>
  <c r="BD278" i="58"/>
  <c r="BR278" i="58"/>
  <c r="M278" i="58"/>
  <c r="L92" i="18" s="1"/>
  <c r="AF278" i="58"/>
  <c r="AE92" i="18" s="1"/>
  <c r="BK278" i="58"/>
  <c r="AO278" i="58"/>
  <c r="CA277" i="58"/>
  <c r="H278" i="58"/>
  <c r="G92" i="18" s="1"/>
  <c r="AJ278" i="58"/>
  <c r="AI92" i="18" s="1"/>
  <c r="AA278" i="58"/>
  <c r="Z92" i="18" s="1"/>
  <c r="W278" i="58"/>
  <c r="V92" i="18" s="1"/>
  <c r="E277" i="58"/>
  <c r="D91" i="18" s="1"/>
  <c r="BO278" i="58"/>
  <c r="CN278" i="58"/>
  <c r="BG277" i="58"/>
  <c r="BM278" i="58"/>
  <c r="CV278" i="58"/>
  <c r="CQ278" i="58"/>
  <c r="BH278" i="58"/>
  <c r="BI219" i="58"/>
  <c r="BI221" i="58" s="1"/>
  <c r="CK278" i="58"/>
  <c r="AH219" i="58"/>
  <c r="AH221" i="58" s="1"/>
  <c r="AG84" i="18" s="1"/>
  <c r="AQ219" i="58"/>
  <c r="AQ221" i="58" s="1"/>
  <c r="O219" i="58"/>
  <c r="O221" i="58" s="1"/>
  <c r="N84" i="18" s="1"/>
  <c r="D266" i="58"/>
  <c r="D268" i="58" s="1"/>
  <c r="C88" i="18" s="1"/>
  <c r="W219" i="58"/>
  <c r="W221" i="58" s="1"/>
  <c r="V84" i="18" s="1"/>
  <c r="D219" i="58"/>
  <c r="D221" i="58" s="1"/>
  <c r="C84" i="18" s="1"/>
  <c r="BO219" i="58"/>
  <c r="BO221" i="58" s="1"/>
  <c r="AE219" i="58"/>
  <c r="AE221" i="58" s="1"/>
  <c r="AD84" i="18" s="1"/>
  <c r="Q86" i="18"/>
  <c r="M219" i="58"/>
  <c r="M221" i="58" s="1"/>
  <c r="L84" i="18" s="1"/>
  <c r="AI219" i="58"/>
  <c r="AI221" i="58" s="1"/>
  <c r="AH84" i="18" s="1"/>
  <c r="CU219" i="58"/>
  <c r="CU221" i="58" s="1"/>
  <c r="K219" i="58"/>
  <c r="K221" i="58" s="1"/>
  <c r="J84" i="18" s="1"/>
  <c r="Y219" i="58"/>
  <c r="Y221" i="58" s="1"/>
  <c r="X84" i="18" s="1"/>
  <c r="BW219" i="58"/>
  <c r="BW221" i="58" s="1"/>
  <c r="BN219" i="58"/>
  <c r="BN221" i="58" s="1"/>
  <c r="X86" i="18"/>
  <c r="BZ219" i="58"/>
  <c r="BZ221" i="58" s="1"/>
  <c r="BM221" i="58"/>
  <c r="AU219" i="58"/>
  <c r="AU221" i="58" s="1"/>
  <c r="CS219" i="58"/>
  <c r="CS221" i="58" s="1"/>
  <c r="AF219" i="58"/>
  <c r="AF221" i="58" s="1"/>
  <c r="AE84" i="18" s="1"/>
  <c r="CQ219" i="58"/>
  <c r="CQ221" i="58" s="1"/>
  <c r="CH219" i="58"/>
  <c r="CH221" i="58" s="1"/>
  <c r="BF266" i="58"/>
  <c r="BF268" i="58" s="1"/>
  <c r="BA219" i="58"/>
  <c r="BA221" i="58" s="1"/>
  <c r="CT219" i="58"/>
  <c r="CT221" i="58" s="1"/>
  <c r="BV219" i="58"/>
  <c r="BV221" i="58" s="1"/>
  <c r="BF221" i="58"/>
  <c r="AT219" i="58"/>
  <c r="AT221" i="58" s="1"/>
  <c r="CI219" i="58"/>
  <c r="CI221" i="58" s="1"/>
  <c r="S124" i="58"/>
  <c r="S125" i="58" s="1"/>
  <c r="R83" i="18" s="1"/>
  <c r="AG219" i="58"/>
  <c r="AG221" i="58" s="1"/>
  <c r="AF84" i="18" s="1"/>
  <c r="CM219" i="58"/>
  <c r="CM221" i="58" s="1"/>
  <c r="BK219" i="58"/>
  <c r="BK221" i="58" s="1"/>
  <c r="J219" i="58"/>
  <c r="J221" i="58" s="1"/>
  <c r="I84" i="18" s="1"/>
  <c r="BU278" i="58"/>
  <c r="G278" i="58"/>
  <c r="F92" i="18" s="1"/>
  <c r="V278" i="58"/>
  <c r="U92" i="18" s="1"/>
  <c r="F278" i="58"/>
  <c r="E92" i="18" s="1"/>
  <c r="BY277" i="58"/>
  <c r="BJ278" i="58"/>
  <c r="Q277" i="58"/>
  <c r="P91" i="18" s="1"/>
  <c r="AW219" i="58"/>
  <c r="AW221" i="58" s="1"/>
  <c r="CX219" i="58"/>
  <c r="CX221" i="58" s="1"/>
  <c r="BS219" i="58"/>
  <c r="BS221" i="58" s="1"/>
  <c r="R219" i="58"/>
  <c r="R221" i="58" s="1"/>
  <c r="Q84" i="18" s="1"/>
  <c r="CV219" i="58"/>
  <c r="CV221" i="58" s="1"/>
  <c r="AD219" i="58"/>
  <c r="AD221" i="58" s="1"/>
  <c r="AC84" i="18" s="1"/>
  <c r="BR219" i="58"/>
  <c r="BR221" i="58" s="1"/>
  <c r="AC219" i="58"/>
  <c r="AC221" i="58" s="1"/>
  <c r="AB84" i="18" s="1"/>
  <c r="BQ219" i="58"/>
  <c r="BQ221" i="58" s="1"/>
  <c r="Z219" i="58"/>
  <c r="Z221" i="58" s="1"/>
  <c r="Y84" i="18" s="1"/>
  <c r="CN219" i="58"/>
  <c r="CN221" i="58" s="1"/>
  <c r="AY219" i="58"/>
  <c r="AY221" i="58" s="1"/>
  <c r="CR219" i="58"/>
  <c r="CR221" i="58" s="1"/>
  <c r="AR219" i="58"/>
  <c r="AR221" i="58" s="1"/>
  <c r="L219" i="58"/>
  <c r="L221" i="58" s="1"/>
  <c r="K84" i="18" s="1"/>
  <c r="U219" i="58"/>
  <c r="U221" i="58" s="1"/>
  <c r="T84" i="18" s="1"/>
  <c r="BB219" i="58"/>
  <c r="BB221" i="58" s="1"/>
  <c r="E266" i="58"/>
  <c r="E268" i="58" s="1"/>
  <c r="D88" i="18" s="1"/>
  <c r="CE219" i="58"/>
  <c r="CE221" i="58" s="1"/>
  <c r="I219" i="58"/>
  <c r="I221" i="58" s="1"/>
  <c r="H84" i="18" s="1"/>
  <c r="AP219" i="58"/>
  <c r="AP221" i="58" s="1"/>
  <c r="CO219" i="58"/>
  <c r="CO221" i="58" s="1"/>
  <c r="AN219" i="58"/>
  <c r="AN221" i="58" s="1"/>
  <c r="CD219" i="58"/>
  <c r="CD221" i="58" s="1"/>
  <c r="T219" i="58"/>
  <c r="T221" i="58" s="1"/>
  <c r="S84" i="18" s="1"/>
  <c r="H219" i="58"/>
  <c r="H221" i="58" s="1"/>
  <c r="G84" i="18" s="1"/>
  <c r="AA219" i="58"/>
  <c r="AA221" i="58" s="1"/>
  <c r="Z84" i="18" s="1"/>
  <c r="AM219" i="58"/>
  <c r="AM221" i="58" s="1"/>
  <c r="AL84" i="18" s="1"/>
  <c r="BC219" i="58"/>
  <c r="BC221" i="58" s="1"/>
  <c r="CF219" i="58"/>
  <c r="CF221" i="58" s="1"/>
  <c r="AO219" i="58"/>
  <c r="AO221" i="58" s="1"/>
  <c r="F219" i="58"/>
  <c r="F221" i="58" s="1"/>
  <c r="E84" i="18" s="1"/>
  <c r="AJ219" i="58"/>
  <c r="AJ221" i="58" s="1"/>
  <c r="AI84" i="18" s="1"/>
  <c r="AS219" i="58"/>
  <c r="AS221" i="58" s="1"/>
  <c r="N86" i="18"/>
  <c r="G221" i="58"/>
  <c r="F84" i="18" s="1"/>
  <c r="F82" i="18" s="1"/>
  <c r="CC221" i="58"/>
  <c r="CY278" i="58"/>
  <c r="BV278" i="58"/>
  <c r="AM278" i="58"/>
  <c r="AL92" i="18" s="1"/>
  <c r="BT278" i="58"/>
  <c r="O278" i="58"/>
  <c r="N92" i="18" s="1"/>
  <c r="CU278" i="58"/>
  <c r="Y278" i="58"/>
  <c r="X92" i="18" s="1"/>
  <c r="BZ278" i="58"/>
  <c r="AX278" i="58"/>
  <c r="AE278" i="58"/>
  <c r="AD92" i="18" s="1"/>
  <c r="CC277" i="58"/>
  <c r="AH278" i="58"/>
  <c r="AG92" i="18" s="1"/>
  <c r="AN278" i="58"/>
  <c r="CJ278" i="58"/>
  <c r="N278" i="58"/>
  <c r="M92" i="18" s="1"/>
  <c r="CZ278" i="58"/>
  <c r="AC278" i="58"/>
  <c r="AB92" i="18" s="1"/>
  <c r="CF278" i="58"/>
  <c r="BE278" i="58"/>
  <c r="AW278" i="58"/>
  <c r="BG278" i="58"/>
  <c r="AR278" i="58"/>
  <c r="K278" i="58"/>
  <c r="J92" i="18" s="1"/>
  <c r="BM277" i="58"/>
  <c r="BI278" i="58"/>
  <c r="BF277" i="58"/>
  <c r="G277" i="58"/>
  <c r="F91" i="18" s="1"/>
  <c r="P82" i="18"/>
  <c r="AJ86" i="18"/>
  <c r="AR123" i="58"/>
  <c r="AR124" i="58" s="1"/>
  <c r="AR125" i="58" s="1"/>
  <c r="AA123" i="58"/>
  <c r="AA124" i="58" s="1"/>
  <c r="AA125" i="58" s="1"/>
  <c r="Z83" i="18" s="1"/>
  <c r="AM123" i="58"/>
  <c r="AM124" i="58" s="1"/>
  <c r="AM125" i="58" s="1"/>
  <c r="AL83" i="18" s="1"/>
  <c r="R123" i="58"/>
  <c r="R124" i="58" s="1"/>
  <c r="R125" i="58" s="1"/>
  <c r="Q83" i="18" s="1"/>
  <c r="G173" i="58"/>
  <c r="F87" i="18" s="1"/>
  <c r="F86" i="18" s="1"/>
  <c r="CD123" i="58"/>
  <c r="CD124" i="58" s="1"/>
  <c r="CD125" i="58" s="1"/>
  <c r="E171" i="58"/>
  <c r="E172" i="58" s="1"/>
  <c r="E173" i="58" s="1"/>
  <c r="D87" i="18" s="1"/>
  <c r="AP123" i="58"/>
  <c r="AP124" i="58" s="1"/>
  <c r="AP125" i="58" s="1"/>
  <c r="CQ123" i="58"/>
  <c r="CQ124" i="58" s="1"/>
  <c r="CQ125" i="58" s="1"/>
  <c r="D171" i="58"/>
  <c r="D172" i="58" s="1"/>
  <c r="D173" i="58" s="1"/>
  <c r="C87" i="18" s="1"/>
  <c r="AG123" i="58"/>
  <c r="AG124" i="58" s="1"/>
  <c r="AG125" i="58" s="1"/>
  <c r="AF83" i="18" s="1"/>
  <c r="AD123" i="58"/>
  <c r="AD124" i="58" s="1"/>
  <c r="AD125" i="58" s="1"/>
  <c r="AC83" i="18" s="1"/>
  <c r="CL173" i="58"/>
  <c r="AU123" i="58"/>
  <c r="AU124" i="58" s="1"/>
  <c r="AU125" i="58" s="1"/>
  <c r="AS123" i="58"/>
  <c r="L123" i="58"/>
  <c r="L124" i="58" s="1"/>
  <c r="L125" i="58" s="1"/>
  <c r="K83" i="18" s="1"/>
  <c r="Z86" i="18"/>
  <c r="J123" i="58"/>
  <c r="J124" i="58" s="1"/>
  <c r="J125" i="58" s="1"/>
  <c r="I83" i="18" s="1"/>
  <c r="BR123" i="58"/>
  <c r="BR124" i="58" s="1"/>
  <c r="BN123" i="58"/>
  <c r="BN124" i="58" s="1"/>
  <c r="BN125" i="58" s="1"/>
  <c r="CO123" i="58"/>
  <c r="CO124" i="58" s="1"/>
  <c r="CO125" i="58" s="1"/>
  <c r="T123" i="58"/>
  <c r="T124" i="58" s="1"/>
  <c r="T125" i="58" s="1"/>
  <c r="S83" i="18" s="1"/>
  <c r="H123" i="58"/>
  <c r="H124" i="58" s="1"/>
  <c r="H125" i="58" s="1"/>
  <c r="G83" i="18" s="1"/>
  <c r="BV123" i="58"/>
  <c r="BV124" i="58" s="1"/>
  <c r="BV125" i="58" s="1"/>
  <c r="AI86" i="18"/>
  <c r="CY172" i="58"/>
  <c r="CY173" i="58" s="1"/>
  <c r="CE123" i="58"/>
  <c r="CE124" i="58" s="1"/>
  <c r="CE125" i="58" s="1"/>
  <c r="I123" i="58"/>
  <c r="I124" i="58" s="1"/>
  <c r="I125" i="58" s="1"/>
  <c r="H83" i="18" s="1"/>
  <c r="AN123" i="58"/>
  <c r="AN124" i="58" s="1"/>
  <c r="AN125" i="58" s="1"/>
  <c r="AY123" i="58"/>
  <c r="AY124" i="58" s="1"/>
  <c r="AQ123" i="58"/>
  <c r="AQ124" i="58" s="1"/>
  <c r="AQ125" i="58" s="1"/>
  <c r="D82" i="18"/>
  <c r="H366" i="57"/>
  <c r="BQ123" i="58"/>
  <c r="BQ124" i="58" s="1"/>
  <c r="BQ125" i="58" s="1"/>
  <c r="Z123" i="58"/>
  <c r="Z124" i="58" s="1"/>
  <c r="Z125" i="58" s="1"/>
  <c r="Y83" i="18" s="1"/>
  <c r="CN123" i="58"/>
  <c r="CN124" i="58" s="1"/>
  <c r="CN125" i="58" s="1"/>
  <c r="BC123" i="58"/>
  <c r="BC124" i="58" s="1"/>
  <c r="BC125" i="58" s="1"/>
  <c r="U123" i="58"/>
  <c r="U124" i="58" s="1"/>
  <c r="U125" i="58" s="1"/>
  <c r="T83" i="18" s="1"/>
  <c r="D123" i="58"/>
  <c r="D124" i="58" s="1"/>
  <c r="D125" i="58" s="1"/>
  <c r="C83" i="18" s="1"/>
  <c r="BK123" i="58"/>
  <c r="BK124" i="58" s="1"/>
  <c r="BK125" i="58" s="1"/>
  <c r="AN172" i="58"/>
  <c r="AN173" i="58" s="1"/>
  <c r="AH172" i="58"/>
  <c r="AH173" i="58" s="1"/>
  <c r="AG87" i="18" s="1"/>
  <c r="AG86" i="18" s="1"/>
  <c r="F172" i="58"/>
  <c r="F173" i="58" s="1"/>
  <c r="E87" i="18" s="1"/>
  <c r="E86" i="18" s="1"/>
  <c r="CU172" i="58"/>
  <c r="CU173" i="58" s="1"/>
  <c r="CJ121" i="58"/>
  <c r="CJ217" i="58" s="1"/>
  <c r="AO172" i="58"/>
  <c r="AO173" i="58" s="1"/>
  <c r="BF124" i="58"/>
  <c r="BF125" i="58" s="1"/>
  <c r="AK121" i="58"/>
  <c r="AK217" i="58" s="1"/>
  <c r="CV172" i="58"/>
  <c r="CV173" i="58" s="1"/>
  <c r="CZ124" i="58"/>
  <c r="CZ125" i="58" s="1"/>
  <c r="CQ172" i="58"/>
  <c r="CQ173" i="58" s="1"/>
  <c r="CJ172" i="58"/>
  <c r="CJ173" i="58" s="1"/>
  <c r="L172" i="58"/>
  <c r="L173" i="58" s="1"/>
  <c r="K87" i="18" s="1"/>
  <c r="K86" i="18" s="1"/>
  <c r="CB172" i="58"/>
  <c r="CB173" i="58" s="1"/>
  <c r="BS172" i="58"/>
  <c r="BS173" i="58" s="1"/>
  <c r="K371" i="57"/>
  <c r="BT121" i="58"/>
  <c r="BT217" i="58" s="1"/>
  <c r="BJ121" i="58"/>
  <c r="BJ217" i="58" s="1"/>
  <c r="J172" i="58"/>
  <c r="J173" i="58" s="1"/>
  <c r="I87" i="18" s="1"/>
  <c r="I86" i="18" s="1"/>
  <c r="AD172" i="58"/>
  <c r="AD173" i="58" s="1"/>
  <c r="AC87" i="18" s="1"/>
  <c r="AC86" i="18" s="1"/>
  <c r="BO172" i="58"/>
  <c r="BO173" i="58" s="1"/>
  <c r="BL121" i="58"/>
  <c r="BL217" i="58" s="1"/>
  <c r="AV121" i="58"/>
  <c r="AV217" i="58" s="1"/>
  <c r="AQ172" i="58"/>
  <c r="AQ173" i="58" s="1"/>
  <c r="BB172" i="58"/>
  <c r="BB173" i="58" s="1"/>
  <c r="U172" i="58"/>
  <c r="U173" i="58" s="1"/>
  <c r="T87" i="18" s="1"/>
  <c r="T86" i="18" s="1"/>
  <c r="CW121" i="58"/>
  <c r="CW217" i="58" s="1"/>
  <c r="X121" i="58"/>
  <c r="X217" i="58" s="1"/>
  <c r="I172" i="58"/>
  <c r="I173" i="58" s="1"/>
  <c r="H87" i="18" s="1"/>
  <c r="H86" i="18" s="1"/>
  <c r="AL172" i="58"/>
  <c r="AL173" i="58" s="1"/>
  <c r="AK87" i="18" s="1"/>
  <c r="AK86" i="18" s="1"/>
  <c r="CD172" i="58"/>
  <c r="CD173" i="58" s="1"/>
  <c r="CG124" i="58"/>
  <c r="CG125" i="58" s="1"/>
  <c r="AN22" i="77"/>
  <c r="AN30" i="77" s="1"/>
  <c r="CY121" i="58"/>
  <c r="CY217" i="58" s="1"/>
  <c r="CA124" i="58"/>
  <c r="CA125" i="58" s="1"/>
  <c r="AU172" i="58"/>
  <c r="AU173" i="58" s="1"/>
  <c r="CB121" i="58"/>
  <c r="CB217" i="58" s="1"/>
  <c r="AX121" i="58"/>
  <c r="AX217" i="58" s="1"/>
  <c r="G86" i="18"/>
  <c r="BD121" i="58"/>
  <c r="BD217" i="58" s="1"/>
  <c r="AZ121" i="58"/>
  <c r="AZ217" i="58" s="1"/>
  <c r="AE123" i="58"/>
  <c r="V172" i="58"/>
  <c r="V173" i="58" s="1"/>
  <c r="U87" i="18" s="1"/>
  <c r="U86" i="18" s="1"/>
  <c r="Z172" i="58"/>
  <c r="Z173" i="58" s="1"/>
  <c r="Y87" i="18" s="1"/>
  <c r="Y86" i="18" s="1"/>
  <c r="AB172" i="58"/>
  <c r="AB173" i="58" s="1"/>
  <c r="AA87" i="18" s="1"/>
  <c r="AA86" i="18" s="1"/>
  <c r="AI172" i="58"/>
  <c r="AI173" i="58" s="1"/>
  <c r="AH87" i="18" s="1"/>
  <c r="AH86" i="18" s="1"/>
  <c r="AV172" i="58"/>
  <c r="AV173" i="58" s="1"/>
  <c r="BE172" i="58"/>
  <c r="BE173" i="58" s="1"/>
  <c r="CK121" i="58"/>
  <c r="CK217" i="58" s="1"/>
  <c r="BZ123" i="58"/>
  <c r="M123" i="58"/>
  <c r="BA172" i="58"/>
  <c r="BA173" i="58" s="1"/>
  <c r="BX121" i="58"/>
  <c r="BX217" i="58" s="1"/>
  <c r="CS123" i="58"/>
  <c r="K370" i="57"/>
  <c r="AF123" i="58"/>
  <c r="CH172" i="58"/>
  <c r="CH173" i="58" s="1"/>
  <c r="AZ172" i="58"/>
  <c r="AZ173" i="58" s="1"/>
  <c r="BF171" i="58"/>
  <c r="BI123" i="58"/>
  <c r="CT123" i="58"/>
  <c r="CR123" i="58"/>
  <c r="O123" i="58"/>
  <c r="AR172" i="58"/>
  <c r="AR173" i="58" s="1"/>
  <c r="AS172" i="58"/>
  <c r="AS173" i="58" s="1"/>
  <c r="CU123" i="58"/>
  <c r="AT123" i="58"/>
  <c r="P121" i="58"/>
  <c r="P217" i="58" s="1"/>
  <c r="CX123" i="58"/>
  <c r="AM172" i="58"/>
  <c r="AM173" i="58" s="1"/>
  <c r="AL87" i="18" s="1"/>
  <c r="AL86" i="18" s="1"/>
  <c r="K123" i="58"/>
  <c r="BS123" i="58"/>
  <c r="CP121" i="58"/>
  <c r="CP217" i="58" s="1"/>
  <c r="AB121" i="58"/>
  <c r="AB217" i="58" s="1"/>
  <c r="AO123" i="58"/>
  <c r="F123" i="58"/>
  <c r="CM123" i="58"/>
  <c r="AJ123" i="58"/>
  <c r="BB123" i="58"/>
  <c r="AL121" i="58"/>
  <c r="AL217" i="58" s="1"/>
  <c r="AC123" i="58"/>
  <c r="BO123" i="58"/>
  <c r="AD86" i="18"/>
  <c r="CS172" i="58"/>
  <c r="CS173" i="58" s="1"/>
  <c r="BC172" i="58"/>
  <c r="BC173" i="58" s="1"/>
  <c r="CF172" i="58"/>
  <c r="CF173" i="58" s="1"/>
  <c r="CN172" i="58"/>
  <c r="CN173" i="58" s="1"/>
  <c r="BU121" i="58"/>
  <c r="BU217" i="58" s="1"/>
  <c r="AX172" i="58"/>
  <c r="AX173" i="58" s="1"/>
  <c r="AI123" i="58"/>
  <c r="T172" i="58"/>
  <c r="T173" i="58" s="1"/>
  <c r="S87" i="18" s="1"/>
  <c r="S86" i="18" s="1"/>
  <c r="N172" i="58"/>
  <c r="N173" i="58" s="1"/>
  <c r="M87" i="18" s="1"/>
  <c r="M86" i="18" s="1"/>
  <c r="AC172" i="58"/>
  <c r="AC173" i="58" s="1"/>
  <c r="AB87" i="18" s="1"/>
  <c r="AB86" i="18" s="1"/>
  <c r="CH123" i="58"/>
  <c r="AH123" i="58"/>
  <c r="BN172" i="58"/>
  <c r="BN173" i="58" s="1"/>
  <c r="CC124" i="58"/>
  <c r="CC125" i="58" s="1"/>
  <c r="BA123" i="58"/>
  <c r="CI172" i="58"/>
  <c r="CI173" i="58" s="1"/>
  <c r="BW172" i="58"/>
  <c r="BW173" i="58" s="1"/>
  <c r="AY172" i="58"/>
  <c r="AY173" i="58" s="1"/>
  <c r="K172" i="58"/>
  <c r="K173" i="58" s="1"/>
  <c r="J87" i="18" s="1"/>
  <c r="J86" i="18" s="1"/>
  <c r="AW123" i="58"/>
  <c r="W172" i="58"/>
  <c r="W173" i="58" s="1"/>
  <c r="V87" i="18" s="1"/>
  <c r="V86" i="18" s="1"/>
  <c r="BV172" i="58"/>
  <c r="BV173" i="58" s="1"/>
  <c r="BD172" i="58"/>
  <c r="BD173" i="58" s="1"/>
  <c r="CI123" i="58"/>
  <c r="BP121" i="58"/>
  <c r="BP217" i="58" s="1"/>
  <c r="W123" i="58"/>
  <c r="CV123" i="58"/>
  <c r="CF123" i="58"/>
  <c r="Y123" i="58"/>
  <c r="V121" i="58"/>
  <c r="V217" i="58" s="1"/>
  <c r="N121" i="58"/>
  <c r="N217" i="58" s="1"/>
  <c r="BW123" i="58"/>
  <c r="Q82" i="18" l="1"/>
  <c r="Q81" i="18" s="1"/>
  <c r="AF82" i="18"/>
  <c r="AF81" i="18" s="1"/>
  <c r="AF93" i="18" s="1"/>
  <c r="I82" i="18"/>
  <c r="D86" i="18"/>
  <c r="D81" i="18" s="1"/>
  <c r="D94" i="18" s="1"/>
  <c r="P81" i="18"/>
  <c r="P94" i="18" s="1"/>
  <c r="R90" i="18"/>
  <c r="F90" i="18"/>
  <c r="K82" i="18"/>
  <c r="K81" i="18" s="1"/>
  <c r="K93" i="18" s="1"/>
  <c r="R82" i="18"/>
  <c r="R81" i="18" s="1"/>
  <c r="R93" i="18" s="1"/>
  <c r="S82" i="18"/>
  <c r="S81" i="18" s="1"/>
  <c r="S94" i="18" s="1"/>
  <c r="Z82" i="18"/>
  <c r="Z81" i="18" s="1"/>
  <c r="Z94" i="18" s="1"/>
  <c r="R277" i="58"/>
  <c r="Q91" i="18" s="1"/>
  <c r="Q90" i="18" s="1"/>
  <c r="BA277" i="58"/>
  <c r="P90" i="18"/>
  <c r="H82" i="18"/>
  <c r="H81" i="18" s="1"/>
  <c r="CS277" i="58"/>
  <c r="Y277" i="58"/>
  <c r="X91" i="18" s="1"/>
  <c r="X90" i="18" s="1"/>
  <c r="Y82" i="18"/>
  <c r="Y81" i="18" s="1"/>
  <c r="AM88" i="18"/>
  <c r="AC82" i="18"/>
  <c r="AC81" i="18" s="1"/>
  <c r="AC93" i="18" s="1"/>
  <c r="CH277" i="58"/>
  <c r="CO277" i="58"/>
  <c r="AY277" i="58"/>
  <c r="AD277" i="58"/>
  <c r="AC91" i="18" s="1"/>
  <c r="AC90" i="18" s="1"/>
  <c r="J277" i="58"/>
  <c r="I91" i="18" s="1"/>
  <c r="I90" i="18" s="1"/>
  <c r="AH277" i="58"/>
  <c r="AG91" i="18" s="1"/>
  <c r="AG90" i="18" s="1"/>
  <c r="AR277" i="58"/>
  <c r="AC277" i="58"/>
  <c r="AB91" i="18" s="1"/>
  <c r="AB90" i="18" s="1"/>
  <c r="BN277" i="58"/>
  <c r="O277" i="58"/>
  <c r="N91" i="18" s="1"/>
  <c r="N90" i="18" s="1"/>
  <c r="AJ277" i="58"/>
  <c r="AI91" i="18" s="1"/>
  <c r="AI90" i="18" s="1"/>
  <c r="I277" i="58"/>
  <c r="H91" i="18" s="1"/>
  <c r="H90" i="18" s="1"/>
  <c r="AO277" i="58"/>
  <c r="H277" i="58"/>
  <c r="G91" i="18" s="1"/>
  <c r="G90" i="18" s="1"/>
  <c r="E278" i="58"/>
  <c r="D92" i="18" s="1"/>
  <c r="D90" i="18" s="1"/>
  <c r="Z277" i="58"/>
  <c r="Y91" i="18" s="1"/>
  <c r="Y90" i="18" s="1"/>
  <c r="CX277" i="58"/>
  <c r="AT277" i="58"/>
  <c r="CT277" i="58"/>
  <c r="AF277" i="58"/>
  <c r="AE91" i="18" s="1"/>
  <c r="AE90" i="18" s="1"/>
  <c r="AU277" i="58"/>
  <c r="K277" i="58"/>
  <c r="J91" i="18" s="1"/>
  <c r="J90" i="18" s="1"/>
  <c r="BO277" i="58"/>
  <c r="F81" i="18"/>
  <c r="F93" i="18" s="1"/>
  <c r="CM277" i="58"/>
  <c r="BC277" i="58"/>
  <c r="CD277" i="58"/>
  <c r="U277" i="58"/>
  <c r="T91" i="18" s="1"/>
  <c r="T90" i="18" s="1"/>
  <c r="BW277" i="58"/>
  <c r="AI277" i="58"/>
  <c r="AH91" i="18" s="1"/>
  <c r="AH90" i="18" s="1"/>
  <c r="W277" i="58"/>
  <c r="V91" i="18" s="1"/>
  <c r="V90" i="18" s="1"/>
  <c r="AZ219" i="58"/>
  <c r="AZ221" i="58" s="1"/>
  <c r="T82" i="18"/>
  <c r="T81" i="18" s="1"/>
  <c r="CJ219" i="58"/>
  <c r="CJ221" i="58" s="1"/>
  <c r="AA277" i="58"/>
  <c r="Z91" i="18" s="1"/>
  <c r="Z90" i="18" s="1"/>
  <c r="T277" i="58"/>
  <c r="S91" i="18" s="1"/>
  <c r="S90" i="18" s="1"/>
  <c r="AN277" i="58"/>
  <c r="AP277" i="58"/>
  <c r="CE277" i="58"/>
  <c r="BB277" i="58"/>
  <c r="L277" i="58"/>
  <c r="K91" i="18" s="1"/>
  <c r="K90" i="18" s="1"/>
  <c r="CR277" i="58"/>
  <c r="CN277" i="58"/>
  <c r="BQ277" i="58"/>
  <c r="BR277" i="58"/>
  <c r="CV277" i="58"/>
  <c r="BS277" i="58"/>
  <c r="AW277" i="58"/>
  <c r="BK277" i="58"/>
  <c r="AG277" i="58"/>
  <c r="AF91" i="18" s="1"/>
  <c r="AF90" i="18" s="1"/>
  <c r="CI277" i="58"/>
  <c r="BF278" i="58"/>
  <c r="CQ277" i="58"/>
  <c r="AE277" i="58"/>
  <c r="AD91" i="18" s="1"/>
  <c r="AD90" i="18" s="1"/>
  <c r="D277" i="58"/>
  <c r="C91" i="18" s="1"/>
  <c r="D278" i="58"/>
  <c r="C92" i="18" s="1"/>
  <c r="AQ277" i="58"/>
  <c r="V219" i="58"/>
  <c r="V221" i="58" s="1"/>
  <c r="U84" i="18" s="1"/>
  <c r="AL219" i="58"/>
  <c r="AL221" i="58" s="1"/>
  <c r="AK84" i="18" s="1"/>
  <c r="AV219" i="58"/>
  <c r="AV221" i="58" s="1"/>
  <c r="CP219" i="58"/>
  <c r="CP221" i="58" s="1"/>
  <c r="BU219" i="58"/>
  <c r="BU221" i="58" s="1"/>
  <c r="BX219" i="58"/>
  <c r="BX221" i="58" s="1"/>
  <c r="BD219" i="58"/>
  <c r="BD221" i="58" s="1"/>
  <c r="AX219" i="58"/>
  <c r="AX221" i="58" s="1"/>
  <c r="AL82" i="18"/>
  <c r="AL81" i="18" s="1"/>
  <c r="AL94" i="18" s="1"/>
  <c r="CY219" i="58"/>
  <c r="CY221" i="58" s="1"/>
  <c r="BL219" i="58"/>
  <c r="BL221" i="58" s="1"/>
  <c r="AS277" i="58"/>
  <c r="F277" i="58"/>
  <c r="E91" i="18" s="1"/>
  <c r="E90" i="18" s="1"/>
  <c r="CF277" i="58"/>
  <c r="AM277" i="58"/>
  <c r="AL91" i="18" s="1"/>
  <c r="AL90" i="18" s="1"/>
  <c r="BV277" i="58"/>
  <c r="BZ277" i="58"/>
  <c r="CU277" i="58"/>
  <c r="M277" i="58"/>
  <c r="L91" i="18" s="1"/>
  <c r="L90" i="18" s="1"/>
  <c r="BI277" i="58"/>
  <c r="AB219" i="58"/>
  <c r="AB221" i="58" s="1"/>
  <c r="AA84" i="18" s="1"/>
  <c r="AK219" i="58"/>
  <c r="AK221" i="58" s="1"/>
  <c r="AJ84" i="18" s="1"/>
  <c r="X219" i="58"/>
  <c r="X221" i="58" s="1"/>
  <c r="W84" i="18" s="1"/>
  <c r="BJ219" i="58"/>
  <c r="BJ221" i="58" s="1"/>
  <c r="N219" i="58"/>
  <c r="N221" i="58" s="1"/>
  <c r="M84" i="18" s="1"/>
  <c r="BP219" i="58"/>
  <c r="BP221" i="58" s="1"/>
  <c r="P219" i="58"/>
  <c r="P221" i="58" s="1"/>
  <c r="O84" i="18" s="1"/>
  <c r="CK219" i="58"/>
  <c r="CK221" i="58" s="1"/>
  <c r="CB219" i="58"/>
  <c r="CB221" i="58" s="1"/>
  <c r="CW219" i="58"/>
  <c r="CW221" i="58" s="1"/>
  <c r="BT219" i="58"/>
  <c r="BT221" i="58" s="1"/>
  <c r="AZ123" i="58"/>
  <c r="AZ124" i="58" s="1"/>
  <c r="AZ125" i="58" s="1"/>
  <c r="G82" i="18"/>
  <c r="G81" i="18" s="1"/>
  <c r="CK123" i="58"/>
  <c r="CK124" i="58" s="1"/>
  <c r="CK125" i="58" s="1"/>
  <c r="I81" i="18"/>
  <c r="I94" i="18" s="1"/>
  <c r="P123" i="58"/>
  <c r="P124" i="58" s="1"/>
  <c r="P125" i="58" s="1"/>
  <c r="O83" i="18" s="1"/>
  <c r="AS124" i="58"/>
  <c r="AS125" i="58" s="1"/>
  <c r="AY125" i="58"/>
  <c r="BR125" i="58"/>
  <c r="BP123" i="58"/>
  <c r="BP124" i="58" s="1"/>
  <c r="BP125" i="58" s="1"/>
  <c r="AK123" i="58"/>
  <c r="AK124" i="58" s="1"/>
  <c r="AK125" i="58" s="1"/>
  <c r="AJ83" i="18" s="1"/>
  <c r="CY123" i="58"/>
  <c r="CY124" i="58" s="1"/>
  <c r="CY125" i="58" s="1"/>
  <c r="V123" i="58"/>
  <c r="V124" i="58" s="1"/>
  <c r="V125" i="58" s="1"/>
  <c r="U83" i="18" s="1"/>
  <c r="BU123" i="58"/>
  <c r="BU124" i="58" s="1"/>
  <c r="AX123" i="58"/>
  <c r="AX124" i="58" s="1"/>
  <c r="AX125" i="58" s="1"/>
  <c r="CB123" i="58"/>
  <c r="CB124" i="58" s="1"/>
  <c r="CB125" i="58" s="1"/>
  <c r="CJ123" i="58"/>
  <c r="CJ124" i="58" s="1"/>
  <c r="CJ125" i="58" s="1"/>
  <c r="I366" i="57"/>
  <c r="Y124" i="58"/>
  <c r="Y125" i="58" s="1"/>
  <c r="X83" i="18" s="1"/>
  <c r="X82" i="18" s="1"/>
  <c r="X81" i="18" s="1"/>
  <c r="CV124" i="58"/>
  <c r="CV125" i="58" s="1"/>
  <c r="W124" i="58"/>
  <c r="W125" i="58" s="1"/>
  <c r="V83" i="18" s="1"/>
  <c r="V82" i="18" s="1"/>
  <c r="V81" i="18" s="1"/>
  <c r="AH124" i="58"/>
  <c r="AH125" i="58" s="1"/>
  <c r="AG83" i="18" s="1"/>
  <c r="AG82" i="18" s="1"/>
  <c r="AG81" i="18" s="1"/>
  <c r="AI124" i="58"/>
  <c r="AI125" i="58" s="1"/>
  <c r="AH83" i="18" s="1"/>
  <c r="AH82" i="18" s="1"/>
  <c r="AH81" i="18" s="1"/>
  <c r="AT124" i="58"/>
  <c r="AT125" i="58" s="1"/>
  <c r="O124" i="58"/>
  <c r="O125" i="58" s="1"/>
  <c r="N83" i="18" s="1"/>
  <c r="N82" i="18" s="1"/>
  <c r="N81" i="18" s="1"/>
  <c r="CT124" i="58"/>
  <c r="CT125" i="58" s="1"/>
  <c r="L370" i="57"/>
  <c r="CS124" i="58"/>
  <c r="CS125" i="58" s="1"/>
  <c r="BW124" i="58"/>
  <c r="BW125" i="58" s="1"/>
  <c r="CF124" i="58"/>
  <c r="CF125" i="58" s="1"/>
  <c r="AW124" i="58"/>
  <c r="AW125" i="58" s="1"/>
  <c r="CH124" i="58"/>
  <c r="CH125" i="58" s="1"/>
  <c r="BO124" i="58"/>
  <c r="BO125" i="58" s="1"/>
  <c r="AJ124" i="58"/>
  <c r="AJ125" i="58" s="1"/>
  <c r="AI83" i="18" s="1"/>
  <c r="AI82" i="18" s="1"/>
  <c r="AI81" i="18" s="1"/>
  <c r="BS124" i="58"/>
  <c r="BS125" i="58" s="1"/>
  <c r="K124" i="58"/>
  <c r="K125" i="58" s="1"/>
  <c r="J83" i="18" s="1"/>
  <c r="J82" i="18" s="1"/>
  <c r="J81" i="18" s="1"/>
  <c r="CX124" i="58"/>
  <c r="CX125" i="58" s="1"/>
  <c r="BI124" i="58"/>
  <c r="BI125" i="58" s="1"/>
  <c r="BZ124" i="58"/>
  <c r="BZ125" i="58" s="1"/>
  <c r="C86" i="18"/>
  <c r="C82" i="18"/>
  <c r="BB124" i="58"/>
  <c r="BB125" i="58" s="1"/>
  <c r="CM124" i="58"/>
  <c r="CM125" i="58" s="1"/>
  <c r="AO124" i="58"/>
  <c r="AO125" i="58" s="1"/>
  <c r="CP123" i="58"/>
  <c r="BX123" i="58"/>
  <c r="M124" i="58"/>
  <c r="M125" i="58" s="1"/>
  <c r="L83" i="18" s="1"/>
  <c r="L82" i="18" s="1"/>
  <c r="L81" i="18" s="1"/>
  <c r="AE124" i="58"/>
  <c r="AE125" i="58" s="1"/>
  <c r="AD83" i="18" s="1"/>
  <c r="AD82" i="18" s="1"/>
  <c r="AD81" i="18" s="1"/>
  <c r="X123" i="58"/>
  <c r="AV123" i="58"/>
  <c r="BT123" i="58"/>
  <c r="N123" i="58"/>
  <c r="CI124" i="58"/>
  <c r="CI125" i="58" s="1"/>
  <c r="BA124" i="58"/>
  <c r="BA125" i="58" s="1"/>
  <c r="AC124" i="58"/>
  <c r="AC125" i="58" s="1"/>
  <c r="AB83" i="18" s="1"/>
  <c r="AB82" i="18" s="1"/>
  <c r="AB81" i="18" s="1"/>
  <c r="AL123" i="58"/>
  <c r="F124" i="58"/>
  <c r="F125" i="58" s="1"/>
  <c r="E83" i="18" s="1"/>
  <c r="E82" i="18" s="1"/>
  <c r="E81" i="18" s="1"/>
  <c r="AB123" i="58"/>
  <c r="CU124" i="58"/>
  <c r="CU125" i="58" s="1"/>
  <c r="CR124" i="58"/>
  <c r="CR125" i="58" s="1"/>
  <c r="BF172" i="58"/>
  <c r="BF173" i="58" s="1"/>
  <c r="AF124" i="58"/>
  <c r="AF125" i="58" s="1"/>
  <c r="AE83" i="18" s="1"/>
  <c r="AE82" i="18" s="1"/>
  <c r="AE81" i="18" s="1"/>
  <c r="BD123" i="58"/>
  <c r="AM37" i="18"/>
  <c r="CW123" i="58"/>
  <c r="BL123" i="58"/>
  <c r="BJ123" i="58"/>
  <c r="L371" i="57"/>
  <c r="R94" i="18" l="1"/>
  <c r="AF94" i="18"/>
  <c r="Q94" i="18"/>
  <c r="Q93" i="18"/>
  <c r="Q95" i="18" s="1"/>
  <c r="F94" i="18"/>
  <c r="AF105" i="18"/>
  <c r="AF95" i="18"/>
  <c r="AC105" i="18"/>
  <c r="AC95" i="18"/>
  <c r="K105" i="18"/>
  <c r="K95" i="18"/>
  <c r="P93" i="18"/>
  <c r="F105" i="18"/>
  <c r="F95" i="18"/>
  <c r="R105" i="18"/>
  <c r="R95" i="18"/>
  <c r="K94" i="18"/>
  <c r="D93" i="18"/>
  <c r="N277" i="58"/>
  <c r="M91" i="18" s="1"/>
  <c r="M90" i="18" s="1"/>
  <c r="U82" i="18"/>
  <c r="U81" i="18" s="1"/>
  <c r="U93" i="18" s="1"/>
  <c r="AJ82" i="18"/>
  <c r="AJ81" i="18" s="1"/>
  <c r="AJ94" i="18" s="1"/>
  <c r="BL277" i="58"/>
  <c r="AX277" i="58"/>
  <c r="BX277" i="58"/>
  <c r="AM92" i="18"/>
  <c r="O82" i="18"/>
  <c r="O81" i="18" s="1"/>
  <c r="O94" i="18" s="1"/>
  <c r="S93" i="18"/>
  <c r="P277" i="58"/>
  <c r="O91" i="18" s="1"/>
  <c r="O90" i="18" s="1"/>
  <c r="AB277" i="58"/>
  <c r="AA91" i="18" s="1"/>
  <c r="AA90" i="18" s="1"/>
  <c r="AM84" i="18"/>
  <c r="Z93" i="18"/>
  <c r="C90" i="18"/>
  <c r="X277" i="58"/>
  <c r="W91" i="18" s="1"/>
  <c r="W90" i="18" s="1"/>
  <c r="CY277" i="58"/>
  <c r="AL277" i="58"/>
  <c r="AK91" i="18" s="1"/>
  <c r="AK90" i="18" s="1"/>
  <c r="CP277" i="58"/>
  <c r="CW277" i="58"/>
  <c r="CK277" i="58"/>
  <c r="BP277" i="58"/>
  <c r="BJ277" i="58"/>
  <c r="AK277" i="58"/>
  <c r="AJ91" i="18" s="1"/>
  <c r="AJ90" i="18" s="1"/>
  <c r="BD277" i="58"/>
  <c r="BU277" i="58"/>
  <c r="AV277" i="58"/>
  <c r="V277" i="58"/>
  <c r="U91" i="18" s="1"/>
  <c r="U90" i="18" s="1"/>
  <c r="AZ277" i="58"/>
  <c r="CJ277" i="58"/>
  <c r="BT277" i="58"/>
  <c r="CB277" i="58"/>
  <c r="AL93" i="18"/>
  <c r="I93" i="18"/>
  <c r="AC94" i="18"/>
  <c r="BU125" i="58"/>
  <c r="J366" i="57"/>
  <c r="X94" i="18"/>
  <c r="X93" i="18"/>
  <c r="AE94" i="18"/>
  <c r="AE93" i="18"/>
  <c r="AM87" i="18"/>
  <c r="N94" i="18"/>
  <c r="N93" i="18"/>
  <c r="AG94" i="18"/>
  <c r="AG93" i="18"/>
  <c r="L94" i="18"/>
  <c r="L93" i="18"/>
  <c r="J94" i="18"/>
  <c r="J93" i="18"/>
  <c r="N124" i="58"/>
  <c r="N125" i="58" s="1"/>
  <c r="M83" i="18" s="1"/>
  <c r="BT124" i="58"/>
  <c r="BT125" i="58" s="1"/>
  <c r="T94" i="18"/>
  <c r="T93" i="18"/>
  <c r="CP124" i="58"/>
  <c r="CP125" i="58" s="1"/>
  <c r="BL124" i="58"/>
  <c r="BL125" i="58" s="1"/>
  <c r="CW124" i="58"/>
  <c r="CW125" i="58" s="1"/>
  <c r="AB124" i="58"/>
  <c r="AB125" i="58" s="1"/>
  <c r="AA83" i="18" s="1"/>
  <c r="AA82" i="18" s="1"/>
  <c r="AA81" i="18" s="1"/>
  <c r="G94" i="18"/>
  <c r="G93" i="18"/>
  <c r="AV124" i="58"/>
  <c r="AV125" i="58" s="1"/>
  <c r="BX124" i="58"/>
  <c r="BX125" i="58" s="1"/>
  <c r="BD124" i="58"/>
  <c r="BD125" i="58" s="1"/>
  <c r="H94" i="18"/>
  <c r="H93" i="18"/>
  <c r="AD94" i="18"/>
  <c r="AD93" i="18"/>
  <c r="Y94" i="18"/>
  <c r="Y93" i="18"/>
  <c r="V94" i="18"/>
  <c r="V93" i="18"/>
  <c r="E94" i="18"/>
  <c r="E93" i="18"/>
  <c r="AL124" i="58"/>
  <c r="AL125" i="58" s="1"/>
  <c r="AK83" i="18" s="1"/>
  <c r="AK82" i="18" s="1"/>
  <c r="AK81" i="18" s="1"/>
  <c r="M371" i="57"/>
  <c r="BJ124" i="58"/>
  <c r="BJ125" i="58" s="1"/>
  <c r="X124" i="58"/>
  <c r="X125" i="58" s="1"/>
  <c r="W83" i="18" s="1"/>
  <c r="W82" i="18" s="1"/>
  <c r="W81" i="18" s="1"/>
  <c r="AB93" i="18"/>
  <c r="AB94" i="18"/>
  <c r="C81" i="18"/>
  <c r="AI94" i="18"/>
  <c r="AI93" i="18"/>
  <c r="M370" i="57"/>
  <c r="AH94" i="18"/>
  <c r="AH93" i="18"/>
  <c r="U94" i="18" l="1"/>
  <c r="Q105" i="18"/>
  <c r="H105" i="18"/>
  <c r="H95" i="18"/>
  <c r="V105" i="18"/>
  <c r="V95" i="18"/>
  <c r="N105" i="18"/>
  <c r="N95" i="18"/>
  <c r="AE105" i="18"/>
  <c r="AE95" i="18"/>
  <c r="AH105" i="18"/>
  <c r="AH95" i="18"/>
  <c r="U105" i="18"/>
  <c r="U95" i="18"/>
  <c r="AI105" i="18"/>
  <c r="AI95" i="18"/>
  <c r="E105" i="18"/>
  <c r="E95" i="18"/>
  <c r="Y105" i="18"/>
  <c r="Y95" i="18"/>
  <c r="AD105" i="18"/>
  <c r="AD95" i="18"/>
  <c r="J105" i="18"/>
  <c r="J95" i="18"/>
  <c r="AG105" i="18"/>
  <c r="AG95" i="18"/>
  <c r="Z105" i="18"/>
  <c r="Z95" i="18"/>
  <c r="P105" i="18"/>
  <c r="P95" i="18"/>
  <c r="G105" i="18"/>
  <c r="G95" i="18"/>
  <c r="X105" i="18"/>
  <c r="X95" i="18"/>
  <c r="I105" i="18"/>
  <c r="I95" i="18"/>
  <c r="AL105" i="18"/>
  <c r="AL95" i="18"/>
  <c r="S105" i="18"/>
  <c r="S95" i="18"/>
  <c r="D105" i="18"/>
  <c r="D95" i="18"/>
  <c r="AB105" i="18"/>
  <c r="AB95" i="18"/>
  <c r="T105" i="18"/>
  <c r="T95" i="18"/>
  <c r="L105" i="18"/>
  <c r="L95" i="18"/>
  <c r="O93" i="18"/>
  <c r="AJ93" i="18"/>
  <c r="AM86" i="18"/>
  <c r="AM91" i="18"/>
  <c r="AM90" i="18"/>
  <c r="K366" i="57"/>
  <c r="AK94" i="18"/>
  <c r="AK93" i="18"/>
  <c r="W94" i="18"/>
  <c r="W93" i="18"/>
  <c r="AA94" i="18"/>
  <c r="AA93" i="18"/>
  <c r="M82" i="18"/>
  <c r="AM83" i="18"/>
  <c r="N371" i="57"/>
  <c r="C94" i="18"/>
  <c r="C93" i="18"/>
  <c r="C95" i="18" s="1"/>
  <c r="N370" i="57"/>
  <c r="W105" i="18" l="1"/>
  <c r="W95" i="18"/>
  <c r="AJ105" i="18"/>
  <c r="AJ95" i="18"/>
  <c r="O105" i="18"/>
  <c r="O95" i="18"/>
  <c r="AA105" i="18"/>
  <c r="AA95" i="18"/>
  <c r="AK105" i="18"/>
  <c r="AK95" i="18"/>
  <c r="L366" i="57"/>
  <c r="O371" i="57"/>
  <c r="O370" i="57"/>
  <c r="C111" i="18"/>
  <c r="D111" i="18" s="1"/>
  <c r="E111" i="18" s="1"/>
  <c r="F111" i="18" s="1"/>
  <c r="G111" i="18" s="1"/>
  <c r="H111" i="18" s="1"/>
  <c r="I111" i="18" s="1"/>
  <c r="J111" i="18" s="1"/>
  <c r="K111" i="18" s="1"/>
  <c r="L111" i="18" s="1"/>
  <c r="C105" i="18"/>
  <c r="M81" i="18"/>
  <c r="AM82" i="18"/>
  <c r="M366" i="57" l="1"/>
  <c r="M94" i="18"/>
  <c r="AM94" i="18" s="1"/>
  <c r="M93" i="18"/>
  <c r="M95" i="18" s="1"/>
  <c r="AM81" i="18"/>
  <c r="P371" i="57"/>
  <c r="C106" i="18"/>
  <c r="C107" i="18" s="1"/>
  <c r="P370" i="57"/>
  <c r="N366" i="57" l="1"/>
  <c r="M105" i="18"/>
  <c r="AM105" i="18" s="1"/>
  <c r="AM93" i="18"/>
  <c r="C109" i="18"/>
  <c r="Q371" i="57"/>
  <c r="Q370" i="57"/>
  <c r="C108" i="18"/>
  <c r="M111" i="18"/>
  <c r="N111" i="18" s="1"/>
  <c r="O111" i="18" s="1"/>
  <c r="P111" i="18" s="1"/>
  <c r="Q111" i="18" s="1"/>
  <c r="R111" i="18" s="1"/>
  <c r="S111" i="18" s="1"/>
  <c r="T111" i="18" s="1"/>
  <c r="U111" i="18" s="1"/>
  <c r="V111" i="18" s="1"/>
  <c r="W111" i="18" s="1"/>
  <c r="X111" i="18" s="1"/>
  <c r="Y111" i="18" s="1"/>
  <c r="Z111" i="18" s="1"/>
  <c r="AA111" i="18" s="1"/>
  <c r="AB111" i="18" s="1"/>
  <c r="AC111" i="18" s="1"/>
  <c r="AD111" i="18" s="1"/>
  <c r="AE111" i="18" s="1"/>
  <c r="AF111" i="18" s="1"/>
  <c r="AG111" i="18" s="1"/>
  <c r="AH111" i="18" s="1"/>
  <c r="AI111" i="18" s="1"/>
  <c r="AJ111" i="18" s="1"/>
  <c r="AK111" i="18" s="1"/>
  <c r="AL111" i="18" s="1"/>
  <c r="C115" i="18" l="1"/>
  <c r="C117" i="18"/>
  <c r="C116" i="18"/>
  <c r="C114" i="18"/>
  <c r="C113" i="18"/>
  <c r="C112" i="18"/>
  <c r="R112" i="18" s="1"/>
  <c r="AM95" i="18"/>
  <c r="D13" i="18"/>
  <c r="O366" i="57"/>
  <c r="R370" i="57"/>
  <c r="R371" i="57"/>
  <c r="AE112" i="18" l="1"/>
  <c r="I112" i="18"/>
  <c r="D112" i="18"/>
  <c r="AD112" i="18"/>
  <c r="H112" i="18"/>
  <c r="AJ112" i="18"/>
  <c r="K112" i="18"/>
  <c r="Y112" i="18"/>
  <c r="AB112" i="18"/>
  <c r="AF112" i="18"/>
  <c r="U112" i="18"/>
  <c r="N112" i="18"/>
  <c r="W112" i="18"/>
  <c r="AI112" i="18"/>
  <c r="AK112" i="18"/>
  <c r="E112" i="18"/>
  <c r="Z112" i="18"/>
  <c r="J112" i="18"/>
  <c r="O112" i="18"/>
  <c r="T112" i="18"/>
  <c r="AA112" i="18"/>
  <c r="X112" i="18"/>
  <c r="AG112" i="18"/>
  <c r="Q112" i="18"/>
  <c r="AL112" i="18"/>
  <c r="V112" i="18"/>
  <c r="F112" i="18"/>
  <c r="G112" i="18"/>
  <c r="L112" i="18"/>
  <c r="S112" i="18"/>
  <c r="P112" i="18"/>
  <c r="AC112" i="18"/>
  <c r="M112" i="18"/>
  <c r="AH112" i="18"/>
  <c r="D106" i="18"/>
  <c r="D107" i="18" s="1"/>
  <c r="D108" i="18" s="1"/>
  <c r="P366" i="57"/>
  <c r="S370" i="57"/>
  <c r="S371" i="57"/>
  <c r="D115" i="18" l="1"/>
  <c r="D116" i="18"/>
  <c r="D117" i="18"/>
  <c r="E13" i="18"/>
  <c r="E106" i="18" s="1"/>
  <c r="E107" i="18" s="1"/>
  <c r="D113" i="18"/>
  <c r="D114" i="18"/>
  <c r="D109" i="18"/>
  <c r="Q366" i="57"/>
  <c r="T370" i="57"/>
  <c r="T371" i="57"/>
  <c r="E109" i="18" l="1"/>
  <c r="E108" i="18"/>
  <c r="R366" i="57"/>
  <c r="U371" i="57"/>
  <c r="U370" i="57"/>
  <c r="E115" i="18" l="1"/>
  <c r="E117" i="18"/>
  <c r="E116" i="18"/>
  <c r="F13" i="18"/>
  <c r="F106" i="18" s="1"/>
  <c r="F107" i="18" s="1"/>
  <c r="E113" i="18"/>
  <c r="E114" i="18"/>
  <c r="S366" i="57"/>
  <c r="V370" i="57"/>
  <c r="V371" i="57"/>
  <c r="F108" i="18" l="1"/>
  <c r="F109" i="18"/>
  <c r="T366" i="57"/>
  <c r="W370" i="57"/>
  <c r="W371" i="57"/>
  <c r="F115" i="18" l="1"/>
  <c r="F116" i="18"/>
  <c r="F117" i="18"/>
  <c r="F113" i="18"/>
  <c r="F114" i="18"/>
  <c r="G13" i="18"/>
  <c r="U366" i="57"/>
  <c r="X370" i="57"/>
  <c r="X371" i="57"/>
  <c r="G106" i="18" l="1"/>
  <c r="G107" i="18" s="1"/>
  <c r="V366" i="57"/>
  <c r="Y370" i="57"/>
  <c r="Y371" i="57"/>
  <c r="G108" i="18" l="1"/>
  <c r="G115" i="18" s="1"/>
  <c r="G109" i="18"/>
  <c r="W366" i="57"/>
  <c r="Z370" i="57"/>
  <c r="Z371" i="57"/>
  <c r="G117" i="18" l="1"/>
  <c r="G116" i="18"/>
  <c r="G113" i="18"/>
  <c r="G114" i="18"/>
  <c r="H13" i="18"/>
  <c r="X366" i="57"/>
  <c r="AA371" i="57"/>
  <c r="AA370" i="57"/>
  <c r="H106" i="18" l="1"/>
  <c r="H107" i="18" s="1"/>
  <c r="Y366" i="57"/>
  <c r="AB371" i="57"/>
  <c r="AB370" i="57"/>
  <c r="H108" i="18" l="1"/>
  <c r="H115" i="18" s="1"/>
  <c r="H109" i="18"/>
  <c r="Z366" i="57"/>
  <c r="AC370" i="57"/>
  <c r="AC371" i="57"/>
  <c r="H117" i="18" l="1"/>
  <c r="H116" i="18"/>
  <c r="H113" i="18"/>
  <c r="H114" i="18"/>
  <c r="I13" i="18"/>
  <c r="AA366" i="57"/>
  <c r="AD371" i="57"/>
  <c r="AD370" i="57"/>
  <c r="I106" i="18" l="1"/>
  <c r="I107" i="18" s="1"/>
  <c r="AB366" i="57"/>
  <c r="AE371" i="57"/>
  <c r="AE370" i="57"/>
  <c r="I108" i="18" l="1"/>
  <c r="I115" i="18" s="1"/>
  <c r="I109" i="18"/>
  <c r="AC366" i="57"/>
  <c r="AF371" i="57"/>
  <c r="AF370" i="57"/>
  <c r="I116" i="18" l="1"/>
  <c r="I117" i="18"/>
  <c r="I113" i="18"/>
  <c r="I114" i="18"/>
  <c r="J13" i="18"/>
  <c r="AD366" i="57"/>
  <c r="AG370" i="57"/>
  <c r="AG371" i="57"/>
  <c r="J106" i="18" l="1"/>
  <c r="J107" i="18" s="1"/>
  <c r="J109" i="18" s="1"/>
  <c r="AE366" i="57"/>
  <c r="AH370" i="57"/>
  <c r="AH371" i="57"/>
  <c r="J108" i="18" l="1"/>
  <c r="J115" i="18" s="1"/>
  <c r="AF366" i="57"/>
  <c r="AI371" i="57"/>
  <c r="AI370" i="57"/>
  <c r="J116" i="18" l="1"/>
  <c r="J117" i="18"/>
  <c r="J113" i="18"/>
  <c r="J114" i="18"/>
  <c r="K13" i="18"/>
  <c r="AG366" i="57"/>
  <c r="AJ370" i="57"/>
  <c r="AJ371" i="57"/>
  <c r="K106" i="18" l="1"/>
  <c r="K107" i="18" s="1"/>
  <c r="K109" i="18" s="1"/>
  <c r="AH366" i="57"/>
  <c r="AK371" i="57"/>
  <c r="AK370" i="57"/>
  <c r="K108" i="18" l="1"/>
  <c r="K115" i="18" s="1"/>
  <c r="AI366" i="57"/>
  <c r="AL370" i="57"/>
  <c r="AL371" i="57"/>
  <c r="K117" i="18" l="1"/>
  <c r="K116" i="18"/>
  <c r="K113" i="18"/>
  <c r="K114" i="18"/>
  <c r="L13" i="18"/>
  <c r="AJ366" i="57"/>
  <c r="AM370" i="57"/>
  <c r="AM371" i="57"/>
  <c r="L106" i="18" l="1"/>
  <c r="L107" i="18" s="1"/>
  <c r="L109" i="18" s="1"/>
  <c r="AK366" i="57"/>
  <c r="L108" i="18" l="1"/>
  <c r="L115" i="18" s="1"/>
  <c r="AL366" i="57"/>
  <c r="L117" i="18" l="1"/>
  <c r="L116" i="18"/>
  <c r="M13" i="18"/>
  <c r="M106" i="18" s="1"/>
  <c r="M107" i="18" s="1"/>
  <c r="M109" i="18" s="1"/>
  <c r="L113" i="18"/>
  <c r="L114" i="18"/>
  <c r="AM366" i="57"/>
  <c r="M108" i="18" l="1"/>
  <c r="M115" i="18" s="1"/>
  <c r="M116" i="18" l="1"/>
  <c r="M117" i="18"/>
  <c r="M113" i="18"/>
  <c r="M114" i="18"/>
  <c r="N13" i="18"/>
  <c r="N106" i="18" l="1"/>
  <c r="N107" i="18" s="1"/>
  <c r="N109" i="18" s="1"/>
  <c r="N108" i="18" l="1"/>
  <c r="N115" i="18" s="1"/>
  <c r="N116" i="18" l="1"/>
  <c r="N117" i="18"/>
  <c r="N113" i="18"/>
  <c r="N114" i="18"/>
  <c r="O13" i="18"/>
  <c r="O106" i="18" l="1"/>
  <c r="O107" i="18" s="1"/>
  <c r="O109" i="18" s="1"/>
  <c r="O108" i="18" l="1"/>
  <c r="O115" i="18" s="1"/>
  <c r="O116" i="18" l="1"/>
  <c r="O117" i="18"/>
  <c r="O113" i="18"/>
  <c r="O114" i="18"/>
  <c r="P13" i="18"/>
  <c r="P106" i="18" l="1"/>
  <c r="P107" i="18" s="1"/>
  <c r="P108" i="18" l="1"/>
  <c r="P115" i="18" s="1"/>
  <c r="P109" i="18"/>
  <c r="P117" i="18" l="1"/>
  <c r="P116" i="18"/>
  <c r="P113" i="18"/>
  <c r="P114" i="18"/>
  <c r="Q13" i="18"/>
  <c r="Q106" i="18" l="1"/>
  <c r="Q107" i="18" s="1"/>
  <c r="Q109" i="18" s="1"/>
  <c r="Q108" i="18" l="1"/>
  <c r="Q115" i="18" s="1"/>
  <c r="Q117" i="18" l="1"/>
  <c r="Q116" i="18"/>
  <c r="R13" i="18"/>
  <c r="R106" i="18" s="1"/>
  <c r="R107" i="18" s="1"/>
  <c r="Q113" i="18"/>
  <c r="Q114" i="18"/>
  <c r="R109" i="18" l="1"/>
  <c r="R108" i="18"/>
  <c r="R115" i="18" s="1"/>
  <c r="R116" i="18" l="1"/>
  <c r="R117" i="18"/>
  <c r="R113" i="18"/>
  <c r="R114" i="18"/>
  <c r="S13" i="18"/>
  <c r="S106" i="18" l="1"/>
  <c r="S107" i="18" s="1"/>
  <c r="S109" i="18" s="1"/>
  <c r="S108" i="18" l="1"/>
  <c r="S115" i="18" s="1"/>
  <c r="S117" i="18" l="1"/>
  <c r="S116" i="18"/>
  <c r="T13" i="18"/>
  <c r="T106" i="18" s="1"/>
  <c r="T107" i="18" s="1"/>
  <c r="S113" i="18"/>
  <c r="S114" i="18"/>
  <c r="T109" i="18" l="1"/>
  <c r="T108" i="18"/>
  <c r="T115" i="18" s="1"/>
  <c r="T116" i="18" l="1"/>
  <c r="T117" i="18"/>
  <c r="T113" i="18"/>
  <c r="T114" i="18"/>
  <c r="U13" i="18"/>
  <c r="U106" i="18" l="1"/>
  <c r="U107" i="18" s="1"/>
  <c r="U109" i="18" l="1"/>
  <c r="U108" i="18"/>
  <c r="U115" i="18" s="1"/>
  <c r="U117" i="18" l="1"/>
  <c r="U116" i="18"/>
  <c r="U113" i="18"/>
  <c r="U114" i="18"/>
  <c r="V13" i="18"/>
  <c r="V106" i="18" l="1"/>
  <c r="V107" i="18" s="1"/>
  <c r="V109" i="18" s="1"/>
  <c r="V108" i="18" l="1"/>
  <c r="V115" i="18" s="1"/>
  <c r="V116" i="18" l="1"/>
  <c r="V117" i="18"/>
  <c r="W13" i="18"/>
  <c r="W106" i="18" s="1"/>
  <c r="W107" i="18" s="1"/>
  <c r="V113" i="18"/>
  <c r="V114" i="18"/>
  <c r="W109" i="18" l="1"/>
  <c r="W108" i="18"/>
  <c r="W115" i="18" s="1"/>
  <c r="W117" i="18" l="1"/>
  <c r="W116" i="18"/>
  <c r="W113" i="18"/>
  <c r="W114" i="18"/>
  <c r="X13" i="18"/>
  <c r="X106" i="18" l="1"/>
  <c r="X107" i="18" s="1"/>
  <c r="X109" i="18" l="1"/>
  <c r="X108" i="18"/>
  <c r="X115" i="18" s="1"/>
  <c r="X116" i="18" l="1"/>
  <c r="X117" i="18"/>
  <c r="X113" i="18"/>
  <c r="X114" i="18"/>
  <c r="Y13" i="18"/>
  <c r="Y106" i="18" l="1"/>
  <c r="Y107" i="18" s="1"/>
  <c r="Y109" i="18" s="1"/>
  <c r="Y108" i="18" l="1"/>
  <c r="Y115" i="18" s="1"/>
  <c r="Y116" i="18" l="1"/>
  <c r="Y117" i="18"/>
  <c r="Z13" i="18"/>
  <c r="Z106" i="18" s="1"/>
  <c r="Z107" i="18" s="1"/>
  <c r="Y113" i="18"/>
  <c r="Y114" i="18"/>
  <c r="Z109" i="18" l="1"/>
  <c r="Z108" i="18"/>
  <c r="Z115" i="18" s="1"/>
  <c r="Z116" i="18" l="1"/>
  <c r="Z117" i="18"/>
  <c r="Z113" i="18"/>
  <c r="Z114" i="18"/>
  <c r="AA13" i="18"/>
  <c r="AA106" i="18" l="1"/>
  <c r="AA107" i="18" s="1"/>
  <c r="AA109" i="18" s="1"/>
  <c r="AA108" i="18" l="1"/>
  <c r="AA115" i="18" s="1"/>
  <c r="AA117" i="18" l="1"/>
  <c r="AA116" i="18"/>
  <c r="AB13" i="18"/>
  <c r="AB106" i="18" s="1"/>
  <c r="AB107" i="18" s="1"/>
  <c r="AB109" i="18" s="1"/>
  <c r="AA113" i="18"/>
  <c r="AA114" i="18"/>
  <c r="AB108" i="18" l="1"/>
  <c r="AB115" i="18" s="1"/>
  <c r="AB117" i="18" l="1"/>
  <c r="AB116" i="18"/>
  <c r="AC13" i="18"/>
  <c r="AC106" i="18" s="1"/>
  <c r="AC107" i="18" s="1"/>
  <c r="AC109" i="18" s="1"/>
  <c r="AB113" i="18"/>
  <c r="AB114" i="18"/>
  <c r="AC108" i="18" l="1"/>
  <c r="AC115" i="18" s="1"/>
  <c r="AC117" i="18" l="1"/>
  <c r="AC116" i="18"/>
  <c r="AC113" i="18"/>
  <c r="AC114" i="18"/>
  <c r="AD13" i="18"/>
  <c r="AD106" i="18" l="1"/>
  <c r="AD107" i="18" s="1"/>
  <c r="AD109" i="18" s="1"/>
  <c r="AD108" i="18" l="1"/>
  <c r="AD115" i="18" s="1"/>
  <c r="AD116" i="18" l="1"/>
  <c r="AD117" i="18"/>
  <c r="AD113" i="18"/>
  <c r="AD114" i="18"/>
  <c r="AE13" i="18"/>
  <c r="AE106" i="18" l="1"/>
  <c r="AE107" i="18" s="1"/>
  <c r="AE109" i="18" s="1"/>
  <c r="AE108" i="18" l="1"/>
  <c r="AE115" i="18" s="1"/>
  <c r="AE116" i="18" l="1"/>
  <c r="AE117" i="18"/>
  <c r="AE113" i="18"/>
  <c r="AE114" i="18"/>
  <c r="AF13" i="18"/>
  <c r="AF106" i="18" l="1"/>
  <c r="AF107" i="18" s="1"/>
  <c r="AF109" i="18" s="1"/>
  <c r="AF108" i="18" l="1"/>
  <c r="AF115" i="18" s="1"/>
  <c r="AF117" i="18" l="1"/>
  <c r="AF116" i="18"/>
  <c r="AF113" i="18"/>
  <c r="AF114" i="18"/>
  <c r="AG13" i="18"/>
  <c r="AG106" i="18" l="1"/>
  <c r="AG107" i="18" s="1"/>
  <c r="AG109" i="18" s="1"/>
  <c r="AG108" i="18" l="1"/>
  <c r="AG115" i="18" s="1"/>
  <c r="AG117" i="18" l="1"/>
  <c r="AG116" i="18"/>
  <c r="AG113" i="18"/>
  <c r="AG114" i="18"/>
  <c r="AH13" i="18"/>
  <c r="AH106" i="18" l="1"/>
  <c r="AH107" i="18" s="1"/>
  <c r="AH109" i="18" s="1"/>
  <c r="AH108" i="18" l="1"/>
  <c r="AH115" i="18" s="1"/>
  <c r="AH116" i="18" l="1"/>
  <c r="AH117" i="18"/>
  <c r="AH113" i="18"/>
  <c r="AH114" i="18"/>
  <c r="AI13" i="18"/>
  <c r="AI106" i="18" l="1"/>
  <c r="AI107" i="18" s="1"/>
  <c r="AI109" i="18" s="1"/>
  <c r="AI108" i="18" l="1"/>
  <c r="AI115" i="18" s="1"/>
  <c r="AI116" i="18" l="1"/>
  <c r="AI117" i="18"/>
  <c r="AJ13" i="18"/>
  <c r="AJ106" i="18" s="1"/>
  <c r="AJ107" i="18" s="1"/>
  <c r="AJ109" i="18" s="1"/>
  <c r="AI113" i="18"/>
  <c r="AI114" i="18"/>
  <c r="AJ108" i="18" l="1"/>
  <c r="AJ114" i="18" l="1"/>
  <c r="AJ115" i="18"/>
  <c r="AJ113" i="18"/>
  <c r="AK13" i="18"/>
  <c r="AK106" i="18" s="1"/>
  <c r="AK107" i="18" s="1"/>
  <c r="AK109" i="18" s="1"/>
  <c r="AJ116" i="18"/>
  <c r="AJ117" i="18"/>
  <c r="AK108" i="18" l="1"/>
  <c r="AK115" i="18" s="1"/>
  <c r="AK117" i="18" l="1"/>
  <c r="AK116" i="18"/>
  <c r="AL13" i="18"/>
  <c r="AL106" i="18" s="1"/>
  <c r="AL107" i="18" s="1"/>
  <c r="AL109" i="18" s="1"/>
  <c r="AK113" i="18"/>
  <c r="AK114" i="18"/>
  <c r="AL108" i="18" l="1"/>
  <c r="AL115" i="18" s="1"/>
  <c r="AL116" i="18" l="1"/>
  <c r="AL117" i="18"/>
  <c r="AL113" i="18"/>
  <c r="AL114" i="18"/>
  <c r="AM107" i="18" l="1"/>
  <c r="C110" i="18" s="1"/>
  <c r="B6" i="95" l="1"/>
  <c r="AA110" i="18"/>
  <c r="W110" i="18"/>
  <c r="R110" i="18"/>
  <c r="T110" i="18"/>
  <c r="AE110" i="18"/>
  <c r="G110" i="18"/>
  <c r="J110" i="18"/>
  <c r="Y110" i="18"/>
  <c r="AL110" i="18"/>
  <c r="Q110" i="18"/>
  <c r="I110" i="18"/>
  <c r="AI110" i="18"/>
  <c r="AJ110" i="18"/>
  <c r="U110" i="18"/>
  <c r="AB110" i="18"/>
  <c r="H110" i="18"/>
  <c r="D110" i="18"/>
  <c r="M110" i="18"/>
  <c r="AG110" i="18"/>
  <c r="E110" i="18"/>
  <c r="AD110" i="18"/>
  <c r="P110" i="18"/>
  <c r="O110" i="18"/>
  <c r="AK110" i="18"/>
  <c r="AF110" i="18"/>
  <c r="X110" i="18"/>
  <c r="K110" i="18"/>
  <c r="AC110" i="18"/>
  <c r="V110" i="18"/>
  <c r="S110" i="18"/>
  <c r="L110" i="18"/>
  <c r="F110" i="18"/>
  <c r="Z110" i="18"/>
  <c r="N110" i="18"/>
  <c r="AH110" i="18"/>
  <c r="B39" i="95" l="1"/>
  <c r="B40" i="95"/>
  <c r="A39"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0" authorId="0" shapeId="0" xr:uid="{C75248E8-3DC8-44B7-902A-D5A1C9B1C52B}">
      <text>
        <r>
          <rPr>
            <b/>
            <sz val="9"/>
            <color indexed="81"/>
            <rFont val="MS P ゴシック"/>
            <family val="3"/>
            <charset val="128"/>
          </rPr>
          <t>これは残す。年金シートの開始年齢がこのシートのD列の数字ではないため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500-000001000000}">
      <text>
        <r>
          <rPr>
            <b/>
            <sz val="9"/>
            <color indexed="81"/>
            <rFont val="MS P ゴシック"/>
            <family val="3"/>
            <charset val="128"/>
          </rPr>
          <t>この列に、ご家族の「姓」を入力し、レポートに反映させることができます。</t>
        </r>
      </text>
    </comment>
    <comment ref="D3" authorId="0" shapeId="0" xr:uid="{00000000-0006-0000-0500-000002000000}">
      <text>
        <r>
          <rPr>
            <b/>
            <sz val="9"/>
            <color indexed="81"/>
            <rFont val="MS P ゴシック"/>
            <family val="3"/>
            <charset val="128"/>
          </rPr>
          <t>この列に、ご家族の「名」を入力し、レポートに反映させることができます。</t>
        </r>
      </text>
    </comment>
    <comment ref="K3" authorId="0" shapeId="0" xr:uid="{00000000-0006-0000-0500-000003000000}">
      <text>
        <r>
          <rPr>
            <b/>
            <sz val="9"/>
            <color indexed="81"/>
            <rFont val="MS P ゴシック"/>
            <family val="3"/>
            <charset val="128"/>
          </rPr>
          <t>この列に、子供の「姓」を入力し、レポートに反映させることができます。</t>
        </r>
      </text>
    </comment>
    <comment ref="L3" authorId="0" shapeId="0" xr:uid="{00000000-0006-0000-0500-000004000000}">
      <text>
        <r>
          <rPr>
            <b/>
            <sz val="9"/>
            <color indexed="81"/>
            <rFont val="MS P ゴシック"/>
            <family val="3"/>
            <charset val="128"/>
          </rPr>
          <t>この列に、子供の「名」を入力し、レポートに反映させることができます。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9" authorId="0" shapeId="0" xr:uid="{9F866CDA-6754-40E5-92A6-C4FCAA913F95}">
      <text>
        <r>
          <rPr>
            <b/>
            <sz val="9"/>
            <color indexed="81"/>
            <rFont val="MS P ゴシック"/>
            <family val="3"/>
            <charset val="128"/>
          </rPr>
          <t>隣接するセルにも、計算式あり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9" authorId="0" shapeId="0" xr:uid="{2F7CBCC7-68C6-4F4E-BDA4-B2B73D0ED504}">
      <text>
        <r>
          <rPr>
            <b/>
            <sz val="9"/>
            <color indexed="81"/>
            <rFont val="MS P ゴシック"/>
            <family val="3"/>
            <charset val="128"/>
          </rPr>
          <t>ここは現在算出できないため空欄としています</t>
        </r>
      </text>
    </comment>
    <comment ref="C118" authorId="0" shapeId="0" xr:uid="{00000000-0006-0000-1B00-000001000000}">
      <text>
        <r>
          <rPr>
            <b/>
            <sz val="9"/>
            <color indexed="81"/>
            <rFont val="MS P ゴシック"/>
            <family val="3"/>
            <charset val="128"/>
          </rPr>
          <t>参照セルあり</t>
        </r>
      </text>
    </comment>
  </commentList>
</comments>
</file>

<file path=xl/sharedStrings.xml><?xml version="1.0" encoding="utf-8"?>
<sst xmlns="http://schemas.openxmlformats.org/spreadsheetml/2006/main" count="2674" uniqueCount="1056">
  <si>
    <t>世帯主</t>
    <rPh sb="0" eb="3">
      <t>セタイヌシ</t>
    </rPh>
    <phoneticPr fontId="1"/>
  </si>
  <si>
    <t>配偶者</t>
    <rPh sb="0" eb="3">
      <t>ハイグウシャ</t>
    </rPh>
    <phoneticPr fontId="1"/>
  </si>
  <si>
    <t>現預金</t>
    <rPh sb="0" eb="3">
      <t>ゲンヨキン</t>
    </rPh>
    <phoneticPr fontId="1"/>
  </si>
  <si>
    <t>保険種類</t>
    <rPh sb="0" eb="2">
      <t>ホケン</t>
    </rPh>
    <rPh sb="2" eb="4">
      <t>シュルイ</t>
    </rPh>
    <phoneticPr fontId="3"/>
  </si>
  <si>
    <t>被保険者</t>
    <rPh sb="0" eb="4">
      <t>ヒホケンシャ</t>
    </rPh>
    <phoneticPr fontId="3"/>
  </si>
  <si>
    <t>契約開始</t>
    <rPh sb="0" eb="2">
      <t>ケイヤク</t>
    </rPh>
    <rPh sb="2" eb="4">
      <t>カイシ</t>
    </rPh>
    <phoneticPr fontId="3"/>
  </si>
  <si>
    <t>保険料</t>
    <rPh sb="0" eb="3">
      <t>ホケンリョウ</t>
    </rPh>
    <phoneticPr fontId="3"/>
  </si>
  <si>
    <t>死亡保険金受取人</t>
    <rPh sb="0" eb="2">
      <t>シボウ</t>
    </rPh>
    <rPh sb="2" eb="5">
      <t>ホケンキン</t>
    </rPh>
    <rPh sb="5" eb="7">
      <t>ウケトリ</t>
    </rPh>
    <rPh sb="7" eb="8">
      <t>ニン</t>
    </rPh>
    <phoneticPr fontId="3"/>
  </si>
  <si>
    <t>死亡保険金額</t>
    <rPh sb="0" eb="2">
      <t>シボウ</t>
    </rPh>
    <rPh sb="2" eb="4">
      <t>ホケン</t>
    </rPh>
    <rPh sb="4" eb="6">
      <t>キンガク</t>
    </rPh>
    <phoneticPr fontId="3"/>
  </si>
  <si>
    <t>誕生日</t>
    <rPh sb="0" eb="3">
      <t>タンジョウビ</t>
    </rPh>
    <phoneticPr fontId="1"/>
  </si>
  <si>
    <t>年齢</t>
    <rPh sb="0" eb="2">
      <t>ネンレイ</t>
    </rPh>
    <phoneticPr fontId="1"/>
  </si>
  <si>
    <t>性別</t>
    <rPh sb="0" eb="2">
      <t>セイベツ</t>
    </rPh>
    <phoneticPr fontId="1"/>
  </si>
  <si>
    <t>西暦</t>
    <rPh sb="0" eb="2">
      <t>セイレキ</t>
    </rPh>
    <phoneticPr fontId="5"/>
  </si>
  <si>
    <t>保険
基本
情報</t>
    <rPh sb="0" eb="2">
      <t>ホケン</t>
    </rPh>
    <rPh sb="3" eb="5">
      <t>キホン</t>
    </rPh>
    <rPh sb="6" eb="8">
      <t>ジョウホウ</t>
    </rPh>
    <phoneticPr fontId="3"/>
  </si>
  <si>
    <t>（会社名）
保険商品名</t>
    <rPh sb="1" eb="4">
      <t>カイシャメイ</t>
    </rPh>
    <rPh sb="6" eb="8">
      <t>ホケン</t>
    </rPh>
    <rPh sb="8" eb="10">
      <t>ショウヒン</t>
    </rPh>
    <rPh sb="10" eb="11">
      <t>メイ</t>
    </rPh>
    <phoneticPr fontId="3"/>
  </si>
  <si>
    <t>保険料払込期間</t>
    <rPh sb="0" eb="2">
      <t>ホケン</t>
    </rPh>
    <rPh sb="2" eb="3">
      <t>リョウ</t>
    </rPh>
    <rPh sb="3" eb="5">
      <t>ハライコミ</t>
    </rPh>
    <rPh sb="5" eb="7">
      <t>キカン</t>
    </rPh>
    <phoneticPr fontId="3"/>
  </si>
  <si>
    <t>契約者</t>
    <rPh sb="0" eb="3">
      <t>ケイヤクシャ</t>
    </rPh>
    <phoneticPr fontId="3"/>
  </si>
  <si>
    <t>年金</t>
    <rPh sb="0" eb="1">
      <t>ネン</t>
    </rPh>
    <rPh sb="1" eb="2">
      <t>カナ</t>
    </rPh>
    <phoneticPr fontId="5"/>
  </si>
  <si>
    <t>年齢</t>
    <rPh sb="0" eb="1">
      <t>ネン</t>
    </rPh>
    <rPh sb="1" eb="2">
      <t>トシ</t>
    </rPh>
    <phoneticPr fontId="5"/>
  </si>
  <si>
    <t>●同一生計のご家族</t>
    <phoneticPr fontId="1"/>
  </si>
  <si>
    <t>（金額の単位：万円）</t>
    <rPh sb="1" eb="3">
      <t>キンガク</t>
    </rPh>
    <rPh sb="4" eb="6">
      <t>タンイ</t>
    </rPh>
    <rPh sb="7" eb="9">
      <t>マンエン</t>
    </rPh>
    <phoneticPr fontId="5"/>
  </si>
  <si>
    <t>（金額の単位：万円）</t>
    <rPh sb="1" eb="3">
      <t>キンガク</t>
    </rPh>
    <rPh sb="4" eb="6">
      <t>タンイ</t>
    </rPh>
    <rPh sb="7" eb="9">
      <t>マンエン</t>
    </rPh>
    <phoneticPr fontId="3"/>
  </si>
  <si>
    <t>勤労
収入</t>
    <rPh sb="0" eb="2">
      <t>キンロウ</t>
    </rPh>
    <rPh sb="3" eb="5">
      <t>シュウニュウ</t>
    </rPh>
    <phoneticPr fontId="5"/>
  </si>
  <si>
    <t>その
他の
支出</t>
    <rPh sb="3" eb="4">
      <t>タ</t>
    </rPh>
    <rPh sb="6" eb="8">
      <t>シシュツ</t>
    </rPh>
    <phoneticPr fontId="5"/>
  </si>
  <si>
    <t>西暦</t>
    <rPh sb="0" eb="2">
      <t>セイレキ</t>
    </rPh>
    <phoneticPr fontId="1"/>
  </si>
  <si>
    <t>●公的年金</t>
    <rPh sb="1" eb="3">
      <t>コウテキ</t>
    </rPh>
    <rPh sb="3" eb="5">
      <t>ネンキン</t>
    </rPh>
    <phoneticPr fontId="1"/>
  </si>
  <si>
    <t>児童</t>
    <rPh sb="0" eb="2">
      <t>ジドウ</t>
    </rPh>
    <phoneticPr fontId="1"/>
  </si>
  <si>
    <t>手当</t>
    <rPh sb="0" eb="2">
      <t>テアテ</t>
    </rPh>
    <phoneticPr fontId="1"/>
  </si>
  <si>
    <t>住宅ローン返済額</t>
    <rPh sb="0" eb="2">
      <t>ジュウタク</t>
    </rPh>
    <rPh sb="5" eb="7">
      <t>ヘンサイ</t>
    </rPh>
    <rPh sb="7" eb="8">
      <t>ガク</t>
    </rPh>
    <phoneticPr fontId="1"/>
  </si>
  <si>
    <t>住宅維持管理費</t>
    <rPh sb="0" eb="2">
      <t>ジュウタク</t>
    </rPh>
    <rPh sb="2" eb="4">
      <t>イジ</t>
    </rPh>
    <rPh sb="4" eb="7">
      <t>カンリヒ</t>
    </rPh>
    <phoneticPr fontId="1"/>
  </si>
  <si>
    <t>繰上返済手数料</t>
    <rPh sb="0" eb="2">
      <t>クリアゲ</t>
    </rPh>
    <rPh sb="2" eb="4">
      <t>ヘンサイ</t>
    </rPh>
    <rPh sb="4" eb="7">
      <t>テスウリョウ</t>
    </rPh>
    <phoneticPr fontId="1"/>
  </si>
  <si>
    <t>住宅購入頭金</t>
    <rPh sb="0" eb="2">
      <t>ジュウタク</t>
    </rPh>
    <rPh sb="2" eb="4">
      <t>コウニュウ</t>
    </rPh>
    <rPh sb="4" eb="6">
      <t>アタマキン</t>
    </rPh>
    <phoneticPr fontId="1"/>
  </si>
  <si>
    <t>利息支払額</t>
    <rPh sb="0" eb="2">
      <t>リソク</t>
    </rPh>
    <rPh sb="2" eb="4">
      <t>シハライ</t>
    </rPh>
    <rPh sb="4" eb="5">
      <t>ガク</t>
    </rPh>
    <phoneticPr fontId="1"/>
  </si>
  <si>
    <t>元金返済額</t>
    <rPh sb="0" eb="2">
      <t>ガンキン</t>
    </rPh>
    <rPh sb="2" eb="4">
      <t>ヘンサイ</t>
    </rPh>
    <rPh sb="4" eb="5">
      <t>ガク</t>
    </rPh>
    <phoneticPr fontId="1"/>
  </si>
  <si>
    <t>年末住宅ローン残高</t>
    <rPh sb="0" eb="2">
      <t>ネンマツ</t>
    </rPh>
    <rPh sb="2" eb="4">
      <t>ジュウタク</t>
    </rPh>
    <rPh sb="7" eb="9">
      <t>ザンダカ</t>
    </rPh>
    <phoneticPr fontId="1"/>
  </si>
  <si>
    <t>西暦</t>
    <rPh sb="0" eb="2">
      <t>セイレキ</t>
    </rPh>
    <phoneticPr fontId="9"/>
  </si>
  <si>
    <t>年齢</t>
    <rPh sb="0" eb="2">
      <t>ネンレイ</t>
    </rPh>
    <phoneticPr fontId="9"/>
  </si>
  <si>
    <t xml:space="preserve"> </t>
    <phoneticPr fontId="9"/>
  </si>
  <si>
    <t>金額</t>
    <rPh sb="0" eb="2">
      <t>キンガク</t>
    </rPh>
    <phoneticPr fontId="1"/>
  </si>
  <si>
    <t>遺族基礎年金</t>
    <rPh sb="0" eb="2">
      <t>イゾク</t>
    </rPh>
    <rPh sb="2" eb="4">
      <t>キソ</t>
    </rPh>
    <rPh sb="4" eb="6">
      <t>ネンキン</t>
    </rPh>
    <phoneticPr fontId="1"/>
  </si>
  <si>
    <t>遺族厚生年金</t>
    <rPh sb="0" eb="2">
      <t>イゾク</t>
    </rPh>
    <rPh sb="2" eb="4">
      <t>コウセイ</t>
    </rPh>
    <rPh sb="4" eb="6">
      <t>ネンキン</t>
    </rPh>
    <phoneticPr fontId="1"/>
  </si>
  <si>
    <t>中高齢寡婦加算</t>
    <rPh sb="0" eb="3">
      <t>チュウコウレイ</t>
    </rPh>
    <rPh sb="3" eb="5">
      <t>カフ</t>
    </rPh>
    <rPh sb="5" eb="7">
      <t>カサン</t>
    </rPh>
    <phoneticPr fontId="1"/>
  </si>
  <si>
    <t>※小数点以下第1位を四捨五入して表示しているため、合計値に若干の差異が生じる場合があります。</t>
    <rPh sb="1" eb="4">
      <t>ショウスウテン</t>
    </rPh>
    <rPh sb="4" eb="6">
      <t>イカ</t>
    </rPh>
    <rPh sb="6" eb="7">
      <t>ダイ</t>
    </rPh>
    <rPh sb="8" eb="9">
      <t>クライ</t>
    </rPh>
    <rPh sb="10" eb="14">
      <t>シシャゴニュウ</t>
    </rPh>
    <rPh sb="16" eb="18">
      <t>ヒョウジ</t>
    </rPh>
    <rPh sb="25" eb="28">
      <t>ゴウケイチ</t>
    </rPh>
    <rPh sb="29" eb="31">
      <t>ジャッカン</t>
    </rPh>
    <rPh sb="32" eb="34">
      <t>サイ</t>
    </rPh>
    <rPh sb="35" eb="36">
      <t>ショウ</t>
    </rPh>
    <rPh sb="38" eb="40">
      <t>バアイ</t>
    </rPh>
    <phoneticPr fontId="5"/>
  </si>
  <si>
    <t>場合によっては、資金繰り上の問題点が明らかになる場合があります。</t>
    <rPh sb="8" eb="10">
      <t>シキン</t>
    </rPh>
    <rPh sb="10" eb="11">
      <t>グ</t>
    </rPh>
    <rPh sb="12" eb="13">
      <t>ジョウ</t>
    </rPh>
    <rPh sb="14" eb="17">
      <t>モンダイテン</t>
    </rPh>
    <rPh sb="18" eb="19">
      <t>アキ</t>
    </rPh>
    <rPh sb="24" eb="26">
      <t>バアイ</t>
    </rPh>
    <phoneticPr fontId="8"/>
  </si>
  <si>
    <t>次ページより、収入、老後資金、保険、住宅など、項目ごとに分析結果をまとめています。</t>
    <rPh sb="0" eb="1">
      <t>ジ</t>
    </rPh>
    <rPh sb="7" eb="9">
      <t>シュウニュウ</t>
    </rPh>
    <rPh sb="10" eb="12">
      <t>ロウゴ</t>
    </rPh>
    <rPh sb="12" eb="14">
      <t>シキン</t>
    </rPh>
    <rPh sb="15" eb="17">
      <t>ホケン</t>
    </rPh>
    <rPh sb="18" eb="20">
      <t>ジュウタク</t>
    </rPh>
    <rPh sb="23" eb="25">
      <t>コウモク</t>
    </rPh>
    <rPh sb="28" eb="30">
      <t>ブンセキ</t>
    </rPh>
    <rPh sb="30" eb="32">
      <t>ケッカ</t>
    </rPh>
    <phoneticPr fontId="8"/>
  </si>
  <si>
    <t>保険期間</t>
    <rPh sb="0" eb="2">
      <t>ホケン</t>
    </rPh>
    <rPh sb="2" eb="4">
      <t>キカン</t>
    </rPh>
    <phoneticPr fontId="3"/>
  </si>
  <si>
    <t>年金受取人</t>
    <rPh sb="0" eb="2">
      <t>ネンキン</t>
    </rPh>
    <rPh sb="2" eb="4">
      <t>ウケトリ</t>
    </rPh>
    <rPh sb="4" eb="5">
      <t>ニン</t>
    </rPh>
    <phoneticPr fontId="3"/>
  </si>
  <si>
    <t>年金受取額</t>
    <rPh sb="0" eb="2">
      <t>ネンキン</t>
    </rPh>
    <rPh sb="2" eb="4">
      <t>ウケトリ</t>
    </rPh>
    <rPh sb="4" eb="5">
      <t>ガク</t>
    </rPh>
    <phoneticPr fontId="3"/>
  </si>
  <si>
    <t>受取開始</t>
    <rPh sb="0" eb="1">
      <t>ウ</t>
    </rPh>
    <rPh sb="1" eb="2">
      <t>ト</t>
    </rPh>
    <rPh sb="2" eb="4">
      <t>カイシ</t>
    </rPh>
    <phoneticPr fontId="3"/>
  </si>
  <si>
    <t>受取期間</t>
    <rPh sb="0" eb="2">
      <t>ウケトリ</t>
    </rPh>
    <rPh sb="2" eb="4">
      <t>キカン</t>
    </rPh>
    <phoneticPr fontId="3"/>
  </si>
  <si>
    <t>受取時期</t>
    <rPh sb="0" eb="2">
      <t>ウケトリ</t>
    </rPh>
    <rPh sb="2" eb="4">
      <t>ジキ</t>
    </rPh>
    <phoneticPr fontId="1"/>
  </si>
  <si>
    <t>一時金</t>
    <rPh sb="0" eb="3">
      <t>イチジキン</t>
    </rPh>
    <phoneticPr fontId="1"/>
  </si>
  <si>
    <t>受取金額</t>
    <rPh sb="0" eb="2">
      <t>ウケトリ</t>
    </rPh>
    <rPh sb="2" eb="4">
      <t>キンガク</t>
    </rPh>
    <phoneticPr fontId="1"/>
  </si>
  <si>
    <t>公的年金合計</t>
    <rPh sb="0" eb="2">
      <t>コウテキ</t>
    </rPh>
    <rPh sb="2" eb="4">
      <t>ネンキン</t>
    </rPh>
    <rPh sb="4" eb="6">
      <t>ゴウケイ</t>
    </rPh>
    <phoneticPr fontId="1"/>
  </si>
  <si>
    <t>内容</t>
    <rPh sb="0" eb="2">
      <t>ナイヨウ</t>
    </rPh>
    <phoneticPr fontId="1"/>
  </si>
  <si>
    <t>　※上記グラフは、各年における年末時点の金額を表しています。</t>
    <rPh sb="2" eb="4">
      <t>ジョウキ</t>
    </rPh>
    <rPh sb="9" eb="10">
      <t>カク</t>
    </rPh>
    <rPh sb="10" eb="11">
      <t>トシ</t>
    </rPh>
    <rPh sb="15" eb="17">
      <t>ネンマツ</t>
    </rPh>
    <rPh sb="17" eb="19">
      <t>ジテン</t>
    </rPh>
    <rPh sb="20" eb="22">
      <t>キンガク</t>
    </rPh>
    <rPh sb="23" eb="24">
      <t>アラワ</t>
    </rPh>
    <phoneticPr fontId="10"/>
  </si>
  <si>
    <t>メモ</t>
    <phoneticPr fontId="1"/>
  </si>
  <si>
    <t>死亡
保障</t>
    <rPh sb="0" eb="2">
      <t>シボウ</t>
    </rPh>
    <rPh sb="3" eb="5">
      <t>ホショウ</t>
    </rPh>
    <phoneticPr fontId="3"/>
  </si>
  <si>
    <t>個人
年金</t>
    <rPh sb="0" eb="2">
      <t>コジン</t>
    </rPh>
    <rPh sb="3" eb="5">
      <t>ネンキン</t>
    </rPh>
    <phoneticPr fontId="3"/>
  </si>
  <si>
    <t>満期
保険金</t>
    <rPh sb="0" eb="2">
      <t>マンキ</t>
    </rPh>
    <rPh sb="3" eb="6">
      <t>ホケンキン</t>
    </rPh>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</si>
  <si>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</si>
  <si>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</si>
  <si>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</si>
  <si>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</si>
  <si>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</si>
  <si>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</si>
  <si>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</si>
  <si>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</si>
  <si>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</si>
  <si>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</si>
  <si>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</si>
  <si>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</si>
  <si>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</si>
  <si>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</si>
  <si>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</si>
  <si>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</si>
  <si>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</si>
  <si>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</si>
  <si>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</si>
  <si>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</si>
  <si>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</si>
  <si>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</si>
  <si>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</si>
  <si>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</si>
  <si>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</si>
  <si>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</si>
  <si>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</si>
  <si>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</si>
  <si>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</si>
  <si>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</si>
  <si>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</si>
  <si>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</si>
  <si>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</si>
  <si>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</si>
  <si>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</si>
  <si>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</si>
  <si>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</si>
  <si>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</si>
  <si>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</si>
  <si>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</si>
  <si>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</si>
  <si>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</si>
  <si>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</si>
  <si>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</si>
  <si>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</si>
  <si>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</si>
  <si>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</si>
  <si>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</si>
  <si>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</si>
  <si>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</si>
  <si>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</si>
  <si>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</si>
  <si>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</si>
  <si>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</si>
  <si>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</si>
  <si>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</si>
  <si>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</si>
  <si>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</si>
  <si>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</si>
  <si>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</si>
  <si>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</si>
  <si>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</si>
  <si>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</si>
  <si>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</si>
  <si>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</si>
  <si>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</si>
  <si>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</si>
  <si>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</si>
  <si>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</si>
  <si>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</si>
  <si>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</si>
  <si>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</si>
  <si>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</si>
  <si>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</si>
  <si>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</si>
  <si>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</si>
  <si>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</si>
  <si>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</si>
  <si>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</si>
  <si>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</si>
  <si>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</si>
  <si>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</si>
  <si>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</si>
  <si>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</si>
  <si>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</si>
  <si>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</si>
  <si>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</si>
  <si>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</si>
  <si>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</si>
  <si>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</si>
  <si>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</si>
  <si>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</si>
  <si>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</si>
  <si>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</si>
  <si>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</si>
  <si>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</si>
  <si>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</si>
  <si>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</si>
  <si>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</si>
  <si>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</si>
  <si>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</si>
  <si>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</si>
  <si>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</si>
  <si>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</si>
  <si>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</si>
  <si>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</si>
  <si>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</si>
  <si>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</si>
  <si>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</si>
  <si>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</si>
  <si>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</si>
  <si>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</si>
  <si>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</si>
  <si>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</si>
  <si>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</si>
  <si>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</si>
  <si>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</si>
  <si>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</si>
  <si>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</si>
  <si>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</si>
  <si>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</si>
  <si>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</si>
  <si>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</si>
  <si>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</si>
  <si>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</si>
  <si>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</si>
  <si>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</si>
  <si>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</si>
  <si>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</si>
  <si>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</si>
  <si>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</si>
  <si>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</si>
  <si>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</si>
  <si>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</si>
  <si>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</si>
  <si>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</si>
  <si>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</si>
  <si>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</si>
  <si>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</si>
  <si>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</si>
  <si>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</si>
  <si>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</si>
  <si>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</si>
  <si>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</si>
  <si>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</si>
  <si>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</si>
  <si>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</si>
  <si>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</si>
  <si>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</si>
  <si>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</si>
  <si>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</si>
  <si>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</si>
  <si>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</si>
  <si>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</si>
  <si>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</si>
  <si>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</si>
  <si>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</si>
  <si>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</si>
  <si>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</si>
  <si>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</si>
  <si>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</si>
  <si>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</si>
  <si>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</si>
  <si>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</si>
  <si>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</si>
  <si>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</si>
  <si>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</si>
  <si>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</si>
  <si>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</si>
  <si>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</si>
  <si>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</si>
  <si>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</si>
  <si>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</si>
  <si>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</si>
  <si>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</si>
  <si>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</si>
  <si>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</si>
  <si>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</si>
  <si>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</si>
  <si>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</si>
  <si>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</si>
  <si>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</si>
  <si>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</si>
  <si>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</si>
  <si>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</si>
  <si>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</si>
  <si>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</si>
  <si>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</si>
  <si>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</si>
  <si>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</si>
  <si>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</si>
  <si>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</si>
  <si>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</si>
  <si>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</si>
  <si>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</si>
  <si>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</si>
  <si>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</si>
  <si>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</si>
  <si>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</si>
  <si>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</si>
  <si>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</si>
  <si>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</si>
  <si>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</si>
  <si>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</si>
  <si>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</si>
  <si>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</si>
  <si>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</si>
  <si>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</si>
  <si>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</si>
  <si>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</si>
  <si>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</si>
  <si>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</si>
  <si>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</si>
  <si>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</si>
  <si>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</si>
  <si>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</si>
  <si>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</si>
  <si>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</si>
  <si>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</si>
  <si>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</si>
  <si>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</si>
  <si>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</si>
  <si>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</si>
  <si>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</si>
  <si>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</si>
  <si>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</si>
  <si>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</si>
  <si>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</si>
  <si>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</si>
  <si>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</si>
  <si>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</si>
  <si>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</si>
  <si>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</si>
  <si>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</si>
  <si>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</si>
  <si>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</si>
  <si>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</si>
  <si>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</si>
  <si>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</si>
  <si>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</si>
  <si>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</si>
  <si>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</si>
  <si>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</si>
  <si>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</si>
  <si>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</si>
  <si>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</si>
  <si>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</si>
  <si>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</si>
  <si>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</si>
  <si>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</si>
  <si>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</si>
  <si>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</si>
  <si>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</si>
  <si>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</si>
  <si>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</si>
  <si>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</si>
  <si>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</si>
  <si>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</si>
  <si>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</si>
  <si>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</si>
  <si>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</si>
  <si>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</si>
  <si>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</si>
  <si>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</si>
  <si>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</si>
  <si>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</si>
  <si>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</si>
  <si>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</si>
  <si>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</si>
  <si>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</si>
  <si>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</si>
  <si>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</si>
  <si>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</si>
  <si>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</si>
  <si>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</si>
  <si>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</si>
  <si>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</si>
  <si>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</si>
  <si>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</si>
  <si>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</si>
  <si>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</si>
  <si>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</si>
  <si>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</si>
  <si>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</si>
  <si>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</si>
  <si>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</si>
  <si>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</si>
  <si>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</si>
  <si>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</si>
  <si>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</si>
  <si>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</si>
  <si>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</si>
  <si>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[0]</t>
    <phoneticPr fontId="1"/>
  </si>
  <si>
    <t>[1]</t>
    <phoneticPr fontId="1"/>
  </si>
  <si>
    <t>[2]</t>
    <phoneticPr fontId="1"/>
  </si>
  <si>
    <t>臨時収入</t>
    <rPh sb="0" eb="2">
      <t>リンジ</t>
    </rPh>
    <rPh sb="2" eb="4">
      <t>シュウニュウ</t>
    </rPh>
    <phoneticPr fontId="1"/>
  </si>
  <si>
    <t>臨時支出</t>
    <rPh sb="0" eb="2">
      <t>リンジ</t>
    </rPh>
    <rPh sb="2" eb="4">
      <t>シシュツ</t>
    </rPh>
    <phoneticPr fontId="1"/>
  </si>
  <si>
    <t>資産運用：投資額(C)</t>
  </si>
  <si>
    <t>資産運用：取り崩し額(D)</t>
  </si>
  <si>
    <t>現預金</t>
    <rPh sb="0" eb="1">
      <t>ゲン</t>
    </rPh>
    <rPh sb="1" eb="3">
      <t>ヨキン</t>
    </rPh>
    <phoneticPr fontId="12"/>
  </si>
  <si>
    <t>その他の資産</t>
    <rPh sb="2" eb="3">
      <t>タ</t>
    </rPh>
    <rPh sb="4" eb="6">
      <t>シサン</t>
    </rPh>
    <phoneticPr fontId="12"/>
  </si>
  <si>
    <t>老齢基礎年金</t>
    <rPh sb="0" eb="2">
      <t>ロウレイ</t>
    </rPh>
    <rPh sb="2" eb="4">
      <t>キソ</t>
    </rPh>
    <rPh sb="4" eb="6">
      <t>ネンキン</t>
    </rPh>
    <phoneticPr fontId="1"/>
  </si>
  <si>
    <t>老齢厚生年金</t>
    <rPh sb="0" eb="2">
      <t>ロウレイ</t>
    </rPh>
    <rPh sb="2" eb="4">
      <t>コウセイ</t>
    </rPh>
    <rPh sb="4" eb="6">
      <t>ネンキン</t>
    </rPh>
    <phoneticPr fontId="1"/>
  </si>
  <si>
    <t>教育費 第1子</t>
    <rPh sb="0" eb="3">
      <t>キョウイクヒ</t>
    </rPh>
    <rPh sb="4" eb="5">
      <t>ダイ</t>
    </rPh>
    <rPh sb="6" eb="7">
      <t>シ</t>
    </rPh>
    <phoneticPr fontId="1"/>
  </si>
  <si>
    <t>教育費 第2子</t>
    <rPh sb="0" eb="3">
      <t>キョウイクヒ</t>
    </rPh>
    <rPh sb="4" eb="5">
      <t>ダイ</t>
    </rPh>
    <rPh sb="6" eb="7">
      <t>シ</t>
    </rPh>
    <phoneticPr fontId="1"/>
  </si>
  <si>
    <t>教育費 第3子</t>
    <rPh sb="0" eb="3">
      <t>キョウイクヒ</t>
    </rPh>
    <rPh sb="4" eb="5">
      <t>ダイ</t>
    </rPh>
    <rPh sb="6" eb="7">
      <t>シ</t>
    </rPh>
    <phoneticPr fontId="1"/>
  </si>
  <si>
    <t>教育費 第4子</t>
    <rPh sb="0" eb="3">
      <t>キョウイクヒ</t>
    </rPh>
    <rPh sb="4" eb="5">
      <t>ダイ</t>
    </rPh>
    <rPh sb="6" eb="7">
      <t>シ</t>
    </rPh>
    <phoneticPr fontId="1"/>
  </si>
  <si>
    <t>教育費 第5子</t>
    <rPh sb="0" eb="3">
      <t>キョウイクヒ</t>
    </rPh>
    <rPh sb="4" eb="5">
      <t>ダイ</t>
    </rPh>
    <rPh sb="6" eb="7">
      <t>シ</t>
    </rPh>
    <phoneticPr fontId="1"/>
  </si>
  <si>
    <t>教育費 第6子</t>
    <rPh sb="0" eb="3">
      <t>キョウイクヒ</t>
    </rPh>
    <rPh sb="4" eb="5">
      <t>ダイ</t>
    </rPh>
    <rPh sb="6" eb="7">
      <t>シ</t>
    </rPh>
    <phoneticPr fontId="1"/>
  </si>
  <si>
    <t>児童手当 第1子</t>
    <rPh sb="0" eb="2">
      <t>ジドウ</t>
    </rPh>
    <rPh sb="2" eb="4">
      <t>テアテ</t>
    </rPh>
    <rPh sb="5" eb="6">
      <t>ダイ</t>
    </rPh>
    <rPh sb="7" eb="8">
      <t>シ</t>
    </rPh>
    <phoneticPr fontId="1"/>
  </si>
  <si>
    <t>児童手当 第2子</t>
    <rPh sb="0" eb="2">
      <t>ジドウ</t>
    </rPh>
    <rPh sb="2" eb="4">
      <t>テアテ</t>
    </rPh>
    <rPh sb="5" eb="6">
      <t>ダイ</t>
    </rPh>
    <rPh sb="7" eb="8">
      <t>シ</t>
    </rPh>
    <phoneticPr fontId="1"/>
  </si>
  <si>
    <t>児童手当 第3子</t>
    <rPh sb="0" eb="2">
      <t>ジドウ</t>
    </rPh>
    <rPh sb="2" eb="4">
      <t>テアテ</t>
    </rPh>
    <rPh sb="5" eb="6">
      <t>ダイ</t>
    </rPh>
    <rPh sb="7" eb="8">
      <t>シ</t>
    </rPh>
    <phoneticPr fontId="1"/>
  </si>
  <si>
    <t>児童手当 第4子</t>
    <rPh sb="0" eb="2">
      <t>ジドウ</t>
    </rPh>
    <rPh sb="2" eb="4">
      <t>テアテ</t>
    </rPh>
    <rPh sb="5" eb="6">
      <t>ダイ</t>
    </rPh>
    <rPh sb="7" eb="8">
      <t>シ</t>
    </rPh>
    <phoneticPr fontId="1"/>
  </si>
  <si>
    <t>児童手当 第5子</t>
    <rPh sb="0" eb="2">
      <t>ジドウ</t>
    </rPh>
    <rPh sb="2" eb="4">
      <t>テアテ</t>
    </rPh>
    <rPh sb="5" eb="6">
      <t>ダイ</t>
    </rPh>
    <rPh sb="7" eb="8">
      <t>シ</t>
    </rPh>
    <phoneticPr fontId="1"/>
  </si>
  <si>
    <t>児童手当 第6子</t>
    <rPh sb="0" eb="2">
      <t>ジドウ</t>
    </rPh>
    <rPh sb="2" eb="4">
      <t>テアテ</t>
    </rPh>
    <rPh sb="5" eb="6">
      <t>ダイ</t>
    </rPh>
    <rPh sb="7" eb="8">
      <t>シ</t>
    </rPh>
    <phoneticPr fontId="1"/>
  </si>
  <si>
    <t>教育費合計</t>
    <rPh sb="0" eb="3">
      <t>キョウイクヒ</t>
    </rPh>
    <rPh sb="3" eb="5">
      <t>ゴウケイ</t>
    </rPh>
    <phoneticPr fontId="12"/>
  </si>
  <si>
    <t>児童手当合計</t>
    <rPh sb="0" eb="2">
      <t>ジドウ</t>
    </rPh>
    <rPh sb="2" eb="4">
      <t>テアテ</t>
    </rPh>
    <rPh sb="4" eb="6">
      <t>ゴウケイ</t>
    </rPh>
    <phoneticPr fontId="12"/>
  </si>
  <si>
    <t>家賃(管理費込)</t>
    <rPh sb="0" eb="2">
      <t>ヤチン</t>
    </rPh>
    <rPh sb="3" eb="6">
      <t>カンリヒ</t>
    </rPh>
    <rPh sb="6" eb="7">
      <t>コミ</t>
    </rPh>
    <phoneticPr fontId="1"/>
  </si>
  <si>
    <t>更新料(諸費用込)</t>
    <rPh sb="0" eb="3">
      <t>コウシンリョウ</t>
    </rPh>
    <rPh sb="4" eb="7">
      <t>ショヒヨウ</t>
    </rPh>
    <rPh sb="7" eb="8">
      <t>コミ</t>
    </rPh>
    <phoneticPr fontId="1"/>
  </si>
  <si>
    <t>住宅ローン繰上返済額</t>
    <rPh sb="0" eb="2">
      <t>ジュウタク</t>
    </rPh>
    <rPh sb="5" eb="7">
      <t>クリアゲ</t>
    </rPh>
    <rPh sb="7" eb="9">
      <t>ヘンサイ</t>
    </rPh>
    <rPh sb="9" eb="10">
      <t>ガク</t>
    </rPh>
    <phoneticPr fontId="1"/>
  </si>
  <si>
    <t>火災保険料</t>
    <rPh sb="0" eb="2">
      <t>カサイ</t>
    </rPh>
    <rPh sb="2" eb="5">
      <t>ホケンリョウ</t>
    </rPh>
    <phoneticPr fontId="1"/>
  </si>
  <si>
    <t>地震保険料</t>
    <rPh sb="0" eb="2">
      <t>ジシン</t>
    </rPh>
    <rPh sb="2" eb="5">
      <t>ホケンリョウ</t>
    </rPh>
    <phoneticPr fontId="1"/>
  </si>
  <si>
    <t>世帯主死亡時ローン返済倍率</t>
    <rPh sb="0" eb="3">
      <t>セタイヌシ</t>
    </rPh>
    <rPh sb="3" eb="6">
      <t>シボウジ</t>
    </rPh>
    <rPh sb="9" eb="11">
      <t>ヘンサイ</t>
    </rPh>
    <rPh sb="11" eb="13">
      <t>バイリツ</t>
    </rPh>
    <phoneticPr fontId="12"/>
  </si>
  <si>
    <t>定期収入1</t>
    <rPh sb="0" eb="2">
      <t>テイキ</t>
    </rPh>
    <rPh sb="2" eb="4">
      <t>シュウニュウ</t>
    </rPh>
    <phoneticPr fontId="1"/>
  </si>
  <si>
    <t>定期収入2</t>
    <rPh sb="0" eb="2">
      <t>テイキ</t>
    </rPh>
    <rPh sb="2" eb="4">
      <t>シュウニュウ</t>
    </rPh>
    <phoneticPr fontId="1"/>
  </si>
  <si>
    <t>定期収入3</t>
    <rPh sb="0" eb="2">
      <t>テイキ</t>
    </rPh>
    <rPh sb="2" eb="4">
      <t>シュウニュウ</t>
    </rPh>
    <phoneticPr fontId="1"/>
  </si>
  <si>
    <t>定期収入4</t>
    <rPh sb="0" eb="2">
      <t>テイキ</t>
    </rPh>
    <rPh sb="2" eb="4">
      <t>シュウニュウ</t>
    </rPh>
    <phoneticPr fontId="1"/>
  </si>
  <si>
    <t>定期収入5</t>
    <rPh sb="0" eb="2">
      <t>テイキ</t>
    </rPh>
    <rPh sb="2" eb="4">
      <t>シュウニュウ</t>
    </rPh>
    <phoneticPr fontId="1"/>
  </si>
  <si>
    <t>定期収入6</t>
    <rPh sb="0" eb="2">
      <t>テイキ</t>
    </rPh>
    <rPh sb="2" eb="4">
      <t>シュウニュウ</t>
    </rPh>
    <phoneticPr fontId="1"/>
  </si>
  <si>
    <t>定期収入7</t>
    <rPh sb="0" eb="2">
      <t>テイキ</t>
    </rPh>
    <rPh sb="2" eb="4">
      <t>シュウニュウ</t>
    </rPh>
    <phoneticPr fontId="1"/>
  </si>
  <si>
    <t>定期収入8</t>
    <rPh sb="0" eb="2">
      <t>テイキ</t>
    </rPh>
    <rPh sb="2" eb="4">
      <t>シュウニュウ</t>
    </rPh>
    <phoneticPr fontId="1"/>
  </si>
  <si>
    <t>定期収入9</t>
    <rPh sb="0" eb="2">
      <t>テイキ</t>
    </rPh>
    <rPh sb="2" eb="4">
      <t>シュウニュウ</t>
    </rPh>
    <phoneticPr fontId="1"/>
  </si>
  <si>
    <t>定期収入10</t>
    <rPh sb="0" eb="2">
      <t>テイキ</t>
    </rPh>
    <rPh sb="2" eb="4">
      <t>シュウニュウ</t>
    </rPh>
    <phoneticPr fontId="1"/>
  </si>
  <si>
    <t>定期支出1</t>
    <rPh sb="0" eb="2">
      <t>テイキ</t>
    </rPh>
    <rPh sb="2" eb="4">
      <t>シシュツ</t>
    </rPh>
    <phoneticPr fontId="1"/>
  </si>
  <si>
    <t>定期支出2</t>
    <rPh sb="0" eb="2">
      <t>テイキ</t>
    </rPh>
    <rPh sb="2" eb="4">
      <t>シシュツ</t>
    </rPh>
    <phoneticPr fontId="1"/>
  </si>
  <si>
    <t>定期支出3</t>
    <rPh sb="0" eb="2">
      <t>テイキ</t>
    </rPh>
    <rPh sb="2" eb="4">
      <t>シシュツ</t>
    </rPh>
    <phoneticPr fontId="1"/>
  </si>
  <si>
    <t>定期支出4</t>
    <rPh sb="0" eb="2">
      <t>テイキ</t>
    </rPh>
    <rPh sb="2" eb="4">
      <t>シシュツ</t>
    </rPh>
    <phoneticPr fontId="1"/>
  </si>
  <si>
    <t>定期支出5</t>
    <rPh sb="0" eb="2">
      <t>テイキ</t>
    </rPh>
    <rPh sb="2" eb="4">
      <t>シシュツ</t>
    </rPh>
    <phoneticPr fontId="1"/>
  </si>
  <si>
    <t>定期支出6</t>
    <rPh sb="0" eb="2">
      <t>テイキ</t>
    </rPh>
    <rPh sb="2" eb="4">
      <t>シシュツ</t>
    </rPh>
    <phoneticPr fontId="1"/>
  </si>
  <si>
    <t>定期支出7</t>
    <rPh sb="0" eb="2">
      <t>テイキ</t>
    </rPh>
    <rPh sb="2" eb="4">
      <t>シシュツ</t>
    </rPh>
    <phoneticPr fontId="1"/>
  </si>
  <si>
    <t>定期支出8</t>
    <rPh sb="0" eb="2">
      <t>テイキ</t>
    </rPh>
    <rPh sb="2" eb="4">
      <t>シシュツ</t>
    </rPh>
    <phoneticPr fontId="1"/>
  </si>
  <si>
    <t>定期支出9</t>
    <rPh sb="0" eb="2">
      <t>テイキ</t>
    </rPh>
    <rPh sb="2" eb="4">
      <t>シシュツ</t>
    </rPh>
    <phoneticPr fontId="1"/>
  </si>
  <si>
    <t>定期支出10</t>
    <rPh sb="0" eb="2">
      <t>テイキ</t>
    </rPh>
    <rPh sb="2" eb="4">
      <t>シシュツ</t>
    </rPh>
    <phoneticPr fontId="1"/>
  </si>
  <si>
    <t>投資拠出額1</t>
    <rPh sb="0" eb="2">
      <t>トウシ</t>
    </rPh>
    <rPh sb="2" eb="4">
      <t>キョシュツ</t>
    </rPh>
    <rPh sb="4" eb="5">
      <t>ガク</t>
    </rPh>
    <phoneticPr fontId="1"/>
  </si>
  <si>
    <t>投資拠出額2</t>
    <rPh sb="0" eb="2">
      <t>トウシ</t>
    </rPh>
    <rPh sb="2" eb="4">
      <t>キョシュツ</t>
    </rPh>
    <rPh sb="4" eb="5">
      <t>ガク</t>
    </rPh>
    <phoneticPr fontId="1"/>
  </si>
  <si>
    <t>投資拠出額3</t>
    <rPh sb="0" eb="2">
      <t>トウシ</t>
    </rPh>
    <rPh sb="2" eb="4">
      <t>キョシュツ</t>
    </rPh>
    <rPh sb="4" eb="5">
      <t>ガク</t>
    </rPh>
    <phoneticPr fontId="1"/>
  </si>
  <si>
    <t>投資拠出額4</t>
    <rPh sb="0" eb="2">
      <t>トウシ</t>
    </rPh>
    <rPh sb="2" eb="4">
      <t>キョシュツ</t>
    </rPh>
    <rPh sb="4" eb="5">
      <t>ガク</t>
    </rPh>
    <phoneticPr fontId="1"/>
  </si>
  <si>
    <t>投資拠出額5</t>
    <rPh sb="0" eb="2">
      <t>トウシ</t>
    </rPh>
    <rPh sb="2" eb="4">
      <t>キョシュツ</t>
    </rPh>
    <rPh sb="4" eb="5">
      <t>ガク</t>
    </rPh>
    <phoneticPr fontId="1"/>
  </si>
  <si>
    <t>投資拠出額6</t>
    <rPh sb="0" eb="2">
      <t>トウシ</t>
    </rPh>
    <rPh sb="2" eb="4">
      <t>キョシュツ</t>
    </rPh>
    <rPh sb="4" eb="5">
      <t>ガク</t>
    </rPh>
    <phoneticPr fontId="1"/>
  </si>
  <si>
    <t>資産取り崩し額1</t>
    <rPh sb="0" eb="2">
      <t>シサン</t>
    </rPh>
    <rPh sb="2" eb="3">
      <t>ト</t>
    </rPh>
    <rPh sb="4" eb="5">
      <t>クズ</t>
    </rPh>
    <rPh sb="6" eb="7">
      <t>ガク</t>
    </rPh>
    <phoneticPr fontId="1"/>
  </si>
  <si>
    <t>資産取り崩し額2</t>
    <rPh sb="0" eb="2">
      <t>シサン</t>
    </rPh>
    <rPh sb="2" eb="3">
      <t>ト</t>
    </rPh>
    <rPh sb="4" eb="5">
      <t>クズ</t>
    </rPh>
    <rPh sb="6" eb="7">
      <t>ガク</t>
    </rPh>
    <phoneticPr fontId="1"/>
  </si>
  <si>
    <t>資産取り崩し額3</t>
    <rPh sb="0" eb="2">
      <t>シサン</t>
    </rPh>
    <rPh sb="2" eb="3">
      <t>ト</t>
    </rPh>
    <rPh sb="4" eb="5">
      <t>クズ</t>
    </rPh>
    <rPh sb="6" eb="7">
      <t>ガク</t>
    </rPh>
    <phoneticPr fontId="1"/>
  </si>
  <si>
    <t>資産取り崩し額4</t>
    <rPh sb="0" eb="2">
      <t>シサン</t>
    </rPh>
    <rPh sb="2" eb="3">
      <t>ト</t>
    </rPh>
    <rPh sb="4" eb="5">
      <t>クズ</t>
    </rPh>
    <rPh sb="6" eb="7">
      <t>ガク</t>
    </rPh>
    <phoneticPr fontId="1"/>
  </si>
  <si>
    <t>資産取り崩し額5</t>
    <rPh sb="0" eb="2">
      <t>シサン</t>
    </rPh>
    <rPh sb="2" eb="3">
      <t>ト</t>
    </rPh>
    <rPh sb="4" eb="5">
      <t>クズ</t>
    </rPh>
    <rPh sb="6" eb="7">
      <t>ガク</t>
    </rPh>
    <phoneticPr fontId="1"/>
  </si>
  <si>
    <t>資産取り崩し額6</t>
    <rPh sb="0" eb="2">
      <t>シサン</t>
    </rPh>
    <rPh sb="2" eb="3">
      <t>ト</t>
    </rPh>
    <rPh sb="4" eb="5">
      <t>クズ</t>
    </rPh>
    <rPh sb="6" eb="7">
      <t>ガク</t>
    </rPh>
    <phoneticPr fontId="1"/>
  </si>
  <si>
    <t>世帯主と配偶者の退職金合計</t>
    <rPh sb="0" eb="3">
      <t>セタイヌシ</t>
    </rPh>
    <rPh sb="4" eb="7">
      <t>ハイグウシャ</t>
    </rPh>
    <rPh sb="8" eb="11">
      <t>タイショクキン</t>
    </rPh>
    <rPh sb="11" eb="13">
      <t>ゴウケイ</t>
    </rPh>
    <phoneticPr fontId="1"/>
  </si>
  <si>
    <t>縦2行</t>
    <rPh sb="0" eb="1">
      <t>タテ</t>
    </rPh>
    <rPh sb="2" eb="3">
      <t>ギョウ</t>
    </rPh>
    <phoneticPr fontId="12"/>
  </si>
  <si>
    <t>世帯主</t>
    <rPh sb="0" eb="3">
      <t>セタイヌシ</t>
    </rPh>
    <phoneticPr fontId="12"/>
  </si>
  <si>
    <t>配偶者</t>
    <rPh sb="0" eb="3">
      <t>ハイグウシャ</t>
    </rPh>
    <phoneticPr fontId="12"/>
  </si>
  <si>
    <t>子</t>
    <rPh sb="0" eb="1">
      <t>コ</t>
    </rPh>
    <phoneticPr fontId="12"/>
  </si>
  <si>
    <t>子(学年)</t>
    <rPh sb="0" eb="1">
      <t>コ</t>
    </rPh>
    <rPh sb="2" eb="4">
      <t>ガクネン</t>
    </rPh>
    <phoneticPr fontId="12"/>
  </si>
  <si>
    <t>資産運用：拠出額合計</t>
    <rPh sb="0" eb="2">
      <t>シサン</t>
    </rPh>
    <rPh sb="2" eb="4">
      <t>ウンヨウ</t>
    </rPh>
    <rPh sb="5" eb="7">
      <t>キョシュツ</t>
    </rPh>
    <rPh sb="7" eb="8">
      <t>ガク</t>
    </rPh>
    <rPh sb="8" eb="10">
      <t>ゴウケイ</t>
    </rPh>
    <phoneticPr fontId="12"/>
  </si>
  <si>
    <t>資産運用：取り崩し額合計</t>
    <rPh sb="0" eb="2">
      <t>シサン</t>
    </rPh>
    <rPh sb="2" eb="4">
      <t>ウンヨウ</t>
    </rPh>
    <rPh sb="5" eb="6">
      <t>ト</t>
    </rPh>
    <rPh sb="7" eb="8">
      <t>クズ</t>
    </rPh>
    <rPh sb="9" eb="10">
      <t>ガク</t>
    </rPh>
    <rPh sb="10" eb="12">
      <t>ゴウケイ</t>
    </rPh>
    <phoneticPr fontId="12"/>
  </si>
  <si>
    <t>西暦</t>
    <rPh sb="0" eb="2">
      <t>セイレキ</t>
    </rPh>
    <phoneticPr fontId="3"/>
  </si>
  <si>
    <t>元本合計額1</t>
    <rPh sb="0" eb="2">
      <t>ガンポン</t>
    </rPh>
    <rPh sb="2" eb="4">
      <t>ゴウケイ</t>
    </rPh>
    <rPh sb="4" eb="5">
      <t>ガク</t>
    </rPh>
    <phoneticPr fontId="1"/>
  </si>
  <si>
    <t>元本と利息の合計額1</t>
    <rPh sb="0" eb="2">
      <t>ガンポン</t>
    </rPh>
    <rPh sb="3" eb="5">
      <t>リソク</t>
    </rPh>
    <rPh sb="6" eb="8">
      <t>ゴウケイ</t>
    </rPh>
    <rPh sb="8" eb="9">
      <t>ガク</t>
    </rPh>
    <phoneticPr fontId="12"/>
  </si>
  <si>
    <t>元本合計額2</t>
    <rPh sb="0" eb="2">
      <t>ガンポン</t>
    </rPh>
    <rPh sb="2" eb="4">
      <t>ゴウケイ</t>
    </rPh>
    <rPh sb="4" eb="5">
      <t>ガク</t>
    </rPh>
    <phoneticPr fontId="1"/>
  </si>
  <si>
    <t>元本と利息の合計額2</t>
    <rPh sb="0" eb="2">
      <t>ガンポン</t>
    </rPh>
    <rPh sb="3" eb="5">
      <t>リソク</t>
    </rPh>
    <rPh sb="6" eb="8">
      <t>ゴウケイ</t>
    </rPh>
    <rPh sb="8" eb="9">
      <t>ガク</t>
    </rPh>
    <phoneticPr fontId="12"/>
  </si>
  <si>
    <t>元本合計額3</t>
    <rPh sb="0" eb="2">
      <t>ガンポン</t>
    </rPh>
    <rPh sb="2" eb="4">
      <t>ゴウケイ</t>
    </rPh>
    <rPh sb="4" eb="5">
      <t>ガク</t>
    </rPh>
    <phoneticPr fontId="1"/>
  </si>
  <si>
    <t>元本と利息の合計額3</t>
    <rPh sb="0" eb="2">
      <t>ガンポン</t>
    </rPh>
    <rPh sb="3" eb="5">
      <t>リソク</t>
    </rPh>
    <rPh sb="6" eb="8">
      <t>ゴウケイ</t>
    </rPh>
    <rPh sb="8" eb="9">
      <t>ガク</t>
    </rPh>
    <phoneticPr fontId="12"/>
  </si>
  <si>
    <t>元本合計額4</t>
    <rPh sb="0" eb="2">
      <t>ガンポン</t>
    </rPh>
    <rPh sb="2" eb="4">
      <t>ゴウケイ</t>
    </rPh>
    <rPh sb="4" eb="5">
      <t>ガク</t>
    </rPh>
    <phoneticPr fontId="1"/>
  </si>
  <si>
    <t>元本と利息の合計額4</t>
    <rPh sb="0" eb="2">
      <t>ガンポン</t>
    </rPh>
    <rPh sb="3" eb="5">
      <t>リソク</t>
    </rPh>
    <rPh sb="6" eb="8">
      <t>ゴウケイ</t>
    </rPh>
    <rPh sb="8" eb="9">
      <t>ガク</t>
    </rPh>
    <phoneticPr fontId="12"/>
  </si>
  <si>
    <t>元本合計額5</t>
    <rPh sb="0" eb="2">
      <t>ガンポン</t>
    </rPh>
    <rPh sb="2" eb="4">
      <t>ゴウケイ</t>
    </rPh>
    <rPh sb="4" eb="5">
      <t>ガク</t>
    </rPh>
    <phoneticPr fontId="1"/>
  </si>
  <si>
    <t>元本と利息の合計額5</t>
    <rPh sb="0" eb="2">
      <t>ガンポン</t>
    </rPh>
    <rPh sb="3" eb="5">
      <t>リソク</t>
    </rPh>
    <rPh sb="6" eb="8">
      <t>ゴウケイ</t>
    </rPh>
    <rPh sb="8" eb="9">
      <t>ガク</t>
    </rPh>
    <phoneticPr fontId="12"/>
  </si>
  <si>
    <t>元本合計額6</t>
    <rPh sb="0" eb="2">
      <t>ガンポン</t>
    </rPh>
    <rPh sb="2" eb="4">
      <t>ゴウケイ</t>
    </rPh>
    <rPh sb="4" eb="5">
      <t>ガク</t>
    </rPh>
    <phoneticPr fontId="1"/>
  </si>
  <si>
    <t>元本と利息の合計額6</t>
    <rPh sb="0" eb="2">
      <t>ガンポン</t>
    </rPh>
    <rPh sb="3" eb="5">
      <t>リソク</t>
    </rPh>
    <rPh sb="6" eb="8">
      <t>ゴウケイ</t>
    </rPh>
    <rPh sb="8" eb="9">
      <t>ガク</t>
    </rPh>
    <phoneticPr fontId="12"/>
  </si>
  <si>
    <t>元本全体合計</t>
    <rPh sb="0" eb="2">
      <t>ガンポン</t>
    </rPh>
    <rPh sb="2" eb="4">
      <t>ゼンタイ</t>
    </rPh>
    <rPh sb="4" eb="6">
      <t>ゴウケイ</t>
    </rPh>
    <phoneticPr fontId="12"/>
  </si>
  <si>
    <t>元本と利息の全体合計</t>
    <rPh sb="0" eb="2">
      <t>ガンポン</t>
    </rPh>
    <rPh sb="3" eb="5">
      <t>リソク</t>
    </rPh>
    <rPh sb="6" eb="8">
      <t>ゼンタイ</t>
    </rPh>
    <rPh sb="8" eb="10">
      <t>ゴウケイ</t>
    </rPh>
    <phoneticPr fontId="12"/>
  </si>
  <si>
    <t>■世帯主老齢年金</t>
    <rPh sb="1" eb="4">
      <t>セタイヌシ</t>
    </rPh>
    <rPh sb="4" eb="6">
      <t>ロウレイ</t>
    </rPh>
    <rPh sb="6" eb="8">
      <t>ネンキン</t>
    </rPh>
    <phoneticPr fontId="1"/>
  </si>
  <si>
    <t>■配偶者老齢年金</t>
    <rPh sb="1" eb="4">
      <t>ハイグウシャ</t>
    </rPh>
    <rPh sb="4" eb="6">
      <t>ロウレイ</t>
    </rPh>
    <rPh sb="6" eb="8">
      <t>ネンキン</t>
    </rPh>
    <phoneticPr fontId="12"/>
  </si>
  <si>
    <t>■世帯主死亡時の遺族年金</t>
    <rPh sb="1" eb="4">
      <t>セタイヌシ</t>
    </rPh>
    <rPh sb="4" eb="7">
      <t>シボウジ</t>
    </rPh>
    <rPh sb="8" eb="10">
      <t>イゾク</t>
    </rPh>
    <rPh sb="10" eb="12">
      <t>ネンキン</t>
    </rPh>
    <phoneticPr fontId="1"/>
  </si>
  <si>
    <t>■教育費</t>
    <rPh sb="1" eb="4">
      <t>キョウイクヒ</t>
    </rPh>
    <phoneticPr fontId="1"/>
  </si>
  <si>
    <t>■定期収入・定期支出</t>
    <rPh sb="1" eb="3">
      <t>テイキ</t>
    </rPh>
    <rPh sb="3" eb="5">
      <t>シュウニュウ</t>
    </rPh>
    <rPh sb="6" eb="8">
      <t>テイキ</t>
    </rPh>
    <rPh sb="8" eb="10">
      <t>シシュツ</t>
    </rPh>
    <phoneticPr fontId="1"/>
  </si>
  <si>
    <t>■資産運用</t>
    <rPh sb="1" eb="3">
      <t>シサン</t>
    </rPh>
    <rPh sb="3" eb="5">
      <t>ウンヨウ</t>
    </rPh>
    <phoneticPr fontId="1"/>
  </si>
  <si>
    <t>■その他の収入額</t>
    <rPh sb="3" eb="4">
      <t>タ</t>
    </rPh>
    <rPh sb="5" eb="7">
      <t>シュウニュウ</t>
    </rPh>
    <rPh sb="7" eb="8">
      <t>ガク</t>
    </rPh>
    <phoneticPr fontId="1"/>
  </si>
  <si>
    <t>■その他の支出額</t>
    <rPh sb="3" eb="4">
      <t>タ</t>
    </rPh>
    <rPh sb="5" eb="7">
      <t>シシュツ</t>
    </rPh>
    <rPh sb="7" eb="8">
      <t>ガク</t>
    </rPh>
    <phoneticPr fontId="1"/>
  </si>
  <si>
    <t>■初期資産額</t>
    <rPh sb="1" eb="3">
      <t>ショキ</t>
    </rPh>
    <rPh sb="3" eb="6">
      <t>シサンガク</t>
    </rPh>
    <phoneticPr fontId="12"/>
  </si>
  <si>
    <t>■人名表記</t>
    <rPh sb="1" eb="3">
      <t>ジンメイ</t>
    </rPh>
    <rPh sb="3" eb="5">
      <t>ヒョウキ</t>
    </rPh>
    <phoneticPr fontId="12"/>
  </si>
  <si>
    <t>[294]</t>
  </si>
  <si>
    <t>[295]</t>
  </si>
  <si>
    <t>国民健康保険料</t>
    <rPh sb="0" eb="2">
      <t>コクミン</t>
    </rPh>
    <rPh sb="2" eb="4">
      <t>ケンコウ</t>
    </rPh>
    <rPh sb="4" eb="6">
      <t>ホケン</t>
    </rPh>
    <rPh sb="6" eb="7">
      <t>リョウ</t>
    </rPh>
    <phoneticPr fontId="12"/>
  </si>
  <si>
    <t>健康保険料</t>
    <rPh sb="0" eb="2">
      <t>ケンコウ</t>
    </rPh>
    <rPh sb="2" eb="4">
      <t>ホケン</t>
    </rPh>
    <rPh sb="4" eb="5">
      <t>リョウ</t>
    </rPh>
    <phoneticPr fontId="12"/>
  </si>
  <si>
    <t>後期高齢者医療保険料</t>
    <rPh sb="0" eb="2">
      <t>コウキ</t>
    </rPh>
    <rPh sb="2" eb="5">
      <t>コウレイシャ</t>
    </rPh>
    <rPh sb="5" eb="7">
      <t>イリョウ</t>
    </rPh>
    <rPh sb="7" eb="9">
      <t>ホケン</t>
    </rPh>
    <rPh sb="9" eb="10">
      <t>リョウ</t>
    </rPh>
    <phoneticPr fontId="12"/>
  </si>
  <si>
    <t>国民年金保険料</t>
    <rPh sb="0" eb="2">
      <t>コクミン</t>
    </rPh>
    <rPh sb="2" eb="4">
      <t>ネンキン</t>
    </rPh>
    <rPh sb="4" eb="6">
      <t>ホケン</t>
    </rPh>
    <rPh sb="6" eb="7">
      <t>リョウ</t>
    </rPh>
    <phoneticPr fontId="12"/>
  </si>
  <si>
    <t>厚生年金保険料</t>
    <rPh sb="0" eb="2">
      <t>コウセイ</t>
    </rPh>
    <rPh sb="2" eb="4">
      <t>ネンキン</t>
    </rPh>
    <rPh sb="4" eb="6">
      <t>ホケン</t>
    </rPh>
    <rPh sb="6" eb="7">
      <t>リョウ</t>
    </rPh>
    <phoneticPr fontId="12"/>
  </si>
  <si>
    <t>(世帯主死亡時)</t>
    <rPh sb="1" eb="4">
      <t>セタイヌシ</t>
    </rPh>
    <rPh sb="4" eb="7">
      <t>シボウジ</t>
    </rPh>
    <phoneticPr fontId="12"/>
  </si>
  <si>
    <t>世帯主給与収入</t>
    <rPh sb="0" eb="3">
      <t>セタイヌシ</t>
    </rPh>
    <rPh sb="3" eb="5">
      <t>キュウヨ</t>
    </rPh>
    <rPh sb="5" eb="7">
      <t>シュウニュウ</t>
    </rPh>
    <phoneticPr fontId="12"/>
  </si>
  <si>
    <t>世帯主事業収入</t>
    <rPh sb="0" eb="3">
      <t>セタイヌシ</t>
    </rPh>
    <rPh sb="3" eb="5">
      <t>ジギョウ</t>
    </rPh>
    <rPh sb="5" eb="7">
      <t>シュウニュウ</t>
    </rPh>
    <phoneticPr fontId="12"/>
  </si>
  <si>
    <t>配偶者給与収入</t>
    <rPh sb="0" eb="3">
      <t>ハイグウシャ</t>
    </rPh>
    <rPh sb="3" eb="5">
      <t>キュウヨ</t>
    </rPh>
    <rPh sb="5" eb="7">
      <t>シュウニュウ</t>
    </rPh>
    <phoneticPr fontId="12"/>
  </si>
  <si>
    <t>配偶者事業収入</t>
    <rPh sb="0" eb="3">
      <t>ハイグウシャ</t>
    </rPh>
    <rPh sb="3" eb="5">
      <t>ジギョウ</t>
    </rPh>
    <rPh sb="5" eb="7">
      <t>シュウニュウ</t>
    </rPh>
    <phoneticPr fontId="12"/>
  </si>
  <si>
    <t>西暦</t>
    <rPh sb="0" eb="2">
      <t>セイレキ</t>
    </rPh>
    <phoneticPr fontId="12"/>
  </si>
  <si>
    <t>世帯主収入</t>
    <rPh sb="0" eb="3">
      <t>セタイヌシ</t>
    </rPh>
    <rPh sb="3" eb="5">
      <t>シュウニュウ</t>
    </rPh>
    <phoneticPr fontId="12"/>
  </si>
  <si>
    <t>給与所得</t>
    <rPh sb="0" eb="2">
      <t>キュウヨ</t>
    </rPh>
    <rPh sb="2" eb="4">
      <t>ショトク</t>
    </rPh>
    <phoneticPr fontId="12"/>
  </si>
  <si>
    <t>公的年金雑所得</t>
    <rPh sb="0" eb="2">
      <t>コウテキ</t>
    </rPh>
    <rPh sb="2" eb="4">
      <t>ネンキン</t>
    </rPh>
    <rPh sb="4" eb="7">
      <t>ザツショトク</t>
    </rPh>
    <phoneticPr fontId="12"/>
  </si>
  <si>
    <t>不動産所得</t>
    <rPh sb="0" eb="3">
      <t>フドウサン</t>
    </rPh>
    <rPh sb="3" eb="5">
      <t>ショトク</t>
    </rPh>
    <phoneticPr fontId="12"/>
  </si>
  <si>
    <t>一時所得</t>
    <rPh sb="0" eb="2">
      <t>イチジ</t>
    </rPh>
    <rPh sb="2" eb="4">
      <t>ショトク</t>
    </rPh>
    <phoneticPr fontId="12"/>
  </si>
  <si>
    <t>配偶者収入</t>
    <rPh sb="0" eb="3">
      <t>ハイグウシャ</t>
    </rPh>
    <rPh sb="3" eb="5">
      <t>シュウニュウ</t>
    </rPh>
    <phoneticPr fontId="12"/>
  </si>
  <si>
    <t>事業所得</t>
    <rPh sb="0" eb="2">
      <t>ジギョウ</t>
    </rPh>
    <rPh sb="2" eb="4">
      <t>ショトク</t>
    </rPh>
    <phoneticPr fontId="12"/>
  </si>
  <si>
    <t>医療費控除</t>
    <rPh sb="0" eb="3">
      <t>イリョウヒ</t>
    </rPh>
    <rPh sb="3" eb="5">
      <t>コウジョ</t>
    </rPh>
    <phoneticPr fontId="12"/>
  </si>
  <si>
    <t>生命保険料控除</t>
    <rPh sb="0" eb="2">
      <t>セイメイ</t>
    </rPh>
    <rPh sb="2" eb="4">
      <t>ホケン</t>
    </rPh>
    <rPh sb="4" eb="5">
      <t>リョウ</t>
    </rPh>
    <rPh sb="5" eb="7">
      <t>コウジョ</t>
    </rPh>
    <phoneticPr fontId="12"/>
  </si>
  <si>
    <t>寄付金控除</t>
    <rPh sb="0" eb="3">
      <t>キフキン</t>
    </rPh>
    <rPh sb="3" eb="5">
      <t>コウジョ</t>
    </rPh>
    <phoneticPr fontId="12"/>
  </si>
  <si>
    <t>扶養控除(子1)</t>
    <rPh sb="0" eb="2">
      <t>フヨウ</t>
    </rPh>
    <rPh sb="2" eb="4">
      <t>コウジョ</t>
    </rPh>
    <rPh sb="5" eb="6">
      <t>コ</t>
    </rPh>
    <phoneticPr fontId="12"/>
  </si>
  <si>
    <t>扶養控除(子2)</t>
    <rPh sb="0" eb="2">
      <t>フヨウ</t>
    </rPh>
    <rPh sb="2" eb="4">
      <t>コウジョ</t>
    </rPh>
    <rPh sb="5" eb="6">
      <t>コ</t>
    </rPh>
    <phoneticPr fontId="12"/>
  </si>
  <si>
    <t>扶養控除(子3)</t>
    <rPh sb="0" eb="2">
      <t>フヨウ</t>
    </rPh>
    <rPh sb="2" eb="4">
      <t>コウジョ</t>
    </rPh>
    <rPh sb="5" eb="6">
      <t>コ</t>
    </rPh>
    <phoneticPr fontId="12"/>
  </si>
  <si>
    <t>扶養控除(子4)</t>
    <rPh sb="0" eb="2">
      <t>フヨウ</t>
    </rPh>
    <rPh sb="2" eb="4">
      <t>コウジョ</t>
    </rPh>
    <rPh sb="5" eb="6">
      <t>コ</t>
    </rPh>
    <phoneticPr fontId="12"/>
  </si>
  <si>
    <t>扶養控除(子5)</t>
    <rPh sb="0" eb="2">
      <t>フヨウ</t>
    </rPh>
    <rPh sb="2" eb="4">
      <t>コウジョ</t>
    </rPh>
    <rPh sb="5" eb="6">
      <t>コ</t>
    </rPh>
    <phoneticPr fontId="12"/>
  </si>
  <si>
    <t>扶養控除(子6)</t>
    <rPh sb="0" eb="2">
      <t>フヨウ</t>
    </rPh>
    <rPh sb="2" eb="4">
      <t>コウジョ</t>
    </rPh>
    <rPh sb="5" eb="6">
      <t>コ</t>
    </rPh>
    <phoneticPr fontId="12"/>
  </si>
  <si>
    <t>その他扶養控除</t>
    <rPh sb="2" eb="3">
      <t>タ</t>
    </rPh>
    <rPh sb="3" eb="5">
      <t>フヨウ</t>
    </rPh>
    <rPh sb="5" eb="7">
      <t>コウジョ</t>
    </rPh>
    <phoneticPr fontId="12"/>
  </si>
  <si>
    <t>基礎控除</t>
    <rPh sb="0" eb="2">
      <t>キソ</t>
    </rPh>
    <rPh sb="2" eb="4">
      <t>コウジョ</t>
    </rPh>
    <phoneticPr fontId="12"/>
  </si>
  <si>
    <t>その他所得控除</t>
    <rPh sb="2" eb="3">
      <t>タ</t>
    </rPh>
    <rPh sb="3" eb="5">
      <t>ショトク</t>
    </rPh>
    <rPh sb="5" eb="7">
      <t>コウジョ</t>
    </rPh>
    <phoneticPr fontId="12"/>
  </si>
  <si>
    <t>課税所得金額</t>
    <rPh sb="0" eb="2">
      <t>カゼイ</t>
    </rPh>
    <rPh sb="2" eb="4">
      <t>ショトク</t>
    </rPh>
    <rPh sb="4" eb="6">
      <t>キンガク</t>
    </rPh>
    <phoneticPr fontId="12"/>
  </si>
  <si>
    <t>対応する所得税額</t>
    <rPh sb="0" eb="2">
      <t>タイオウ</t>
    </rPh>
    <rPh sb="4" eb="7">
      <t>ショトクゼイ</t>
    </rPh>
    <rPh sb="7" eb="8">
      <t>ガク</t>
    </rPh>
    <phoneticPr fontId="12"/>
  </si>
  <si>
    <t>住宅借入金特別控除</t>
    <rPh sb="0" eb="2">
      <t>ジュウタク</t>
    </rPh>
    <rPh sb="2" eb="4">
      <t>カリイレ</t>
    </rPh>
    <rPh sb="4" eb="5">
      <t>キン</t>
    </rPh>
    <rPh sb="5" eb="7">
      <t>トクベツ</t>
    </rPh>
    <rPh sb="7" eb="9">
      <t>コウジョ</t>
    </rPh>
    <phoneticPr fontId="12"/>
  </si>
  <si>
    <t>差引所得税額</t>
    <rPh sb="0" eb="2">
      <t>サシヒキ</t>
    </rPh>
    <rPh sb="2" eb="5">
      <t>ショトクゼイ</t>
    </rPh>
    <rPh sb="5" eb="6">
      <t>ガク</t>
    </rPh>
    <phoneticPr fontId="12"/>
  </si>
  <si>
    <t>復興特別所得税</t>
    <rPh sb="0" eb="2">
      <t>フッコウ</t>
    </rPh>
    <rPh sb="2" eb="4">
      <t>トクベツ</t>
    </rPh>
    <rPh sb="4" eb="7">
      <t>ショトクゼイ</t>
    </rPh>
    <phoneticPr fontId="12"/>
  </si>
  <si>
    <t>医療費の額</t>
    <rPh sb="0" eb="3">
      <t>イリョウヒ</t>
    </rPh>
    <rPh sb="4" eb="5">
      <t>ガク</t>
    </rPh>
    <phoneticPr fontId="12"/>
  </si>
  <si>
    <t>内、保険で補填される額</t>
    <rPh sb="0" eb="1">
      <t>ウチ</t>
    </rPh>
    <rPh sb="2" eb="4">
      <t>ホケン</t>
    </rPh>
    <rPh sb="5" eb="7">
      <t>ホテン</t>
    </rPh>
    <rPh sb="10" eb="11">
      <t>ガク</t>
    </rPh>
    <phoneticPr fontId="12"/>
  </si>
  <si>
    <t>実質医療費</t>
    <rPh sb="0" eb="2">
      <t>ジッシツ</t>
    </rPh>
    <rPh sb="2" eb="5">
      <t>イリョウヒ</t>
    </rPh>
    <phoneticPr fontId="12"/>
  </si>
  <si>
    <t>地震保険料控除</t>
    <rPh sb="0" eb="2">
      <t>ジシン</t>
    </rPh>
    <rPh sb="2" eb="4">
      <t>ホケン</t>
    </rPh>
    <rPh sb="4" eb="5">
      <t>リョウ</t>
    </rPh>
    <rPh sb="5" eb="7">
      <t>コウジョ</t>
    </rPh>
    <phoneticPr fontId="12"/>
  </si>
  <si>
    <t>障害者控除</t>
    <rPh sb="0" eb="3">
      <t>ショウガイシャ</t>
    </rPh>
    <rPh sb="3" eb="5">
      <t>コウジョ</t>
    </rPh>
    <phoneticPr fontId="12"/>
  </si>
  <si>
    <t>扶養親族数</t>
    <rPh sb="0" eb="2">
      <t>フヨウ</t>
    </rPh>
    <rPh sb="2" eb="4">
      <t>シンゾク</t>
    </rPh>
    <rPh sb="4" eb="5">
      <t>スウ</t>
    </rPh>
    <phoneticPr fontId="12"/>
  </si>
  <si>
    <t>住民税所得割額</t>
    <rPh sb="0" eb="3">
      <t>ジュウミンゼイ</t>
    </rPh>
    <rPh sb="3" eb="5">
      <t>ショトク</t>
    </rPh>
    <rPh sb="5" eb="6">
      <t>ワリ</t>
    </rPh>
    <rPh sb="6" eb="7">
      <t>ガク</t>
    </rPh>
    <phoneticPr fontId="12"/>
  </si>
  <si>
    <t>住民税均等割額</t>
    <rPh sb="0" eb="3">
      <t>ジュウミンゼイ</t>
    </rPh>
    <rPh sb="3" eb="6">
      <t>キントウワリ</t>
    </rPh>
    <rPh sb="6" eb="7">
      <t>ガク</t>
    </rPh>
    <phoneticPr fontId="12"/>
  </si>
  <si>
    <t>所得割が非課税となる上限所得額</t>
    <rPh sb="0" eb="2">
      <t>ショトク</t>
    </rPh>
    <rPh sb="2" eb="3">
      <t>ワリ</t>
    </rPh>
    <rPh sb="4" eb="7">
      <t>ヒカゼイ</t>
    </rPh>
    <rPh sb="10" eb="12">
      <t>ジョウゲン</t>
    </rPh>
    <rPh sb="12" eb="15">
      <t>ショトクガク</t>
    </rPh>
    <phoneticPr fontId="12"/>
  </si>
  <si>
    <t>均等割が非課税となる上限所得額</t>
    <rPh sb="0" eb="2">
      <t>キントウ</t>
    </rPh>
    <rPh sb="2" eb="3">
      <t>ワリ</t>
    </rPh>
    <rPh sb="4" eb="7">
      <t>ヒカゼイ</t>
    </rPh>
    <rPh sb="10" eb="12">
      <t>ジョウゲン</t>
    </rPh>
    <rPh sb="12" eb="15">
      <t>ショトクガク</t>
    </rPh>
    <phoneticPr fontId="12"/>
  </si>
  <si>
    <t>＜世帯主・配偶者がともに生存時の計算＞</t>
    <rPh sb="1" eb="4">
      <t>セタイヌシ</t>
    </rPh>
    <rPh sb="5" eb="8">
      <t>ハイグウシャ</t>
    </rPh>
    <rPh sb="12" eb="14">
      <t>セイゾン</t>
    </rPh>
    <rPh sb="14" eb="15">
      <t>ジ</t>
    </rPh>
    <rPh sb="16" eb="18">
      <t>ケイサン</t>
    </rPh>
    <phoneticPr fontId="12"/>
  </si>
  <si>
    <t>給与収入</t>
    <rPh sb="0" eb="2">
      <t>キュウヨ</t>
    </rPh>
    <rPh sb="2" eb="4">
      <t>シュウニュウ</t>
    </rPh>
    <phoneticPr fontId="12"/>
  </si>
  <si>
    <t>給与所得控除</t>
    <rPh sb="0" eb="2">
      <t>キュウヨ</t>
    </rPh>
    <rPh sb="2" eb="4">
      <t>ショトク</t>
    </rPh>
    <rPh sb="4" eb="6">
      <t>コウジョ</t>
    </rPh>
    <phoneticPr fontId="12"/>
  </si>
  <si>
    <t>公的年金控除</t>
    <rPh sb="0" eb="2">
      <t>コウテキ</t>
    </rPh>
    <rPh sb="2" eb="4">
      <t>ネンキン</t>
    </rPh>
    <rPh sb="4" eb="6">
      <t>コウジョ</t>
    </rPh>
    <phoneticPr fontId="12"/>
  </si>
  <si>
    <t>3大
支出</t>
    <rPh sb="1" eb="2">
      <t>ダイ</t>
    </rPh>
    <rPh sb="3" eb="5">
      <t>シシュツ</t>
    </rPh>
    <phoneticPr fontId="5"/>
  </si>
  <si>
    <t>その
他の
収入</t>
    <rPh sb="3" eb="4">
      <t>タ</t>
    </rPh>
    <rPh sb="6" eb="8">
      <t>シュウニュウ</t>
    </rPh>
    <phoneticPr fontId="5"/>
  </si>
  <si>
    <t>社保
税金</t>
    <rPh sb="0" eb="1">
      <t>シャ</t>
    </rPh>
    <rPh sb="1" eb="2">
      <t>ホ</t>
    </rPh>
    <rPh sb="3" eb="5">
      <t>ゼイキン</t>
    </rPh>
    <phoneticPr fontId="5"/>
  </si>
  <si>
    <t>運用益の対象金額</t>
  </si>
  <si>
    <t>支出合計(B)</t>
    <phoneticPr fontId="5"/>
  </si>
  <si>
    <t>収入合計(A)</t>
    <phoneticPr fontId="5"/>
  </si>
  <si>
    <t>■収入に関する計算・集計値</t>
    <rPh sb="1" eb="3">
      <t>シュウニュウ</t>
    </rPh>
    <rPh sb="4" eb="5">
      <t>カン</t>
    </rPh>
    <rPh sb="7" eb="9">
      <t>ケイサン</t>
    </rPh>
    <rPh sb="10" eb="12">
      <t>シュウケイ</t>
    </rPh>
    <rPh sb="12" eb="13">
      <t>チ</t>
    </rPh>
    <phoneticPr fontId="1"/>
  </si>
  <si>
    <t>■支出に関する計算・集計値</t>
    <rPh sb="1" eb="3">
      <t>シシュツ</t>
    </rPh>
    <rPh sb="4" eb="5">
      <t>カン</t>
    </rPh>
    <rPh sb="7" eb="9">
      <t>ケイサン</t>
    </rPh>
    <rPh sb="10" eb="12">
      <t>シュウケイ</t>
    </rPh>
    <rPh sb="12" eb="13">
      <t>チ</t>
    </rPh>
    <phoneticPr fontId="1"/>
  </si>
  <si>
    <t>■資産運用に関する計算・集計値</t>
    <rPh sb="1" eb="3">
      <t>シサン</t>
    </rPh>
    <rPh sb="3" eb="5">
      <t>ウンヨウ</t>
    </rPh>
    <rPh sb="6" eb="7">
      <t>カン</t>
    </rPh>
    <rPh sb="9" eb="11">
      <t>ケイサン</t>
    </rPh>
    <rPh sb="12" eb="14">
      <t>シュウケイ</t>
    </rPh>
    <rPh sb="14" eb="15">
      <t>チ</t>
    </rPh>
    <phoneticPr fontId="1"/>
  </si>
  <si>
    <t>※下記の黄色いセルに金額を入力すると、連動して税額が自動計算されます。</t>
    <rPh sb="1" eb="3">
      <t>カキ</t>
    </rPh>
    <rPh sb="4" eb="6">
      <t>キイロ</t>
    </rPh>
    <rPh sb="10" eb="12">
      <t>キンガク</t>
    </rPh>
    <rPh sb="13" eb="15">
      <t>ニュウリョク</t>
    </rPh>
    <rPh sb="19" eb="21">
      <t>レンドウ</t>
    </rPh>
    <rPh sb="23" eb="25">
      <t>ゼイガク</t>
    </rPh>
    <rPh sb="26" eb="28">
      <t>ジドウ</t>
    </rPh>
    <rPh sb="28" eb="30">
      <t>ケイサン</t>
    </rPh>
    <phoneticPr fontId="12"/>
  </si>
  <si>
    <t>社保・税金</t>
    <rPh sb="0" eb="2">
      <t>シャホ</t>
    </rPh>
    <rPh sb="3" eb="5">
      <t>ゼイキン</t>
    </rPh>
    <phoneticPr fontId="5"/>
  </si>
  <si>
    <t>＜世帯主・配偶者がともに生存時＞</t>
    <rPh sb="1" eb="4">
      <t>セタイヌシ</t>
    </rPh>
    <rPh sb="5" eb="8">
      <t>ハイグウシャ</t>
    </rPh>
    <rPh sb="12" eb="14">
      <t>セイゾン</t>
    </rPh>
    <rPh sb="14" eb="15">
      <t>ジ</t>
    </rPh>
    <phoneticPr fontId="12"/>
  </si>
  <si>
    <t>保険料</t>
    <rPh sb="0" eb="3">
      <t>ホケンリョウ</t>
    </rPh>
    <phoneticPr fontId="12"/>
  </si>
  <si>
    <t>説明</t>
    <rPh sb="0" eb="2">
      <t>セツメイ</t>
    </rPh>
    <phoneticPr fontId="12"/>
  </si>
  <si>
    <t>持家</t>
    <rPh sb="0" eb="2">
      <t>モチイエ</t>
    </rPh>
    <phoneticPr fontId="12"/>
  </si>
  <si>
    <t>購入頭金</t>
    <rPh sb="0" eb="2">
      <t>コウニュウ</t>
    </rPh>
    <rPh sb="2" eb="4">
      <t>アタマキン</t>
    </rPh>
    <phoneticPr fontId="12"/>
  </si>
  <si>
    <t>金利</t>
    <rPh sb="0" eb="2">
      <t>キンリ</t>
    </rPh>
    <phoneticPr fontId="12"/>
  </si>
  <si>
    <t>繰上返済</t>
    <rPh sb="0" eb="2">
      <t>クリアゲ</t>
    </rPh>
    <rPh sb="2" eb="4">
      <t>ヘンサイ</t>
    </rPh>
    <phoneticPr fontId="12"/>
  </si>
  <si>
    <t>火災保険</t>
    <rPh sb="0" eb="2">
      <t>カサイ</t>
    </rPh>
    <rPh sb="2" eb="4">
      <t>ホケン</t>
    </rPh>
    <phoneticPr fontId="12"/>
  </si>
  <si>
    <t>保険会社</t>
    <rPh sb="0" eb="2">
      <t>ホケン</t>
    </rPh>
    <rPh sb="2" eb="4">
      <t>カイシャ</t>
    </rPh>
    <phoneticPr fontId="12"/>
  </si>
  <si>
    <t>保険名</t>
    <rPh sb="0" eb="2">
      <t>ホケン</t>
    </rPh>
    <rPh sb="2" eb="3">
      <t>メイ</t>
    </rPh>
    <phoneticPr fontId="12"/>
  </si>
  <si>
    <t>地震保険</t>
    <rPh sb="0" eb="2">
      <t>ジシン</t>
    </rPh>
    <rPh sb="2" eb="4">
      <t>ホケン</t>
    </rPh>
    <phoneticPr fontId="12"/>
  </si>
  <si>
    <t>世帯主
個人年金
保障額</t>
    <rPh sb="0" eb="3">
      <t>セタイヌシ</t>
    </rPh>
    <rPh sb="4" eb="6">
      <t>コジン</t>
    </rPh>
    <rPh sb="6" eb="8">
      <t>ネンキン</t>
    </rPh>
    <rPh sb="9" eb="11">
      <t>ホショウ</t>
    </rPh>
    <rPh sb="11" eb="12">
      <t>ガク</t>
    </rPh>
    <phoneticPr fontId="12"/>
  </si>
  <si>
    <t>配偶者
個人年金
保障額</t>
    <rPh sb="0" eb="3">
      <t>ハイグウシャ</t>
    </rPh>
    <rPh sb="4" eb="6">
      <t>コジン</t>
    </rPh>
    <rPh sb="6" eb="8">
      <t>ネンキン</t>
    </rPh>
    <rPh sb="9" eb="11">
      <t>ホショウ</t>
    </rPh>
    <rPh sb="11" eb="12">
      <t>ガク</t>
    </rPh>
    <phoneticPr fontId="12"/>
  </si>
  <si>
    <t>世帯主
満期金・
一時金
受給額</t>
    <rPh sb="0" eb="3">
      <t>セタイヌシ</t>
    </rPh>
    <rPh sb="4" eb="6">
      <t>マンキ</t>
    </rPh>
    <rPh sb="6" eb="7">
      <t>キン</t>
    </rPh>
    <rPh sb="9" eb="12">
      <t>イチジキン</t>
    </rPh>
    <rPh sb="13" eb="15">
      <t>ジュキュウ</t>
    </rPh>
    <rPh sb="15" eb="16">
      <t>ガク</t>
    </rPh>
    <phoneticPr fontId="12"/>
  </si>
  <si>
    <t>配偶者
満期金・
一時金
受給額</t>
    <rPh sb="0" eb="3">
      <t>ハイグウシャ</t>
    </rPh>
    <rPh sb="4" eb="6">
      <t>マンキ</t>
    </rPh>
    <rPh sb="6" eb="7">
      <t>キン</t>
    </rPh>
    <rPh sb="9" eb="12">
      <t>イチジキン</t>
    </rPh>
    <rPh sb="13" eb="15">
      <t>ジュキュウ</t>
    </rPh>
    <rPh sb="15" eb="16">
      <t>ガク</t>
    </rPh>
    <phoneticPr fontId="12"/>
  </si>
  <si>
    <t>世帯主：</t>
    <rPh sb="0" eb="3">
      <t>セタイヌシ</t>
    </rPh>
    <phoneticPr fontId="12"/>
  </si>
  <si>
    <t>個人年金合計</t>
    <rPh sb="0" eb="4">
      <t>コジンネンキン</t>
    </rPh>
    <rPh sb="4" eb="6">
      <t>ゴウケイ</t>
    </rPh>
    <phoneticPr fontId="12"/>
  </si>
  <si>
    <t>満期金・一時金合計</t>
    <rPh sb="0" eb="2">
      <t>マンキ</t>
    </rPh>
    <rPh sb="2" eb="3">
      <t>カネ</t>
    </rPh>
    <rPh sb="4" eb="7">
      <t>イチジキン</t>
    </rPh>
    <rPh sb="7" eb="9">
      <t>ゴウケイ</t>
    </rPh>
    <phoneticPr fontId="12"/>
  </si>
  <si>
    <t>生存給付金合計</t>
    <rPh sb="0" eb="2">
      <t>セイゾン</t>
    </rPh>
    <rPh sb="2" eb="5">
      <t>キュウフキン</t>
    </rPh>
    <rPh sb="5" eb="7">
      <t>ゴウケイ</t>
    </rPh>
    <phoneticPr fontId="12"/>
  </si>
  <si>
    <t>配偶者：</t>
    <rPh sb="0" eb="3">
      <t>ハイグウシャ</t>
    </rPh>
    <phoneticPr fontId="12"/>
  </si>
  <si>
    <t>保険料</t>
    <rPh sb="0" eb="2">
      <t>ホケン</t>
    </rPh>
    <rPh sb="2" eb="3">
      <t>リョウ</t>
    </rPh>
    <phoneticPr fontId="12"/>
  </si>
  <si>
    <t>（金額の単位：すべて万円）</t>
    <rPh sb="1" eb="3">
      <t>キンガク</t>
    </rPh>
    <rPh sb="4" eb="6">
      <t>タンイ</t>
    </rPh>
    <rPh sb="10" eb="12">
      <t>マンエン</t>
    </rPh>
    <phoneticPr fontId="12"/>
  </si>
  <si>
    <t>生命保険料合計</t>
    <phoneticPr fontId="12"/>
  </si>
  <si>
    <t>個人年金保険料合計</t>
    <phoneticPr fontId="12"/>
  </si>
  <si>
    <t>医療・がん保険料合計</t>
    <phoneticPr fontId="12"/>
  </si>
  <si>
    <t>学資保険料合計</t>
    <phoneticPr fontId="12"/>
  </si>
  <si>
    <t>介護保険料合計</t>
    <phoneticPr fontId="12"/>
  </si>
  <si>
    <t>その他保険料合計</t>
    <rPh sb="2" eb="3">
      <t>タ</t>
    </rPh>
    <rPh sb="3" eb="5">
      <t>ホケン</t>
    </rPh>
    <rPh sb="5" eb="6">
      <t>リョウ</t>
    </rPh>
    <rPh sb="6" eb="8">
      <t>ゴウケイ</t>
    </rPh>
    <phoneticPr fontId="12"/>
  </si>
  <si>
    <t>保険料全体合計</t>
    <rPh sb="3" eb="5">
      <t>ゼンタイ</t>
    </rPh>
    <phoneticPr fontId="12"/>
  </si>
  <si>
    <t>居住開始</t>
    <rPh sb="0" eb="2">
      <t>キョジュウ</t>
    </rPh>
    <rPh sb="2" eb="4">
      <t>カイシ</t>
    </rPh>
    <phoneticPr fontId="12"/>
  </si>
  <si>
    <t>居住終了</t>
    <rPh sb="0" eb="2">
      <t>キョジュウ</t>
    </rPh>
    <rPh sb="2" eb="4">
      <t>シュウリョウ</t>
    </rPh>
    <phoneticPr fontId="12"/>
  </si>
  <si>
    <t>全体：</t>
    <rPh sb="0" eb="2">
      <t>ゼンタイ</t>
    </rPh>
    <phoneticPr fontId="12"/>
  </si>
  <si>
    <t>生存給付金総合計</t>
    <rPh sb="0" eb="2">
      <t>セイゾン</t>
    </rPh>
    <rPh sb="2" eb="5">
      <t>キュウフキン</t>
    </rPh>
    <rPh sb="5" eb="6">
      <t>ソウ</t>
    </rPh>
    <rPh sb="6" eb="8">
      <t>ゴウケイ</t>
    </rPh>
    <phoneticPr fontId="12"/>
  </si>
  <si>
    <t>※下記の黄色いセルの金額を変更すると、キャッシュフロー表や住まい関連のシートの数値が連動して変化します。</t>
    <rPh sb="1" eb="3">
      <t>カキ</t>
    </rPh>
    <rPh sb="4" eb="6">
      <t>キイロ</t>
    </rPh>
    <rPh sb="10" eb="12">
      <t>キンガク</t>
    </rPh>
    <rPh sb="13" eb="15">
      <t>ヘンコウ</t>
    </rPh>
    <rPh sb="27" eb="28">
      <t>ヒョウ</t>
    </rPh>
    <rPh sb="29" eb="30">
      <t>ス</t>
    </rPh>
    <rPh sb="32" eb="34">
      <t>カンレン</t>
    </rPh>
    <rPh sb="39" eb="41">
      <t>スウチ</t>
    </rPh>
    <rPh sb="42" eb="44">
      <t>レンドウ</t>
    </rPh>
    <rPh sb="46" eb="48">
      <t>ヘンカ</t>
    </rPh>
    <phoneticPr fontId="12"/>
  </si>
  <si>
    <t>※下記の黄色いセルの金額を変更すると、キャッシュフロー表や保険関連のシートの数値が連動して変化します。</t>
    <rPh sb="1" eb="3">
      <t>カキ</t>
    </rPh>
    <rPh sb="4" eb="6">
      <t>キイロ</t>
    </rPh>
    <rPh sb="10" eb="12">
      <t>キンガク</t>
    </rPh>
    <rPh sb="13" eb="15">
      <t>ヘンコウ</t>
    </rPh>
    <rPh sb="27" eb="28">
      <t>ヒョウ</t>
    </rPh>
    <rPh sb="29" eb="31">
      <t>ホケン</t>
    </rPh>
    <rPh sb="31" eb="33">
      <t>カンレン</t>
    </rPh>
    <rPh sb="38" eb="40">
      <t>スウチ</t>
    </rPh>
    <rPh sb="41" eb="43">
      <t>レンドウ</t>
    </rPh>
    <rPh sb="45" eb="47">
      <t>ヘンカ</t>
    </rPh>
    <phoneticPr fontId="12"/>
  </si>
  <si>
    <t>（金額単位：万円）</t>
    <rPh sb="1" eb="3">
      <t>キンガク</t>
    </rPh>
    <rPh sb="3" eb="5">
      <t>タンイ</t>
    </rPh>
    <rPh sb="6" eb="8">
      <t>マンエン</t>
    </rPh>
    <phoneticPr fontId="4"/>
  </si>
  <si>
    <t>住宅費合計</t>
    <rPh sb="0" eb="2">
      <t>ジュウタク</t>
    </rPh>
    <rPh sb="2" eb="3">
      <t>ヒ</t>
    </rPh>
    <rPh sb="3" eb="5">
      <t>ゴウケイ</t>
    </rPh>
    <phoneticPr fontId="12"/>
  </si>
  <si>
    <t>通常</t>
    <rPh sb="0" eb="2">
      <t>ツウジョウ</t>
    </rPh>
    <phoneticPr fontId="12"/>
  </si>
  <si>
    <t>ローン
返済1</t>
    <rPh sb="4" eb="6">
      <t>ヘンサイ</t>
    </rPh>
    <phoneticPr fontId="12"/>
  </si>
  <si>
    <t>ローン額</t>
    <rPh sb="3" eb="4">
      <t>ガク</t>
    </rPh>
    <phoneticPr fontId="12"/>
  </si>
  <si>
    <t>ローンの名称</t>
    <rPh sb="4" eb="6">
      <t>メイショウ</t>
    </rPh>
    <phoneticPr fontId="12"/>
  </si>
  <si>
    <t>年間差引額（教育費－児童手当)</t>
    <rPh sb="0" eb="2">
      <t>ネンカン</t>
    </rPh>
    <rPh sb="2" eb="4">
      <t>サシヒキ</t>
    </rPh>
    <rPh sb="4" eb="5">
      <t>ガク</t>
    </rPh>
    <rPh sb="6" eb="9">
      <t>キョウイクヒ</t>
    </rPh>
    <rPh sb="10" eb="12">
      <t>ジドウ</t>
    </rPh>
    <rPh sb="12" eb="14">
      <t>テアテ</t>
    </rPh>
    <phoneticPr fontId="12"/>
  </si>
  <si>
    <t>年間差引額累計</t>
    <rPh sb="0" eb="2">
      <t>ネンカン</t>
    </rPh>
    <rPh sb="2" eb="4">
      <t>サシヒキ</t>
    </rPh>
    <rPh sb="4" eb="5">
      <t>ガク</t>
    </rPh>
    <rPh sb="5" eb="7">
      <t>ルイケイ</t>
    </rPh>
    <phoneticPr fontId="12"/>
  </si>
  <si>
    <t>※下記の黄色のセルの箇所は、自由に書き換えることができます。数字を書き換えると、連動してこのシートの合計値・集計値にも反映されます。さらに、他のシートの計算結果にも反映されます。</t>
    <rPh sb="1" eb="3">
      <t>カキ</t>
    </rPh>
    <rPh sb="4" eb="6">
      <t>キイロ</t>
    </rPh>
    <rPh sb="10" eb="12">
      <t>カショ</t>
    </rPh>
    <rPh sb="14" eb="16">
      <t>ジユウ</t>
    </rPh>
    <rPh sb="17" eb="18">
      <t>カ</t>
    </rPh>
    <rPh sb="19" eb="20">
      <t>カ</t>
    </rPh>
    <rPh sb="30" eb="32">
      <t>スウジ</t>
    </rPh>
    <rPh sb="33" eb="34">
      <t>カ</t>
    </rPh>
    <rPh sb="35" eb="36">
      <t>カ</t>
    </rPh>
    <rPh sb="40" eb="42">
      <t>レンドウ</t>
    </rPh>
    <rPh sb="50" eb="53">
      <t>ゴウケイチ</t>
    </rPh>
    <rPh sb="54" eb="56">
      <t>シュウケイ</t>
    </rPh>
    <rPh sb="56" eb="57">
      <t>チ</t>
    </rPh>
    <rPh sb="59" eb="61">
      <t>ハンエイ</t>
    </rPh>
    <rPh sb="70" eb="71">
      <t>タ</t>
    </rPh>
    <rPh sb="76" eb="78">
      <t>ケイサン</t>
    </rPh>
    <rPh sb="78" eb="80">
      <t>ケッカ</t>
    </rPh>
    <rPh sb="82" eb="84">
      <t>ハンエイ</t>
    </rPh>
    <phoneticPr fontId="12"/>
  </si>
  <si>
    <t>年間教育費合計(A)</t>
    <rPh sb="0" eb="2">
      <t>ネンカン</t>
    </rPh>
    <rPh sb="2" eb="5">
      <t>キョウイクヒ</t>
    </rPh>
    <rPh sb="5" eb="7">
      <t>ゴウケイ</t>
    </rPh>
    <phoneticPr fontId="1"/>
  </si>
  <si>
    <t>教育費累積額(B)</t>
    <rPh sb="0" eb="3">
      <t>キョウイクヒ</t>
    </rPh>
    <rPh sb="3" eb="6">
      <t>ルイセキガク</t>
    </rPh>
    <phoneticPr fontId="3"/>
  </si>
  <si>
    <t>年間児童手当合計(C)</t>
    <rPh sb="0" eb="2">
      <t>ネンカン</t>
    </rPh>
    <rPh sb="2" eb="4">
      <t>ジドウ</t>
    </rPh>
    <rPh sb="4" eb="6">
      <t>テアテ</t>
    </rPh>
    <rPh sb="6" eb="8">
      <t>ゴウケイ</t>
    </rPh>
    <phoneticPr fontId="1"/>
  </si>
  <si>
    <t>児童手当累積額(D)</t>
    <rPh sb="0" eb="2">
      <t>ジドウ</t>
    </rPh>
    <rPh sb="2" eb="4">
      <t>テアテ</t>
    </rPh>
    <rPh sb="4" eb="7">
      <t>ルイセキガク</t>
    </rPh>
    <phoneticPr fontId="1"/>
  </si>
  <si>
    <t>年間差引額(A-C)</t>
    <rPh sb="0" eb="2">
      <t>ネンカン</t>
    </rPh>
    <rPh sb="2" eb="4">
      <t>サシヒキ</t>
    </rPh>
    <rPh sb="4" eb="5">
      <t>ガク</t>
    </rPh>
    <phoneticPr fontId="3"/>
  </si>
  <si>
    <t>差引累計額(B-D)</t>
    <rPh sb="0" eb="2">
      <t>サシヒキ</t>
    </rPh>
    <rPh sb="2" eb="4">
      <t>ルイケイ</t>
    </rPh>
    <rPh sb="4" eb="5">
      <t>ガク</t>
    </rPh>
    <phoneticPr fontId="1"/>
  </si>
  <si>
    <t>教育費累計額</t>
    <rPh sb="0" eb="3">
      <t>キョウイクヒ</t>
    </rPh>
    <rPh sb="3" eb="5">
      <t>ルイケイ</t>
    </rPh>
    <rPh sb="5" eb="6">
      <t>ガク</t>
    </rPh>
    <phoneticPr fontId="12"/>
  </si>
  <si>
    <t>児童手当累計額</t>
    <rPh sb="0" eb="2">
      <t>ジドウ</t>
    </rPh>
    <rPh sb="2" eb="4">
      <t>テアテ</t>
    </rPh>
    <rPh sb="4" eb="6">
      <t>ルイケイ</t>
    </rPh>
    <rPh sb="6" eb="7">
      <t>ガク</t>
    </rPh>
    <phoneticPr fontId="12"/>
  </si>
  <si>
    <t>ローン一括返済額</t>
    <rPh sb="3" eb="5">
      <t>イッカツ</t>
    </rPh>
    <rPh sb="5" eb="7">
      <t>ヘンサイ</t>
    </rPh>
    <rPh sb="7" eb="8">
      <t>ガク</t>
    </rPh>
    <phoneticPr fontId="12"/>
  </si>
  <si>
    <t>職域加算</t>
    <rPh sb="0" eb="2">
      <t>ショクイキ</t>
    </rPh>
    <rPh sb="2" eb="4">
      <t>カサン</t>
    </rPh>
    <phoneticPr fontId="12"/>
  </si>
  <si>
    <t>世帯主所得額合計</t>
    <rPh sb="0" eb="3">
      <t>セタイヌシ</t>
    </rPh>
    <rPh sb="3" eb="6">
      <t>ショトクガク</t>
    </rPh>
    <rPh sb="6" eb="8">
      <t>ゴウケイ</t>
    </rPh>
    <phoneticPr fontId="12"/>
  </si>
  <si>
    <t>配偶者所得額合計</t>
    <rPh sb="0" eb="3">
      <t>ハイグウシャ</t>
    </rPh>
    <rPh sb="3" eb="6">
      <t>ショトクガク</t>
    </rPh>
    <rPh sb="6" eb="8">
      <t>ゴウケイ</t>
    </rPh>
    <phoneticPr fontId="12"/>
  </si>
  <si>
    <t>所得控除額の元となる計算</t>
    <rPh sb="0" eb="2">
      <t>ショトク</t>
    </rPh>
    <rPh sb="2" eb="4">
      <t>コウジョ</t>
    </rPh>
    <rPh sb="4" eb="5">
      <t>ガク</t>
    </rPh>
    <rPh sb="6" eb="7">
      <t>モト</t>
    </rPh>
    <rPh sb="10" eb="12">
      <t>ケイサン</t>
    </rPh>
    <phoneticPr fontId="12"/>
  </si>
  <si>
    <t>所得控除額</t>
    <rPh sb="0" eb="2">
      <t>ショトク</t>
    </rPh>
    <rPh sb="2" eb="4">
      <t>コウジョ</t>
    </rPh>
    <rPh sb="4" eb="5">
      <t>ガク</t>
    </rPh>
    <phoneticPr fontId="12"/>
  </si>
  <si>
    <t>世帯主所得税の額</t>
    <rPh sb="0" eb="3">
      <t>セタイヌシ</t>
    </rPh>
    <rPh sb="3" eb="6">
      <t>ショトクゼイ</t>
    </rPh>
    <rPh sb="7" eb="8">
      <t>ガク</t>
    </rPh>
    <phoneticPr fontId="12"/>
  </si>
  <si>
    <t>配偶者所得控除合計</t>
    <rPh sb="0" eb="3">
      <t>ハイグウシャ</t>
    </rPh>
    <rPh sb="3" eb="5">
      <t>ショトク</t>
    </rPh>
    <rPh sb="5" eb="7">
      <t>コウジョ</t>
    </rPh>
    <rPh sb="7" eb="9">
      <t>ゴウケイ</t>
    </rPh>
    <phoneticPr fontId="12"/>
  </si>
  <si>
    <t>配偶者所得税の額</t>
    <rPh sb="0" eb="3">
      <t>ハイグウシャ</t>
    </rPh>
    <rPh sb="3" eb="6">
      <t>ショトクゼイ</t>
    </rPh>
    <rPh sb="7" eb="8">
      <t>ガク</t>
    </rPh>
    <phoneticPr fontId="12"/>
  </si>
  <si>
    <t>世帯主 住民税額合計</t>
    <rPh sb="0" eb="3">
      <t>セタイヌシ</t>
    </rPh>
    <rPh sb="4" eb="7">
      <t>ジュウミンゼイ</t>
    </rPh>
    <rPh sb="7" eb="8">
      <t>ガク</t>
    </rPh>
    <rPh sb="8" eb="10">
      <t>ゴウケイ</t>
    </rPh>
    <phoneticPr fontId="12"/>
  </si>
  <si>
    <t>世帯主の個人事業税額</t>
    <rPh sb="0" eb="3">
      <t>セタイヌシ</t>
    </rPh>
    <rPh sb="4" eb="6">
      <t>コジン</t>
    </rPh>
    <rPh sb="6" eb="8">
      <t>ジギョウ</t>
    </rPh>
    <rPh sb="8" eb="10">
      <t>ゼイガク</t>
    </rPh>
    <phoneticPr fontId="12"/>
  </si>
  <si>
    <t>配偶者の個人事業税額</t>
    <rPh sb="0" eb="3">
      <t>ハイグウシャ</t>
    </rPh>
    <rPh sb="4" eb="6">
      <t>コジン</t>
    </rPh>
    <rPh sb="6" eb="8">
      <t>ジギョウ</t>
    </rPh>
    <rPh sb="8" eb="10">
      <t>ゼイガク</t>
    </rPh>
    <phoneticPr fontId="12"/>
  </si>
  <si>
    <t>配偶者 住民税額合計</t>
    <rPh sb="0" eb="3">
      <t>ハイグウシャ</t>
    </rPh>
    <rPh sb="4" eb="7">
      <t>ジュウミンゼイ</t>
    </rPh>
    <rPh sb="7" eb="8">
      <t>ガク</t>
    </rPh>
    <rPh sb="8" eb="10">
      <t>ゴウケイ</t>
    </rPh>
    <phoneticPr fontId="12"/>
  </si>
  <si>
    <t>世帯主 住民税 所得控除合計</t>
    <rPh sb="0" eb="3">
      <t>セタイヌシ</t>
    </rPh>
    <rPh sb="4" eb="7">
      <t>ジュウミンゼイ</t>
    </rPh>
    <rPh sb="8" eb="10">
      <t>ショトク</t>
    </rPh>
    <rPh sb="10" eb="12">
      <t>コウジョ</t>
    </rPh>
    <rPh sb="12" eb="14">
      <t>ゴウケイ</t>
    </rPh>
    <phoneticPr fontId="12"/>
  </si>
  <si>
    <t>現状から将来にかけての収入と支出の状況、資金繰り（キャッシュフロー）の</t>
    <rPh sb="0" eb="2">
      <t>ゲンジョウ</t>
    </rPh>
    <rPh sb="4" eb="6">
      <t>ショウライ</t>
    </rPh>
    <rPh sb="11" eb="13">
      <t>シュウニュウ</t>
    </rPh>
    <rPh sb="14" eb="16">
      <t>シシュツ</t>
    </rPh>
    <rPh sb="17" eb="19">
      <t>ジョウキョウ</t>
    </rPh>
    <phoneticPr fontId="8"/>
  </si>
  <si>
    <t>推移を分析しました。</t>
    <phoneticPr fontId="8"/>
  </si>
  <si>
    <t>適切な対策を立てるためにも、この分析結果をお役立てください。</t>
    <rPh sb="0" eb="2">
      <t>テキセツ</t>
    </rPh>
    <rPh sb="3" eb="5">
      <t>タイサク</t>
    </rPh>
    <rPh sb="6" eb="7">
      <t>タ</t>
    </rPh>
    <rPh sb="16" eb="18">
      <t>ブンセキ</t>
    </rPh>
    <rPh sb="18" eb="20">
      <t>ケッカ</t>
    </rPh>
    <rPh sb="22" eb="24">
      <t>ヤクダ</t>
    </rPh>
    <phoneticPr fontId="8"/>
  </si>
  <si>
    <t>あなたの家計分析結果</t>
    <rPh sb="4" eb="6">
      <t>カケイ</t>
    </rPh>
    <rPh sb="6" eb="8">
      <t>ブンセキ</t>
    </rPh>
    <rPh sb="8" eb="10">
      <t>ケッカ</t>
    </rPh>
    <phoneticPr fontId="8"/>
  </si>
  <si>
    <t>働く期間</t>
    <rPh sb="0" eb="1">
      <t>ハタラ</t>
    </rPh>
    <rPh sb="2" eb="4">
      <t>キカン</t>
    </rPh>
    <phoneticPr fontId="12"/>
  </si>
  <si>
    <t>働き方</t>
    <rPh sb="0" eb="1">
      <t>ハタラ</t>
    </rPh>
    <rPh sb="2" eb="3">
      <t>カタ</t>
    </rPh>
    <phoneticPr fontId="12"/>
  </si>
  <si>
    <t>年収</t>
    <rPh sb="0" eb="2">
      <t>ネンシュウ</t>
    </rPh>
    <phoneticPr fontId="12"/>
  </si>
  <si>
    <t>●定期的な収入</t>
    <rPh sb="1" eb="3">
      <t>テイキ</t>
    </rPh>
    <rPh sb="3" eb="4">
      <t>テキ</t>
    </rPh>
    <rPh sb="5" eb="7">
      <t>シュウニュウ</t>
    </rPh>
    <phoneticPr fontId="1"/>
  </si>
  <si>
    <t>●定期的な支出</t>
    <rPh sb="1" eb="3">
      <t>テイキ</t>
    </rPh>
    <rPh sb="3" eb="4">
      <t>テキ</t>
    </rPh>
    <rPh sb="5" eb="7">
      <t>シシュツ</t>
    </rPh>
    <phoneticPr fontId="1"/>
  </si>
  <si>
    <t>●臨時的な収入</t>
    <rPh sb="1" eb="3">
      <t>リンジ</t>
    </rPh>
    <rPh sb="3" eb="4">
      <t>テキ</t>
    </rPh>
    <rPh sb="5" eb="7">
      <t>シュウニュウ</t>
    </rPh>
    <phoneticPr fontId="1"/>
  </si>
  <si>
    <t>●臨時的な支出</t>
    <rPh sb="1" eb="3">
      <t>リンジ</t>
    </rPh>
    <rPh sb="3" eb="4">
      <t>テキ</t>
    </rPh>
    <rPh sb="5" eb="7">
      <t>シシュツ</t>
    </rPh>
    <phoneticPr fontId="1"/>
  </si>
  <si>
    <t>金額(月額)</t>
    <rPh sb="0" eb="2">
      <t>キンガク</t>
    </rPh>
    <rPh sb="3" eb="5">
      <t>ゲツガク</t>
    </rPh>
    <phoneticPr fontId="9"/>
  </si>
  <si>
    <t>期間</t>
    <rPh sb="0" eb="2">
      <t>キカン</t>
    </rPh>
    <phoneticPr fontId="9"/>
  </si>
  <si>
    <t>●日常生活費</t>
  </si>
  <si>
    <t>現在の日常生活費：</t>
    <rPh sb="0" eb="2">
      <t>ゲンザイ</t>
    </rPh>
    <phoneticPr fontId="9"/>
  </si>
  <si>
    <t>将来の日常生活費：</t>
    <rPh sb="0" eb="2">
      <t>ショウライ</t>
    </rPh>
    <phoneticPr fontId="9"/>
  </si>
  <si>
    <t>日常生活費</t>
    <phoneticPr fontId="1"/>
  </si>
  <si>
    <t>日常生活費(世帯主死亡時)</t>
    <rPh sb="6" eb="9">
      <t>セタイヌシ</t>
    </rPh>
    <rPh sb="9" eb="12">
      <t>シボウジ</t>
    </rPh>
    <phoneticPr fontId="1"/>
  </si>
  <si>
    <t>加給年金</t>
    <rPh sb="0" eb="2">
      <t>カキュウ</t>
    </rPh>
    <rPh sb="2" eb="4">
      <t>ネンキン</t>
    </rPh>
    <phoneticPr fontId="12"/>
  </si>
  <si>
    <t>■配偶者死亡時の遺族年金</t>
    <rPh sb="1" eb="4">
      <t>ハイグウシャ</t>
    </rPh>
    <rPh sb="4" eb="7">
      <t>シボウジ</t>
    </rPh>
    <rPh sb="8" eb="10">
      <t>イゾク</t>
    </rPh>
    <rPh sb="10" eb="12">
      <t>ネンキン</t>
    </rPh>
    <phoneticPr fontId="1"/>
  </si>
  <si>
    <t>死亡退職金(世帯主死亡時)</t>
    <rPh sb="0" eb="2">
      <t>シボウ</t>
    </rPh>
    <rPh sb="2" eb="5">
      <t>タイショクキン</t>
    </rPh>
    <rPh sb="6" eb="9">
      <t>セタイヌシ</t>
    </rPh>
    <rPh sb="9" eb="12">
      <t>シボウジ</t>
    </rPh>
    <phoneticPr fontId="1"/>
  </si>
  <si>
    <t>死亡退職金(配偶者死亡時)</t>
    <rPh sb="0" eb="2">
      <t>シボウ</t>
    </rPh>
    <rPh sb="2" eb="5">
      <t>タイショクキン</t>
    </rPh>
    <rPh sb="6" eb="9">
      <t>ハイグウシャ</t>
    </rPh>
    <rPh sb="9" eb="12">
      <t>シボウジ</t>
    </rPh>
    <phoneticPr fontId="1"/>
  </si>
  <si>
    <t>配偶者死亡時ローン返済倍率</t>
    <rPh sb="0" eb="3">
      <t>ハイグウシャ</t>
    </rPh>
    <rPh sb="3" eb="6">
      <t>シボウジ</t>
    </rPh>
    <rPh sb="9" eb="11">
      <t>ヘンサイ</t>
    </rPh>
    <rPh sb="11" eb="13">
      <t>バイリツ</t>
    </rPh>
    <phoneticPr fontId="12"/>
  </si>
  <si>
    <t>日常生活費(配偶者死亡時)</t>
    <rPh sb="6" eb="9">
      <t>ハイグウシャ</t>
    </rPh>
    <rPh sb="9" eb="12">
      <t>シボウジ</t>
    </rPh>
    <phoneticPr fontId="1"/>
  </si>
  <si>
    <t>葬儀とお墓費用の合計(世帯主死亡時)</t>
    <rPh sb="0" eb="2">
      <t>ソウギ</t>
    </rPh>
    <rPh sb="4" eb="5">
      <t>ハカ</t>
    </rPh>
    <rPh sb="5" eb="7">
      <t>ヒヨウ</t>
    </rPh>
    <rPh sb="8" eb="10">
      <t>ゴウケイ</t>
    </rPh>
    <rPh sb="11" eb="17">
      <t>セタイヌシシボウジ</t>
    </rPh>
    <phoneticPr fontId="1"/>
  </si>
  <si>
    <t>葬儀とお墓費用の合計(配偶者死亡時)</t>
    <rPh sb="0" eb="2">
      <t>ソウギ</t>
    </rPh>
    <rPh sb="4" eb="5">
      <t>ハカ</t>
    </rPh>
    <rPh sb="5" eb="7">
      <t>ヒヨウ</t>
    </rPh>
    <rPh sb="8" eb="10">
      <t>ゴウケイ</t>
    </rPh>
    <rPh sb="11" eb="14">
      <t>ハイグウシャ</t>
    </rPh>
    <rPh sb="14" eb="17">
      <t>シボウジ</t>
    </rPh>
    <phoneticPr fontId="1"/>
  </si>
  <si>
    <t>葬儀費用(世帯主死亡時)</t>
    <rPh sb="0" eb="2">
      <t>ソウギ</t>
    </rPh>
    <rPh sb="2" eb="4">
      <t>ヒヨウ</t>
    </rPh>
    <phoneticPr fontId="1"/>
  </si>
  <si>
    <t>お墓購入費(世帯主死亡時)</t>
    <rPh sb="1" eb="2">
      <t>ハカ</t>
    </rPh>
    <rPh sb="2" eb="5">
      <t>コウニュウヒ</t>
    </rPh>
    <phoneticPr fontId="1"/>
  </si>
  <si>
    <t>お墓維持管理費(世帯主死亡時)</t>
    <rPh sb="1" eb="2">
      <t>ハカ</t>
    </rPh>
    <rPh sb="2" eb="4">
      <t>イジ</t>
    </rPh>
    <rPh sb="4" eb="7">
      <t>カンリヒ</t>
    </rPh>
    <phoneticPr fontId="1"/>
  </si>
  <si>
    <t>葬儀費用(配偶者死亡時)</t>
    <rPh sb="0" eb="2">
      <t>ソウギ</t>
    </rPh>
    <rPh sb="2" eb="4">
      <t>ヒヨウ</t>
    </rPh>
    <rPh sb="5" eb="8">
      <t>ハイグウシャ</t>
    </rPh>
    <phoneticPr fontId="1"/>
  </si>
  <si>
    <t>お墓購入費(配偶者死亡時)</t>
    <rPh sb="1" eb="2">
      <t>ハカ</t>
    </rPh>
    <rPh sb="2" eb="5">
      <t>コウニュウヒ</t>
    </rPh>
    <rPh sb="6" eb="9">
      <t>ハイグウシャ</t>
    </rPh>
    <phoneticPr fontId="1"/>
  </si>
  <si>
    <t>お墓維持管理費(配偶者死亡時)</t>
    <rPh sb="1" eb="2">
      <t>ハカ</t>
    </rPh>
    <rPh sb="2" eb="4">
      <t>イジ</t>
    </rPh>
    <rPh sb="4" eb="7">
      <t>カンリヒ</t>
    </rPh>
    <rPh sb="8" eb="11">
      <t>ハイグウシャ</t>
    </rPh>
    <phoneticPr fontId="1"/>
  </si>
  <si>
    <t>(配偶者死亡時)</t>
    <rPh sb="1" eb="4">
      <t>ハイグウシャ</t>
    </rPh>
    <rPh sb="4" eb="7">
      <t>シボウジ</t>
    </rPh>
    <phoneticPr fontId="12"/>
  </si>
  <si>
    <t>公的年金以外の雑所得</t>
    <rPh sb="0" eb="2">
      <t>コウテキ</t>
    </rPh>
    <rPh sb="2" eb="4">
      <t>ネンキン</t>
    </rPh>
    <rPh sb="4" eb="6">
      <t>イガイ</t>
    </rPh>
    <rPh sb="7" eb="8">
      <t>ザツ</t>
    </rPh>
    <rPh sb="8" eb="10">
      <t>ショトク</t>
    </rPh>
    <phoneticPr fontId="12"/>
  </si>
  <si>
    <t>配当所得</t>
    <rPh sb="0" eb="2">
      <t>ハイトウ</t>
    </rPh>
    <rPh sb="2" eb="4">
      <t>ショトク</t>
    </rPh>
    <phoneticPr fontId="12"/>
  </si>
  <si>
    <t>扶養している子供の数</t>
    <rPh sb="0" eb="2">
      <t>フヨウ</t>
    </rPh>
    <rPh sb="6" eb="8">
      <t>コドモ</t>
    </rPh>
    <rPh sb="9" eb="10">
      <t>カズ</t>
    </rPh>
    <phoneticPr fontId="12"/>
  </si>
  <si>
    <t>前ページの内容をもとに計算した、年収の推移は次の通りです。</t>
    <rPh sb="0" eb="1">
      <t>ゼン</t>
    </rPh>
    <rPh sb="5" eb="7">
      <t>ナイヨウ</t>
    </rPh>
    <rPh sb="11" eb="13">
      <t>ケイサン</t>
    </rPh>
    <rPh sb="16" eb="18">
      <t>ネンシュウ</t>
    </rPh>
    <rPh sb="19" eb="21">
      <t>スイイ</t>
    </rPh>
    <rPh sb="22" eb="23">
      <t>ツギ</t>
    </rPh>
    <rPh sb="24" eb="25">
      <t>トオ</t>
    </rPh>
    <phoneticPr fontId="12"/>
  </si>
  <si>
    <t>年齢</t>
    <rPh sb="0" eb="2">
      <t>ネンレイ</t>
    </rPh>
    <phoneticPr fontId="12"/>
  </si>
  <si>
    <t>人生において、どのような収入・支出が多いのか、色の多さで直感的に確認できます。
各年の具体的な内訳の金額は、あとのキャッシュフロー表のページをご覧ください。</t>
    <rPh sb="0" eb="2">
      <t>ジンセイ</t>
    </rPh>
    <rPh sb="12" eb="14">
      <t>シュウニュウ</t>
    </rPh>
    <rPh sb="15" eb="17">
      <t>シシュツ</t>
    </rPh>
    <rPh sb="18" eb="19">
      <t>オオ</t>
    </rPh>
    <rPh sb="23" eb="24">
      <t>イロ</t>
    </rPh>
    <rPh sb="25" eb="26">
      <t>オオ</t>
    </rPh>
    <rPh sb="28" eb="31">
      <t>チョッカンテキ</t>
    </rPh>
    <rPh sb="32" eb="34">
      <t>カクニン</t>
    </rPh>
    <rPh sb="40" eb="42">
      <t>カクトシ</t>
    </rPh>
    <rPh sb="43" eb="46">
      <t>グタイテキ</t>
    </rPh>
    <rPh sb="47" eb="49">
      <t>ウチワケ</t>
    </rPh>
    <rPh sb="50" eb="52">
      <t>キンガク</t>
    </rPh>
    <rPh sb="65" eb="66">
      <t>ヒョウ</t>
    </rPh>
    <rPh sb="72" eb="73">
      <t>ラン</t>
    </rPh>
    <phoneticPr fontId="6"/>
  </si>
  <si>
    <t>将来に、どのような支出に、どれくらいかかるのか、今のうちに把握をしておきましょう。</t>
    <rPh sb="0" eb="2">
      <t>ショウライ</t>
    </rPh>
    <rPh sb="9" eb="11">
      <t>シシュツ</t>
    </rPh>
    <rPh sb="24" eb="25">
      <t>イマ</t>
    </rPh>
    <rPh sb="29" eb="31">
      <t>ハアク</t>
    </rPh>
    <phoneticPr fontId="6"/>
  </si>
  <si>
    <t>（金額の単位：万円）</t>
    <rPh sb="1" eb="2">
      <t>キン</t>
    </rPh>
    <rPh sb="2" eb="3">
      <t>ガク</t>
    </rPh>
    <rPh sb="4" eb="6">
      <t>タンイ</t>
    </rPh>
    <rPh sb="7" eb="9">
      <t>マンエン</t>
    </rPh>
    <phoneticPr fontId="9"/>
  </si>
  <si>
    <t>世帯主の年金合計(年額)</t>
    <rPh sb="0" eb="3">
      <t>セタイヌシ</t>
    </rPh>
    <rPh sb="4" eb="6">
      <t>ネンキン</t>
    </rPh>
    <rPh sb="6" eb="8">
      <t>ゴウケイ</t>
    </rPh>
    <rPh sb="9" eb="11">
      <t>ネンガク</t>
    </rPh>
    <phoneticPr fontId="1"/>
  </si>
  <si>
    <t>配偶者の年金合計(年額)</t>
    <rPh sb="0" eb="3">
      <t>ハイグウシャ</t>
    </rPh>
    <rPh sb="4" eb="6">
      <t>ネンキン</t>
    </rPh>
    <rPh sb="6" eb="8">
      <t>ゴウケイ</t>
    </rPh>
    <rPh sb="9" eb="11">
      <t>ネンガク</t>
    </rPh>
    <phoneticPr fontId="1"/>
  </si>
  <si>
    <t>1ヶ月あたりの金額</t>
    <rPh sb="2" eb="3">
      <t>ゲツ</t>
    </rPh>
    <rPh sb="7" eb="9">
      <t>キンガク</t>
    </rPh>
    <phoneticPr fontId="1"/>
  </si>
  <si>
    <t>両者</t>
    <rPh sb="0" eb="2">
      <t>リョウシャ</t>
    </rPh>
    <phoneticPr fontId="12"/>
  </si>
  <si>
    <t>購入・ﾛｰﾝ返済合計</t>
    <rPh sb="0" eb="2">
      <t>コウニュウ</t>
    </rPh>
    <rPh sb="6" eb="8">
      <t>ヘンサイ</t>
    </rPh>
    <rPh sb="8" eb="10">
      <t>ゴウケイ</t>
    </rPh>
    <phoneticPr fontId="27"/>
  </si>
  <si>
    <t>住宅費合計</t>
    <rPh sb="0" eb="3">
      <t>ジュウタクヒ</t>
    </rPh>
    <rPh sb="3" eb="5">
      <t>ゴウケイ</t>
    </rPh>
    <phoneticPr fontId="27"/>
  </si>
  <si>
    <t>世帯主老後年金</t>
    <rPh sb="0" eb="3">
      <t>セタイヌシ</t>
    </rPh>
    <rPh sb="3" eb="5">
      <t>ロウゴ</t>
    </rPh>
    <rPh sb="5" eb="7">
      <t>ネンキン</t>
    </rPh>
    <phoneticPr fontId="27"/>
  </si>
  <si>
    <t>配偶者老後年金</t>
    <rPh sb="0" eb="3">
      <t>ハイグウシャ</t>
    </rPh>
    <rPh sb="3" eb="5">
      <t>ロウゴ</t>
    </rPh>
    <rPh sb="5" eb="7">
      <t>ネンキン</t>
    </rPh>
    <phoneticPr fontId="27"/>
  </si>
  <si>
    <t>収入に占める住宅費</t>
    <rPh sb="0" eb="2">
      <t>シュウニュウ</t>
    </rPh>
    <rPh sb="3" eb="4">
      <t>シ</t>
    </rPh>
    <rPh sb="6" eb="9">
      <t>ジュウタクヒ</t>
    </rPh>
    <phoneticPr fontId="1"/>
  </si>
  <si>
    <t>収入合計</t>
    <rPh sb="0" eb="2">
      <t>シュウニュウ</t>
    </rPh>
    <rPh sb="2" eb="4">
      <t>ゴウケイ</t>
    </rPh>
    <phoneticPr fontId="1"/>
  </si>
  <si>
    <t>世帯主老齢年金合計(両者生存時)</t>
    <rPh sb="0" eb="3">
      <t>セタイヌシ</t>
    </rPh>
    <rPh sb="3" eb="5">
      <t>ロウレイ</t>
    </rPh>
    <rPh sb="5" eb="7">
      <t>ネンキン</t>
    </rPh>
    <rPh sb="7" eb="9">
      <t>ゴウケイ</t>
    </rPh>
    <rPh sb="10" eb="12">
      <t>リョウシャ</t>
    </rPh>
    <rPh sb="12" eb="14">
      <t>セイゾン</t>
    </rPh>
    <rPh sb="14" eb="15">
      <t>ジ</t>
    </rPh>
    <phoneticPr fontId="1"/>
  </si>
  <si>
    <t>配偶者老齢年金合計(両者生存時)</t>
    <rPh sb="3" eb="5">
      <t>ロウレイ</t>
    </rPh>
    <rPh sb="5" eb="7">
      <t>ネンキン</t>
    </rPh>
    <rPh sb="7" eb="9">
      <t>ゴウケイ</t>
    </rPh>
    <rPh sb="10" eb="12">
      <t>リョウシャ</t>
    </rPh>
    <rPh sb="12" eb="14">
      <t>セイゾン</t>
    </rPh>
    <rPh sb="14" eb="15">
      <t>ジ</t>
    </rPh>
    <phoneticPr fontId="1"/>
  </si>
  <si>
    <t>持家維持費用合計</t>
    <rPh sb="0" eb="2">
      <t>モチイエ</t>
    </rPh>
    <rPh sb="2" eb="4">
      <t>イジ</t>
    </rPh>
    <rPh sb="4" eb="6">
      <t>ヒヨウ</t>
    </rPh>
    <rPh sb="6" eb="8">
      <t>ゴウケイ</t>
    </rPh>
    <phoneticPr fontId="27"/>
  </si>
  <si>
    <t>今後の住まいにかかる費用の推移です。</t>
    <rPh sb="0" eb="2">
      <t>コンゴ</t>
    </rPh>
    <rPh sb="3" eb="4">
      <t>ス</t>
    </rPh>
    <rPh sb="10" eb="12">
      <t>ヒヨウ</t>
    </rPh>
    <rPh sb="13" eb="15">
      <t>スイイ</t>
    </rPh>
    <phoneticPr fontId="27"/>
  </si>
  <si>
    <t>いつごろ、どれくらい住まいにお金がかかるのかを、把握しておきましょう。</t>
    <rPh sb="10" eb="11">
      <t>ス</t>
    </rPh>
    <rPh sb="15" eb="16">
      <t>カネ</t>
    </rPh>
    <rPh sb="24" eb="26">
      <t>ハアク</t>
    </rPh>
    <phoneticPr fontId="27"/>
  </si>
  <si>
    <t>毎年かかる費用の詳しい内訳と金額は、次ページでご確認ください。</t>
    <rPh sb="0" eb="2">
      <t>マイトシ</t>
    </rPh>
    <rPh sb="5" eb="7">
      <t>ヒヨウ</t>
    </rPh>
    <rPh sb="8" eb="9">
      <t>クワ</t>
    </rPh>
    <rPh sb="11" eb="13">
      <t>ウチワケ</t>
    </rPh>
    <rPh sb="14" eb="16">
      <t>キンガク</t>
    </rPh>
    <rPh sb="18" eb="19">
      <t>ジ</t>
    </rPh>
    <rPh sb="24" eb="26">
      <t>カクニン</t>
    </rPh>
    <phoneticPr fontId="27"/>
  </si>
  <si>
    <t>老後の重要な収入源となる年金を、毎年どれくらいもらえるかについて、まとめています。</t>
    <rPh sb="0" eb="2">
      <t>ロウゴ</t>
    </rPh>
    <rPh sb="3" eb="5">
      <t>ジュウヨウ</t>
    </rPh>
    <rPh sb="6" eb="9">
      <t>シュウニュウゲン</t>
    </rPh>
    <rPh sb="12" eb="14">
      <t>ネンキン</t>
    </rPh>
    <rPh sb="16" eb="18">
      <t>マイトシ</t>
    </rPh>
    <phoneticPr fontId="9"/>
  </si>
  <si>
    <t>各年の詳細な金額と内訳は、次ページでご確認ください。</t>
    <rPh sb="0" eb="2">
      <t>カクトシ</t>
    </rPh>
    <rPh sb="3" eb="5">
      <t>ショウサイ</t>
    </rPh>
    <rPh sb="6" eb="8">
      <t>キンガク</t>
    </rPh>
    <rPh sb="9" eb="11">
      <t>ウチワケ</t>
    </rPh>
    <rPh sb="13" eb="14">
      <t>ジ</t>
    </rPh>
    <rPh sb="19" eb="21">
      <t>カクニン</t>
    </rPh>
    <phoneticPr fontId="9"/>
  </si>
  <si>
    <t>住宅ローン繰上返済</t>
    <rPh sb="0" eb="2">
      <t>ジュウタク</t>
    </rPh>
    <rPh sb="5" eb="7">
      <t>クリアゲ</t>
    </rPh>
    <rPh sb="7" eb="9">
      <t>ヘンサイ</t>
    </rPh>
    <phoneticPr fontId="1"/>
  </si>
  <si>
    <t>各年の具体的な年収金額は、あとのキャッシュフロー表のページをご覧ください。</t>
    <rPh sb="3" eb="6">
      <t>グタイテキ</t>
    </rPh>
    <rPh sb="31" eb="32">
      <t>ラン</t>
    </rPh>
    <phoneticPr fontId="12"/>
  </si>
  <si>
    <t>団体信用生命保険</t>
    <phoneticPr fontId="12"/>
  </si>
  <si>
    <r>
      <rPr>
        <sz val="10"/>
        <color theme="1"/>
        <rFont val="ＭＳ Ｐゴシック"/>
        <family val="3"/>
        <charset val="128"/>
      </rPr>
      <t>※</t>
    </r>
    <r>
      <rPr>
        <sz val="10"/>
        <color indexed="8"/>
        <rFont val="ＭＳ Ｐゴシック"/>
        <family val="3"/>
        <charset val="128"/>
      </rPr>
      <t>各年の、収入と支出の差です。
金額が</t>
    </r>
    <r>
      <rPr>
        <sz val="10"/>
        <color indexed="8"/>
        <rFont val="Calibri"/>
        <family val="2"/>
      </rPr>
      <t>0</t>
    </r>
    <r>
      <rPr>
        <sz val="10"/>
        <color indexed="8"/>
        <rFont val="ＭＳ Ｐゴシック"/>
        <family val="3"/>
        <charset val="128"/>
      </rPr>
      <t>を下回っている年は、支出の方が多いことを示しています。</t>
    </r>
    <phoneticPr fontId="7"/>
  </si>
  <si>
    <t>（住宅借入金特別控除の上限額）</t>
    <rPh sb="1" eb="3">
      <t>ジュウタク</t>
    </rPh>
    <rPh sb="3" eb="5">
      <t>カリイレ</t>
    </rPh>
    <rPh sb="5" eb="6">
      <t>キン</t>
    </rPh>
    <rPh sb="6" eb="8">
      <t>トクベツ</t>
    </rPh>
    <rPh sb="8" eb="10">
      <t>コウジョ</t>
    </rPh>
    <rPh sb="11" eb="14">
      <t>ジョウゲンガク</t>
    </rPh>
    <phoneticPr fontId="12"/>
  </si>
  <si>
    <t>住宅借入金特別控除前の税額控除</t>
    <rPh sb="9" eb="10">
      <t>マエ</t>
    </rPh>
    <rPh sb="11" eb="13">
      <t>ゼイガク</t>
    </rPh>
    <rPh sb="13" eb="15">
      <t>コウジョ</t>
    </rPh>
    <phoneticPr fontId="12"/>
  </si>
  <si>
    <t>住宅借入金特別控除後の税額控除</t>
    <rPh sb="0" eb="2">
      <t>ジュウタク</t>
    </rPh>
    <rPh sb="2" eb="4">
      <t>カリイレ</t>
    </rPh>
    <rPh sb="4" eb="5">
      <t>キン</t>
    </rPh>
    <rPh sb="5" eb="7">
      <t>トクベツ</t>
    </rPh>
    <rPh sb="7" eb="9">
      <t>コウジョ</t>
    </rPh>
    <rPh sb="9" eb="10">
      <t>ゴ</t>
    </rPh>
    <rPh sb="11" eb="13">
      <t>ゼイガク</t>
    </rPh>
    <rPh sb="13" eb="15">
      <t>コウジョ</t>
    </rPh>
    <phoneticPr fontId="12"/>
  </si>
  <si>
    <t>税額控除前住民税</t>
    <rPh sb="0" eb="2">
      <t>ゼイガク</t>
    </rPh>
    <rPh sb="2" eb="4">
      <t>コウジョ</t>
    </rPh>
    <rPh sb="4" eb="5">
      <t>マエ</t>
    </rPh>
    <rPh sb="5" eb="8">
      <t>ジュウミンゼイ</t>
    </rPh>
    <phoneticPr fontId="12"/>
  </si>
  <si>
    <t>その他税額控除</t>
    <rPh sb="2" eb="3">
      <t>タ</t>
    </rPh>
    <rPh sb="3" eb="5">
      <t>ゼイガク</t>
    </rPh>
    <rPh sb="5" eb="7">
      <t>コウジョ</t>
    </rPh>
    <phoneticPr fontId="12"/>
  </si>
  <si>
    <t>税額控除合計</t>
    <rPh sb="0" eb="2">
      <t>ゼイガク</t>
    </rPh>
    <rPh sb="2" eb="4">
      <t>コウジョ</t>
    </rPh>
    <rPh sb="4" eb="6">
      <t>ゴウケイ</t>
    </rPh>
    <phoneticPr fontId="12"/>
  </si>
  <si>
    <t>税額控除前住民税</t>
    <rPh sb="0" eb="2">
      <t>ゼイガク</t>
    </rPh>
    <rPh sb="2" eb="4">
      <t>コウジョ</t>
    </rPh>
    <rPh sb="4" eb="5">
      <t>マエ</t>
    </rPh>
    <rPh sb="5" eb="8">
      <t>ジュウミンゼイ</t>
    </rPh>
    <phoneticPr fontId="12"/>
  </si>
  <si>
    <t>世帯主所得税 所得控除合計</t>
    <rPh sb="0" eb="3">
      <t>セタイヌシ</t>
    </rPh>
    <rPh sb="3" eb="6">
      <t>ショトクゼイ</t>
    </rPh>
    <rPh sb="7" eb="9">
      <t>ショトク</t>
    </rPh>
    <rPh sb="9" eb="11">
      <t>コウジョ</t>
    </rPh>
    <rPh sb="11" eb="13">
      <t>ゴウケイ</t>
    </rPh>
    <phoneticPr fontId="12"/>
  </si>
  <si>
    <t>■世帯主　所得</t>
    <rPh sb="1" eb="4">
      <t>セタイヌシ</t>
    </rPh>
    <rPh sb="5" eb="7">
      <t>ショトク</t>
    </rPh>
    <phoneticPr fontId="12"/>
  </si>
  <si>
    <t>■配偶者　所得</t>
    <rPh sb="1" eb="4">
      <t>ハイグウシャ</t>
    </rPh>
    <rPh sb="5" eb="7">
      <t>ショトク</t>
    </rPh>
    <phoneticPr fontId="12"/>
  </si>
  <si>
    <t>■世帯主　所得税の所得控除</t>
    <rPh sb="1" eb="4">
      <t>セタイヌシ</t>
    </rPh>
    <rPh sb="5" eb="8">
      <t>ショトクゼイ</t>
    </rPh>
    <rPh sb="9" eb="11">
      <t>ショトク</t>
    </rPh>
    <rPh sb="11" eb="13">
      <t>コウジョ</t>
    </rPh>
    <phoneticPr fontId="12"/>
  </si>
  <si>
    <t>■世帯主　所得税の税額控除・税額</t>
    <rPh sb="1" eb="4">
      <t>セタイヌシ</t>
    </rPh>
    <rPh sb="5" eb="8">
      <t>ショトクゼイ</t>
    </rPh>
    <rPh sb="9" eb="11">
      <t>ゼイガク</t>
    </rPh>
    <rPh sb="11" eb="13">
      <t>コウジョ</t>
    </rPh>
    <rPh sb="14" eb="16">
      <t>ゼイガク</t>
    </rPh>
    <phoneticPr fontId="12"/>
  </si>
  <si>
    <t>■配偶者　所得税の所得控除</t>
    <rPh sb="1" eb="4">
      <t>ハイグウシャ</t>
    </rPh>
    <rPh sb="5" eb="8">
      <t>ショトクゼイ</t>
    </rPh>
    <rPh sb="9" eb="11">
      <t>ショトク</t>
    </rPh>
    <rPh sb="11" eb="13">
      <t>コウジョ</t>
    </rPh>
    <phoneticPr fontId="12"/>
  </si>
  <si>
    <t>■配偶者　所得税の税額控除・税額</t>
    <rPh sb="1" eb="4">
      <t>ハイグウシャ</t>
    </rPh>
    <rPh sb="5" eb="8">
      <t>ショトクゼイ</t>
    </rPh>
    <rPh sb="9" eb="11">
      <t>ゼイガク</t>
    </rPh>
    <rPh sb="11" eb="13">
      <t>コウジョ</t>
    </rPh>
    <rPh sb="14" eb="16">
      <t>ゼイガク</t>
    </rPh>
    <phoneticPr fontId="12"/>
  </si>
  <si>
    <t>■世帯主　住民税の税額控除・税額</t>
    <rPh sb="1" eb="4">
      <t>セタイヌシ</t>
    </rPh>
    <rPh sb="5" eb="8">
      <t>ジュウミンゼイ</t>
    </rPh>
    <rPh sb="9" eb="11">
      <t>ゼイガク</t>
    </rPh>
    <rPh sb="11" eb="13">
      <t>コウジョ</t>
    </rPh>
    <rPh sb="14" eb="16">
      <t>ゼイガク</t>
    </rPh>
    <phoneticPr fontId="12"/>
  </si>
  <si>
    <t>■配偶者　住民税の所得控除</t>
    <rPh sb="1" eb="4">
      <t>ハイグウシャ</t>
    </rPh>
    <rPh sb="5" eb="8">
      <t>ジュウミンゼイ</t>
    </rPh>
    <rPh sb="9" eb="11">
      <t>ショトク</t>
    </rPh>
    <rPh sb="11" eb="13">
      <t>コウジョ</t>
    </rPh>
    <phoneticPr fontId="12"/>
  </si>
  <si>
    <t>■配偶者　住民税の税額控除・税額</t>
    <rPh sb="1" eb="4">
      <t>ハイグウシャ</t>
    </rPh>
    <rPh sb="5" eb="8">
      <t>ジュウミンゼイ</t>
    </rPh>
    <rPh sb="9" eb="11">
      <t>ゼイガク</t>
    </rPh>
    <rPh sb="11" eb="13">
      <t>コウジョ</t>
    </rPh>
    <rPh sb="14" eb="16">
      <t>ゼイガク</t>
    </rPh>
    <phoneticPr fontId="12"/>
  </si>
  <si>
    <t>■個人事業税</t>
    <rPh sb="1" eb="3">
      <t>コジン</t>
    </rPh>
    <rPh sb="3" eb="6">
      <t>ジギョウゼイ</t>
    </rPh>
    <phoneticPr fontId="12"/>
  </si>
  <si>
    <t>ローン契約者</t>
    <rPh sb="3" eb="6">
      <t>ケイヤクシャ</t>
    </rPh>
    <phoneticPr fontId="12"/>
  </si>
  <si>
    <t>住宅ローン控除</t>
    <rPh sb="0" eb="2">
      <t>ジュウタク</t>
    </rPh>
    <rPh sb="5" eb="7">
      <t>コウジョ</t>
    </rPh>
    <phoneticPr fontId="12"/>
  </si>
  <si>
    <t>拠出額</t>
    <rPh sb="0" eb="2">
      <t>キョシュツ</t>
    </rPh>
    <rPh sb="2" eb="3">
      <t>ガク</t>
    </rPh>
    <phoneticPr fontId="12"/>
  </si>
  <si>
    <t>世帯主所得税</t>
    <rPh sb="0" eb="3">
      <t>セタイヌシ</t>
    </rPh>
    <rPh sb="3" eb="6">
      <t>ショトクゼイ</t>
    </rPh>
    <phoneticPr fontId="12"/>
  </si>
  <si>
    <t>世帯主住民税</t>
    <rPh sb="0" eb="3">
      <t>セタイヌシ</t>
    </rPh>
    <rPh sb="3" eb="6">
      <t>ジュウミンゼイ</t>
    </rPh>
    <phoneticPr fontId="12"/>
  </si>
  <si>
    <t>配偶者所得税</t>
    <rPh sb="0" eb="3">
      <t>ハイグウシャ</t>
    </rPh>
    <rPh sb="3" eb="6">
      <t>ショトクゼイ</t>
    </rPh>
    <phoneticPr fontId="12"/>
  </si>
  <si>
    <t>配偶者住民税</t>
    <rPh sb="3" eb="6">
      <t>ジュウミンゼイ</t>
    </rPh>
    <phoneticPr fontId="12"/>
  </si>
  <si>
    <t>世帯主退職金(額面)</t>
    <rPh sb="0" eb="3">
      <t>セタイヌシ</t>
    </rPh>
    <rPh sb="3" eb="6">
      <t>タイショクキン</t>
    </rPh>
    <rPh sb="7" eb="9">
      <t>ガクメン</t>
    </rPh>
    <phoneticPr fontId="1"/>
  </si>
  <si>
    <t>配偶者退職金(額面)</t>
    <rPh sb="0" eb="3">
      <t>ハイグウシャ</t>
    </rPh>
    <rPh sb="3" eb="6">
      <t>タイショクキン</t>
    </rPh>
    <phoneticPr fontId="1"/>
  </si>
  <si>
    <t>一括受取額</t>
    <rPh sb="0" eb="2">
      <t>イッカツ</t>
    </rPh>
    <rPh sb="2" eb="4">
      <t>ウケトリ</t>
    </rPh>
    <rPh sb="4" eb="5">
      <t>ガク</t>
    </rPh>
    <phoneticPr fontId="12"/>
  </si>
  <si>
    <t>一括受取に対する所得税</t>
    <rPh sb="0" eb="2">
      <t>イッカツ</t>
    </rPh>
    <rPh sb="2" eb="4">
      <t>ウケトリ</t>
    </rPh>
    <rPh sb="5" eb="6">
      <t>タイ</t>
    </rPh>
    <rPh sb="8" eb="11">
      <t>ショトクゼイ</t>
    </rPh>
    <phoneticPr fontId="12"/>
  </si>
  <si>
    <t>一括受取に対する住民税</t>
    <rPh sb="8" eb="11">
      <t>ジュウミンゼイ</t>
    </rPh>
    <phoneticPr fontId="12"/>
  </si>
  <si>
    <t>年金受取額</t>
    <rPh sb="0" eb="2">
      <t>ネンキン</t>
    </rPh>
    <rPh sb="2" eb="4">
      <t>ウケトリ</t>
    </rPh>
    <rPh sb="4" eb="5">
      <t>ガク</t>
    </rPh>
    <phoneticPr fontId="12"/>
  </si>
  <si>
    <t>■確定拠出年金（世帯主）</t>
    <rPh sb="1" eb="3">
      <t>カクテイ</t>
    </rPh>
    <rPh sb="3" eb="5">
      <t>キョシュツ</t>
    </rPh>
    <rPh sb="5" eb="7">
      <t>ネンキン</t>
    </rPh>
    <rPh sb="8" eb="11">
      <t>セタイヌシ</t>
    </rPh>
    <phoneticPr fontId="1"/>
  </si>
  <si>
    <t>■確定拠出年金（配偶者）</t>
    <rPh sb="1" eb="3">
      <t>カクテイ</t>
    </rPh>
    <rPh sb="3" eb="5">
      <t>キョシュツ</t>
    </rPh>
    <rPh sb="5" eb="7">
      <t>ネンキン</t>
    </rPh>
    <rPh sb="8" eb="10">
      <t>ハイグウ</t>
    </rPh>
    <rPh sb="10" eb="11">
      <t>シャ</t>
    </rPh>
    <phoneticPr fontId="1"/>
  </si>
  <si>
    <t>小規模企業共済等掛金控除(その他)</t>
    <rPh sb="0" eb="3">
      <t>ショウキボ</t>
    </rPh>
    <rPh sb="3" eb="5">
      <t>キギョウ</t>
    </rPh>
    <rPh sb="5" eb="8">
      <t>キョウサイトウ</t>
    </rPh>
    <rPh sb="8" eb="10">
      <t>カケキン</t>
    </rPh>
    <rPh sb="10" eb="12">
      <t>コウジョ</t>
    </rPh>
    <rPh sb="15" eb="16">
      <t>タ</t>
    </rPh>
    <phoneticPr fontId="12"/>
  </si>
  <si>
    <t>確定拠出年金一括受取手取り(世帯主)</t>
    <rPh sb="0" eb="2">
      <t>カクテイ</t>
    </rPh>
    <rPh sb="2" eb="4">
      <t>キョシュツ</t>
    </rPh>
    <rPh sb="4" eb="6">
      <t>ネンキン</t>
    </rPh>
    <rPh sb="6" eb="8">
      <t>イッカツ</t>
    </rPh>
    <rPh sb="8" eb="10">
      <t>ウケトリ</t>
    </rPh>
    <rPh sb="10" eb="12">
      <t>テド</t>
    </rPh>
    <rPh sb="14" eb="17">
      <t>セタイヌシ</t>
    </rPh>
    <phoneticPr fontId="12"/>
  </si>
  <si>
    <t>確定拠出年金一括受取手取り(配偶者)</t>
    <rPh sb="0" eb="2">
      <t>カクテイ</t>
    </rPh>
    <rPh sb="2" eb="4">
      <t>キョシュツ</t>
    </rPh>
    <rPh sb="4" eb="6">
      <t>ネンキン</t>
    </rPh>
    <rPh sb="6" eb="8">
      <t>イッカツ</t>
    </rPh>
    <rPh sb="8" eb="10">
      <t>ウケトリ</t>
    </rPh>
    <rPh sb="10" eb="12">
      <t>テド</t>
    </rPh>
    <rPh sb="14" eb="17">
      <t>ハイグウシャ</t>
    </rPh>
    <phoneticPr fontId="12"/>
  </si>
  <si>
    <t>世帯主勤労退職金手取り</t>
    <rPh sb="0" eb="3">
      <t>セタイヌシ</t>
    </rPh>
    <rPh sb="3" eb="5">
      <t>キンロウ</t>
    </rPh>
    <rPh sb="5" eb="8">
      <t>タイショクキン</t>
    </rPh>
    <rPh sb="8" eb="10">
      <t>テド</t>
    </rPh>
    <phoneticPr fontId="12"/>
  </si>
  <si>
    <t>配偶者勤労退職金手取り</t>
    <rPh sb="0" eb="3">
      <t>ハイグウシャ</t>
    </rPh>
    <rPh sb="3" eb="5">
      <t>キンロウ</t>
    </rPh>
    <rPh sb="5" eb="8">
      <t>タイショクキン</t>
    </rPh>
    <rPh sb="8" eb="10">
      <t>テド</t>
    </rPh>
    <phoneticPr fontId="12"/>
  </si>
  <si>
    <t>退職金合計額(世帯主)</t>
    <rPh sb="0" eb="3">
      <t>タイショクキン</t>
    </rPh>
    <rPh sb="3" eb="5">
      <t>ゴウケイ</t>
    </rPh>
    <rPh sb="5" eb="6">
      <t>ガク</t>
    </rPh>
    <rPh sb="7" eb="10">
      <t>セタイヌシ</t>
    </rPh>
    <phoneticPr fontId="12"/>
  </si>
  <si>
    <t>退職金合計額(配偶者)</t>
    <rPh sb="0" eb="3">
      <t>タイショクキン</t>
    </rPh>
    <rPh sb="3" eb="5">
      <t>ゴウケイ</t>
    </rPh>
    <rPh sb="5" eb="6">
      <t>ガク</t>
    </rPh>
    <rPh sb="7" eb="10">
      <t>ハイグウシャ</t>
    </rPh>
    <phoneticPr fontId="12"/>
  </si>
  <si>
    <t>基礎年金</t>
    <phoneticPr fontId="9"/>
  </si>
  <si>
    <t>厚生年金(共済年金)</t>
    <phoneticPr fontId="9"/>
  </si>
  <si>
    <t>合計</t>
    <rPh sb="0" eb="2">
      <t>ゴウケイ</t>
    </rPh>
    <phoneticPr fontId="9"/>
  </si>
  <si>
    <t>合計</t>
    <rPh sb="0" eb="2">
      <t>ゴウケイ</t>
    </rPh>
    <phoneticPr fontId="27"/>
  </si>
  <si>
    <t>合計</t>
    <rPh sb="0" eb="2">
      <t>ゴウケイ</t>
    </rPh>
    <phoneticPr fontId="5"/>
  </si>
  <si>
    <t>社会保険料控除・
小規模企業共済等掛金控除
（確定拠出年金）</t>
    <rPh sb="0" eb="2">
      <t>シャカイ</t>
    </rPh>
    <rPh sb="2" eb="5">
      <t>ホケンリョウ</t>
    </rPh>
    <rPh sb="5" eb="7">
      <t>コウジョ</t>
    </rPh>
    <rPh sb="23" eb="25">
      <t>カクテイ</t>
    </rPh>
    <rPh sb="25" eb="27">
      <t>キョシュツ</t>
    </rPh>
    <rPh sb="27" eb="29">
      <t>ネンキン</t>
    </rPh>
    <phoneticPr fontId="12"/>
  </si>
  <si>
    <t>社会保険料控除・
小規模企業共済等掛金控除
（確定拠出年金）</t>
    <rPh sb="0" eb="2">
      <t>シャカイ</t>
    </rPh>
    <rPh sb="2" eb="5">
      <t>ホケンリョウ</t>
    </rPh>
    <rPh sb="5" eb="7">
      <t>コウジョ</t>
    </rPh>
    <phoneticPr fontId="12"/>
  </si>
  <si>
    <t>ご家族</t>
    <rPh sb="1" eb="3">
      <t>カゾク</t>
    </rPh>
    <phoneticPr fontId="1"/>
  </si>
  <si>
    <t>教</t>
    <rPh sb="0" eb="1">
      <t>キョウ</t>
    </rPh>
    <phoneticPr fontId="1"/>
  </si>
  <si>
    <t>育</t>
    <rPh sb="0" eb="1">
      <t>イク</t>
    </rPh>
    <phoneticPr fontId="3"/>
  </si>
  <si>
    <t>費</t>
    <rPh sb="0" eb="1">
      <t>ヒ</t>
    </rPh>
    <phoneticPr fontId="3"/>
  </si>
  <si>
    <t>姓名</t>
    <rPh sb="0" eb="2">
      <t>セイメイ</t>
    </rPh>
    <phoneticPr fontId="1"/>
  </si>
  <si>
    <t>(続柄)名様</t>
    <rPh sb="1" eb="3">
      <t>ゾクガラ</t>
    </rPh>
    <rPh sb="4" eb="5">
      <t>メイ</t>
    </rPh>
    <rPh sb="5" eb="6">
      <t>サマ</t>
    </rPh>
    <phoneticPr fontId="1"/>
  </si>
  <si>
    <t>名様</t>
    <rPh sb="0" eb="1">
      <t>メイ</t>
    </rPh>
    <rPh sb="1" eb="2">
      <t>サマ</t>
    </rPh>
    <phoneticPr fontId="1"/>
  </si>
  <si>
    <t>退職所得手取り 複数合計(世帯主)</t>
    <rPh sb="0" eb="2">
      <t>タイショク</t>
    </rPh>
    <rPh sb="2" eb="4">
      <t>ショトク</t>
    </rPh>
    <rPh sb="4" eb="6">
      <t>テド</t>
    </rPh>
    <rPh sb="8" eb="10">
      <t>フクスウ</t>
    </rPh>
    <rPh sb="10" eb="12">
      <t>ゴウケイ</t>
    </rPh>
    <rPh sb="13" eb="16">
      <t>セタイヌシ</t>
    </rPh>
    <phoneticPr fontId="12"/>
  </si>
  <si>
    <t>退職所得手取り 複数合計(配偶者)</t>
    <rPh sb="0" eb="2">
      <t>タイショク</t>
    </rPh>
    <rPh sb="2" eb="4">
      <t>ショトク</t>
    </rPh>
    <rPh sb="4" eb="6">
      <t>テド</t>
    </rPh>
    <rPh sb="8" eb="10">
      <t>フクスウ</t>
    </rPh>
    <rPh sb="10" eb="12">
      <t>ゴウケイ</t>
    </rPh>
    <rPh sb="13" eb="16">
      <t>ハイグウシャ</t>
    </rPh>
    <phoneticPr fontId="12"/>
  </si>
  <si>
    <t>世帯主 複数退職所得の手取り額</t>
    <rPh sb="0" eb="3">
      <t>セタイヌシ</t>
    </rPh>
    <rPh sb="4" eb="6">
      <t>フクスウ</t>
    </rPh>
    <rPh sb="6" eb="8">
      <t>タイショク</t>
    </rPh>
    <rPh sb="8" eb="10">
      <t>ショトク</t>
    </rPh>
    <rPh sb="11" eb="13">
      <t>テド</t>
    </rPh>
    <rPh sb="14" eb="15">
      <t>ガク</t>
    </rPh>
    <phoneticPr fontId="12"/>
  </si>
  <si>
    <t>配偶者 複数退職所得の手取り額</t>
    <rPh sb="0" eb="3">
      <t>ハイグウシャ</t>
    </rPh>
    <rPh sb="4" eb="6">
      <t>フクスウ</t>
    </rPh>
    <rPh sb="6" eb="8">
      <t>タイショク</t>
    </rPh>
    <rPh sb="8" eb="10">
      <t>ショトク</t>
    </rPh>
    <rPh sb="11" eb="13">
      <t>テド</t>
    </rPh>
    <rPh sb="14" eb="15">
      <t>ガク</t>
    </rPh>
    <phoneticPr fontId="12"/>
  </si>
  <si>
    <t>解約
返戻金</t>
    <rPh sb="0" eb="2">
      <t>カイヤク</t>
    </rPh>
    <rPh sb="3" eb="6">
      <t>ヘンレイキン</t>
    </rPh>
    <phoneticPr fontId="12"/>
  </si>
  <si>
    <t>解約返戻金</t>
    <rPh sb="0" eb="2">
      <t>カイヤク</t>
    </rPh>
    <rPh sb="2" eb="5">
      <t>ヘンレイキン</t>
    </rPh>
    <phoneticPr fontId="12"/>
  </si>
  <si>
    <t>配偶者特別控除</t>
    <rPh sb="0" eb="3">
      <t>ハイグウシャ</t>
    </rPh>
    <rPh sb="3" eb="5">
      <t>トクベツ</t>
    </rPh>
    <rPh sb="5" eb="7">
      <t>コウジョ</t>
    </rPh>
    <phoneticPr fontId="12"/>
  </si>
  <si>
    <t>配偶者控除</t>
    <rPh sb="0" eb="3">
      <t>ハイグウシャ</t>
    </rPh>
    <rPh sb="3" eb="5">
      <t>コウジョ</t>
    </rPh>
    <phoneticPr fontId="12"/>
  </si>
  <si>
    <t>■世帯主　住民税の所得控除</t>
    <rPh sb="1" eb="4">
      <t>セタイヌシ</t>
    </rPh>
    <rPh sb="5" eb="8">
      <t>ジュウミンゼイ</t>
    </rPh>
    <rPh sb="9" eb="11">
      <t>ショトク</t>
    </rPh>
    <rPh sb="11" eb="13">
      <t>コウジョ</t>
    </rPh>
    <phoneticPr fontId="1"/>
  </si>
  <si>
    <t>所得控除額</t>
    <rPh sb="0" eb="2">
      <t>ショトク</t>
    </rPh>
    <rPh sb="2" eb="4">
      <t>コウジョ</t>
    </rPh>
    <rPh sb="4" eb="5">
      <t>ガク</t>
    </rPh>
    <phoneticPr fontId="1"/>
  </si>
  <si>
    <t>配偶者控除</t>
    <rPh sb="0" eb="3">
      <t>ハイグウシャ</t>
    </rPh>
    <rPh sb="3" eb="5">
      <t>コウジョ</t>
    </rPh>
    <phoneticPr fontId="1"/>
  </si>
  <si>
    <t>配偶者特別控除</t>
    <rPh sb="0" eb="3">
      <t>ハイグウシャ</t>
    </rPh>
    <rPh sb="3" eb="5">
      <t>トクベツ</t>
    </rPh>
    <rPh sb="5" eb="7">
      <t>コウジョ</t>
    </rPh>
    <phoneticPr fontId="1"/>
  </si>
  <si>
    <t>住まいの種類</t>
    <rPh sb="0" eb="1">
      <t>ス</t>
    </rPh>
    <rPh sb="4" eb="6">
      <t>シュルイ</t>
    </rPh>
    <phoneticPr fontId="12"/>
  </si>
  <si>
    <t>家賃</t>
    <phoneticPr fontId="1"/>
  </si>
  <si>
    <t>家賃</t>
    <phoneticPr fontId="1"/>
  </si>
  <si>
    <t>家賃</t>
    <phoneticPr fontId="1"/>
  </si>
  <si>
    <t>更新料</t>
    <phoneticPr fontId="1"/>
  </si>
  <si>
    <t>更新料</t>
    <phoneticPr fontId="1"/>
  </si>
  <si>
    <t>更新料</t>
    <phoneticPr fontId="1"/>
  </si>
  <si>
    <t>更新料(火災保険等込)</t>
    <phoneticPr fontId="12"/>
  </si>
  <si>
    <t>住宅維持管理費</t>
    <phoneticPr fontId="12"/>
  </si>
  <si>
    <t>入居時初期費用</t>
    <rPh sb="0" eb="2">
      <t>ニュウキョ</t>
    </rPh>
    <rPh sb="2" eb="3">
      <t>ジ</t>
    </rPh>
    <rPh sb="3" eb="5">
      <t>ショキ</t>
    </rPh>
    <rPh sb="5" eb="7">
      <t>ヒヨウ</t>
    </rPh>
    <phoneticPr fontId="27"/>
  </si>
  <si>
    <t>賃貸・</t>
    <rPh sb="0" eb="2">
      <t>チンタイ</t>
    </rPh>
    <phoneticPr fontId="12"/>
  </si>
  <si>
    <t>老人ﾎｰﾑ</t>
    <rPh sb="0" eb="2">
      <t>ロウジン</t>
    </rPh>
    <phoneticPr fontId="12"/>
  </si>
  <si>
    <t>家賃(管理費等込)</t>
    <rPh sb="0" eb="2">
      <t>ヤチン</t>
    </rPh>
    <rPh sb="3" eb="6">
      <t>カンリヒ</t>
    </rPh>
    <rPh sb="6" eb="7">
      <t>ナド</t>
    </rPh>
    <rPh sb="7" eb="8">
      <t>コミ</t>
    </rPh>
    <phoneticPr fontId="12"/>
  </si>
  <si>
    <t>賃貸・老人ﾎｰﾑ合計</t>
    <rPh sb="0" eb="2">
      <t>チンタイ</t>
    </rPh>
    <rPh sb="3" eb="5">
      <t>ロウジン</t>
    </rPh>
    <rPh sb="8" eb="10">
      <t>ゴウケイ</t>
    </rPh>
    <phoneticPr fontId="27"/>
  </si>
  <si>
    <t>初期・</t>
    <rPh sb="0" eb="2">
      <t>ショキ</t>
    </rPh>
    <phoneticPr fontId="12"/>
  </si>
  <si>
    <t>最終</t>
    <rPh sb="0" eb="2">
      <t>サイシュウ</t>
    </rPh>
    <phoneticPr fontId="12"/>
  </si>
  <si>
    <t>コスト</t>
    <phoneticPr fontId="12"/>
  </si>
  <si>
    <t>初期費用</t>
    <rPh sb="0" eb="2">
      <t>ショキ</t>
    </rPh>
    <rPh sb="2" eb="4">
      <t>ヒヨウ</t>
    </rPh>
    <phoneticPr fontId="12"/>
  </si>
  <si>
    <t>賃貸入居初期費</t>
    <rPh sb="0" eb="2">
      <t>チンタイ</t>
    </rPh>
    <rPh sb="2" eb="4">
      <t>ニュウキョ</t>
    </rPh>
    <rPh sb="4" eb="6">
      <t>ショキ</t>
    </rPh>
    <rPh sb="6" eb="7">
      <t>ヒ</t>
    </rPh>
    <phoneticPr fontId="12"/>
  </si>
  <si>
    <t>賃貸退去時返還</t>
    <rPh sb="0" eb="2">
      <t>チンタイ</t>
    </rPh>
    <rPh sb="2" eb="4">
      <t>タイキョ</t>
    </rPh>
    <rPh sb="4" eb="5">
      <t>ジ</t>
    </rPh>
    <rPh sb="5" eb="7">
      <t>ヘンカン</t>
    </rPh>
    <phoneticPr fontId="12"/>
  </si>
  <si>
    <t>持家初期費用</t>
    <rPh sb="0" eb="2">
      <t>モチイエ</t>
    </rPh>
    <rPh sb="2" eb="4">
      <t>ショキ</t>
    </rPh>
    <rPh sb="4" eb="6">
      <t>ヒヨウ</t>
    </rPh>
    <phoneticPr fontId="12"/>
  </si>
  <si>
    <t>持家処分時費用</t>
    <rPh sb="0" eb="2">
      <t>モチイエ</t>
    </rPh>
    <rPh sb="2" eb="4">
      <t>ショブン</t>
    </rPh>
    <rPh sb="4" eb="5">
      <t>ジ</t>
    </rPh>
    <rPh sb="5" eb="7">
      <t>ヒヨウ</t>
    </rPh>
    <phoneticPr fontId="12"/>
  </si>
  <si>
    <t>持家売却益</t>
    <rPh sb="0" eb="2">
      <t>モチイエ</t>
    </rPh>
    <rPh sb="2" eb="5">
      <t>バイキャクエキ</t>
    </rPh>
    <phoneticPr fontId="12"/>
  </si>
  <si>
    <t>支出合計</t>
    <rPh sb="0" eb="2">
      <t>シシュツ</t>
    </rPh>
    <rPh sb="2" eb="4">
      <t>ゴウケイ</t>
    </rPh>
    <phoneticPr fontId="12"/>
  </si>
  <si>
    <t>収入合計</t>
    <rPh sb="0" eb="2">
      <t>シュウニュウ</t>
    </rPh>
    <rPh sb="2" eb="4">
      <t>ゴウケイ</t>
    </rPh>
    <phoneticPr fontId="12"/>
  </si>
  <si>
    <t>ローン初期費用</t>
    <rPh sb="3" eb="5">
      <t>ショキ</t>
    </rPh>
    <rPh sb="5" eb="7">
      <t>ヒヨウ</t>
    </rPh>
    <phoneticPr fontId="12"/>
  </si>
  <si>
    <t>ローン諸費用</t>
    <rPh sb="3" eb="6">
      <t>ショヒヨウ</t>
    </rPh>
    <phoneticPr fontId="12"/>
  </si>
  <si>
    <t>住宅取得諸費用</t>
    <rPh sb="0" eb="2">
      <t>ジュウタク</t>
    </rPh>
    <rPh sb="2" eb="4">
      <t>シュトク</t>
    </rPh>
    <rPh sb="4" eb="7">
      <t>ショヒヨウ</t>
    </rPh>
    <phoneticPr fontId="27"/>
  </si>
  <si>
    <t>住宅ローン諸費用</t>
    <rPh sb="0" eb="2">
      <t>ジュウタク</t>
    </rPh>
    <rPh sb="5" eb="8">
      <t>ショヒヨウ</t>
    </rPh>
    <phoneticPr fontId="27"/>
  </si>
  <si>
    <t>退去/売却/処分時費用</t>
    <rPh sb="0" eb="2">
      <t>タイキョ</t>
    </rPh>
    <rPh sb="3" eb="5">
      <t>バイキャク</t>
    </rPh>
    <rPh sb="6" eb="8">
      <t>ショブン</t>
    </rPh>
    <rPh sb="8" eb="9">
      <t>ジ</t>
    </rPh>
    <rPh sb="9" eb="11">
      <t>ヒヨウ</t>
    </rPh>
    <phoneticPr fontId="12"/>
  </si>
  <si>
    <t>退去/売却/処分時収入</t>
    <rPh sb="0" eb="2">
      <t>タイキョ</t>
    </rPh>
    <rPh sb="3" eb="5">
      <t>バイキャク</t>
    </rPh>
    <rPh sb="6" eb="8">
      <t>ショブン</t>
    </rPh>
    <rPh sb="8" eb="9">
      <t>ジ</t>
    </rPh>
    <rPh sb="9" eb="11">
      <t>シュウニュウ</t>
    </rPh>
    <phoneticPr fontId="12"/>
  </si>
  <si>
    <t>売却/処分時費用</t>
    <rPh sb="0" eb="2">
      <t>バイキャク</t>
    </rPh>
    <rPh sb="3" eb="5">
      <t>ショブン</t>
    </rPh>
    <rPh sb="5" eb="6">
      <t>ジ</t>
    </rPh>
    <rPh sb="6" eb="8">
      <t>ヒヨウ</t>
    </rPh>
    <phoneticPr fontId="27"/>
  </si>
  <si>
    <t>元本合計額</t>
    <rPh sb="0" eb="2">
      <t>ガンポン</t>
    </rPh>
    <rPh sb="2" eb="4">
      <t>ゴウケイ</t>
    </rPh>
    <rPh sb="4" eb="5">
      <t>ガク</t>
    </rPh>
    <phoneticPr fontId="1"/>
  </si>
  <si>
    <t>元本と利息の合計額</t>
    <rPh sb="0" eb="2">
      <t>ガンポン</t>
    </rPh>
    <rPh sb="3" eb="5">
      <t>リソク</t>
    </rPh>
    <rPh sb="6" eb="8">
      <t>ゴウケイ</t>
    </rPh>
    <rPh sb="8" eb="9">
      <t>ガク</t>
    </rPh>
    <phoneticPr fontId="12"/>
  </si>
  <si>
    <t>■確定拠出年金</t>
    <rPh sb="1" eb="3">
      <t>カクテイ</t>
    </rPh>
    <rPh sb="3" eb="5">
      <t>キョシュツ</t>
    </rPh>
    <rPh sb="5" eb="7">
      <t>ネンキン</t>
    </rPh>
    <phoneticPr fontId="27"/>
  </si>
  <si>
    <t>収入合計の合計１</t>
    <rPh sb="0" eb="2">
      <t>シュウニュウ</t>
    </rPh>
    <rPh sb="2" eb="4">
      <t>ゴウケイ</t>
    </rPh>
    <rPh sb="5" eb="7">
      <t>ゴウケイ</t>
    </rPh>
    <phoneticPr fontId="1"/>
  </si>
  <si>
    <t>収入合計の合計２</t>
    <rPh sb="0" eb="2">
      <t>シュウニュウ</t>
    </rPh>
    <rPh sb="2" eb="4">
      <t>ゴウケイ</t>
    </rPh>
    <rPh sb="5" eb="7">
      <t>ゴウケイ</t>
    </rPh>
    <phoneticPr fontId="1"/>
  </si>
  <si>
    <t>支出合計の合計１</t>
    <rPh sb="0" eb="2">
      <t>シシュツ</t>
    </rPh>
    <rPh sb="2" eb="4">
      <t>ゴウケイ</t>
    </rPh>
    <rPh sb="5" eb="7">
      <t>ゴウケイ</t>
    </rPh>
    <phoneticPr fontId="1"/>
  </si>
  <si>
    <t>支出合計の合計２</t>
    <rPh sb="0" eb="2">
      <t>シシュツ</t>
    </rPh>
    <rPh sb="2" eb="4">
      <t>ゴウケイ</t>
    </rPh>
    <rPh sb="5" eb="7">
      <t>ゴウケイ</t>
    </rPh>
    <phoneticPr fontId="1"/>
  </si>
  <si>
    <t>保険料</t>
  </si>
  <si>
    <t>教育費</t>
  </si>
  <si>
    <t>住宅費</t>
  </si>
  <si>
    <t>日常生活費</t>
  </si>
  <si>
    <t>定期支出</t>
  </si>
  <si>
    <t>臨時支出</t>
  </si>
  <si>
    <t>社会保険料</t>
  </si>
  <si>
    <t>所得税・住民税等</t>
  </si>
  <si>
    <t>世帯主年収</t>
  </si>
  <si>
    <t>保険金(生存給付金)</t>
  </si>
  <si>
    <t>定期収入</t>
  </si>
  <si>
    <t>臨時収入</t>
  </si>
  <si>
    <t>児童手当</t>
  </si>
  <si>
    <t>配偶者年収</t>
  </si>
  <si>
    <t/>
  </si>
  <si>
    <t>退職金合計</t>
  </si>
  <si>
    <t>世帯主給与所得控除</t>
    <rPh sb="0" eb="3">
      <t>セタイヌシ</t>
    </rPh>
    <rPh sb="3" eb="5">
      <t>キュウヨ</t>
    </rPh>
    <rPh sb="5" eb="7">
      <t>ショトク</t>
    </rPh>
    <rPh sb="7" eb="9">
      <t>コウジョ</t>
    </rPh>
    <phoneticPr fontId="12"/>
  </si>
  <si>
    <t>配偶者給与所得控除</t>
    <rPh sb="0" eb="3">
      <t>ハイグウシャ</t>
    </rPh>
    <rPh sb="3" eb="5">
      <t>キュウヨ</t>
    </rPh>
    <rPh sb="5" eb="7">
      <t>ショトク</t>
    </rPh>
    <rPh sb="7" eb="9">
      <t>コウジョ</t>
    </rPh>
    <phoneticPr fontId="12"/>
  </si>
  <si>
    <t>その他の所得</t>
    <rPh sb="2" eb="3">
      <t>タ</t>
    </rPh>
    <rPh sb="4" eb="6">
      <t>ショトク</t>
    </rPh>
    <phoneticPr fontId="12"/>
  </si>
  <si>
    <t>ここまでの所得合計</t>
    <rPh sb="5" eb="7">
      <t>ショトク</t>
    </rPh>
    <rPh sb="7" eb="9">
      <t>ゴウケイ</t>
    </rPh>
    <phoneticPr fontId="12"/>
  </si>
  <si>
    <t>短期譲渡所得</t>
    <rPh sb="0" eb="2">
      <t>タンキ</t>
    </rPh>
    <rPh sb="2" eb="4">
      <t>ジョウト</t>
    </rPh>
    <rPh sb="4" eb="6">
      <t>ショトク</t>
    </rPh>
    <phoneticPr fontId="12"/>
  </si>
  <si>
    <t>長期譲渡所得</t>
    <rPh sb="0" eb="2">
      <t>チョウキ</t>
    </rPh>
    <rPh sb="2" eb="4">
      <t>ジョウト</t>
    </rPh>
    <rPh sb="4" eb="6">
      <t>ショトク</t>
    </rPh>
    <phoneticPr fontId="12"/>
  </si>
  <si>
    <t>所得小計</t>
    <rPh sb="0" eb="2">
      <t>ショトク</t>
    </rPh>
    <rPh sb="2" eb="4">
      <t>ショウケイ</t>
    </rPh>
    <phoneticPr fontId="12"/>
  </si>
  <si>
    <t>公的年金収入</t>
    <rPh sb="0" eb="2">
      <t>コウテキ</t>
    </rPh>
    <rPh sb="2" eb="4">
      <t>ネンキン</t>
    </rPh>
    <rPh sb="4" eb="6">
      <t>シュウニュウ</t>
    </rPh>
    <phoneticPr fontId="12"/>
  </si>
  <si>
    <t>長期譲渡所得</t>
    <rPh sb="0" eb="2">
      <t>チョウキ</t>
    </rPh>
    <rPh sb="2" eb="4">
      <t>ジョウト</t>
    </rPh>
    <rPh sb="4" eb="6">
      <t>ショトク</t>
    </rPh>
    <phoneticPr fontId="12"/>
  </si>
  <si>
    <t>公的年金控除(世帯主)</t>
    <rPh sb="0" eb="2">
      <t>コウテキ</t>
    </rPh>
    <rPh sb="2" eb="4">
      <t>ネンキン</t>
    </rPh>
    <rPh sb="4" eb="6">
      <t>コウジョ</t>
    </rPh>
    <phoneticPr fontId="12"/>
  </si>
  <si>
    <t>公的年金控除(配偶者)</t>
    <rPh sb="0" eb="2">
      <t>コウテキ</t>
    </rPh>
    <rPh sb="2" eb="4">
      <t>ネンキン</t>
    </rPh>
    <rPh sb="4" eb="6">
      <t>コウジョ</t>
    </rPh>
    <rPh sb="7" eb="10">
      <t>ハイグウシャ</t>
    </rPh>
    <phoneticPr fontId="12"/>
  </si>
  <si>
    <t>配偶者控除(世帯主)</t>
    <rPh sb="0" eb="3">
      <t>ハイグウシャ</t>
    </rPh>
    <rPh sb="3" eb="5">
      <t>コウジョ</t>
    </rPh>
    <rPh sb="6" eb="9">
      <t>セタイヌシ</t>
    </rPh>
    <phoneticPr fontId="12"/>
  </si>
  <si>
    <t>配偶者控除(配偶者)</t>
    <rPh sb="0" eb="3">
      <t>ハイグウシャ</t>
    </rPh>
    <rPh sb="3" eb="5">
      <t>コウジョ</t>
    </rPh>
    <rPh sb="6" eb="9">
      <t>ハイグウシャ</t>
    </rPh>
    <phoneticPr fontId="12"/>
  </si>
  <si>
    <t>配偶者特別控除(世帯主)</t>
    <rPh sb="0" eb="3">
      <t>ハイグウシャ</t>
    </rPh>
    <rPh sb="3" eb="5">
      <t>トクベツ</t>
    </rPh>
    <rPh sb="5" eb="7">
      <t>コウジョ</t>
    </rPh>
    <rPh sb="8" eb="11">
      <t>セタイヌシ</t>
    </rPh>
    <phoneticPr fontId="12"/>
  </si>
  <si>
    <t>配偶者特別控除(配偶者)</t>
    <rPh sb="0" eb="3">
      <t>ハイグウシャ</t>
    </rPh>
    <rPh sb="3" eb="5">
      <t>トクベツ</t>
    </rPh>
    <rPh sb="5" eb="7">
      <t>コウジョ</t>
    </rPh>
    <rPh sb="8" eb="11">
      <t>ハイグウシャ</t>
    </rPh>
    <phoneticPr fontId="12"/>
  </si>
  <si>
    <t>[296]</t>
  </si>
  <si>
    <t>[297]</t>
  </si>
  <si>
    <t>[298]</t>
  </si>
  <si>
    <t>[299]</t>
  </si>
  <si>
    <t>[300]</t>
  </si>
  <si>
    <t>[301]</t>
  </si>
  <si>
    <t>[302]</t>
  </si>
  <si>
    <t>[303]</t>
  </si>
  <si>
    <t>[304]</t>
  </si>
  <si>
    <t>[305]</t>
  </si>
  <si>
    <t>[306]</t>
  </si>
  <si>
    <t>[307]</t>
  </si>
  <si>
    <t>[308]</t>
  </si>
  <si>
    <t>[309]</t>
  </si>
  <si>
    <t>[310]</t>
  </si>
  <si>
    <t>[311]</t>
  </si>
  <si>
    <t>[312]</t>
  </si>
  <si>
    <t>[313]</t>
  </si>
  <si>
    <t>[314]</t>
  </si>
  <si>
    <t>[315]</t>
  </si>
  <si>
    <t>■社会保険料</t>
    <rPh sb="1" eb="3">
      <t>シャカイ</t>
    </rPh>
    <rPh sb="3" eb="6">
      <t>ホケンリョウ</t>
    </rPh>
    <phoneticPr fontId="1"/>
  </si>
  <si>
    <t>■税金</t>
    <rPh sb="1" eb="3">
      <t>ゼイキン</t>
    </rPh>
    <phoneticPr fontId="1"/>
  </si>
  <si>
    <t>基礎控除(世帯主)</t>
    <rPh sb="0" eb="2">
      <t>キソ</t>
    </rPh>
    <rPh sb="2" eb="4">
      <t>コウジョ</t>
    </rPh>
    <rPh sb="5" eb="8">
      <t>セタイヌシ</t>
    </rPh>
    <phoneticPr fontId="12"/>
  </si>
  <si>
    <t>基礎控除(配偶者)</t>
    <rPh sb="0" eb="2">
      <t>キソ</t>
    </rPh>
    <rPh sb="2" eb="4">
      <t>コウジョ</t>
    </rPh>
    <rPh sb="5" eb="8">
      <t>ハイグウシャ</t>
    </rPh>
    <phoneticPr fontId="12"/>
  </si>
  <si>
    <t>■所得税関連</t>
    <rPh sb="1" eb="4">
      <t>ショトクゼイ</t>
    </rPh>
    <rPh sb="4" eb="6">
      <t>カンレン</t>
    </rPh>
    <phoneticPr fontId="12"/>
  </si>
  <si>
    <t>■住民税関連</t>
    <rPh sb="1" eb="4">
      <t>ジュウミンゼイ</t>
    </rPh>
    <rPh sb="4" eb="6">
      <t>カンレン</t>
    </rPh>
    <phoneticPr fontId="12"/>
  </si>
  <si>
    <t>[0]</t>
    <phoneticPr fontId="12"/>
  </si>
  <si>
    <t>[1]</t>
    <phoneticPr fontId="12"/>
  </si>
  <si>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</si>
  <si>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</si>
  <si>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</si>
  <si>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</si>
  <si>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</si>
  <si>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</si>
  <si>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</si>
  <si>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</si>
  <si>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</si>
  <si>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</si>
  <si>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</si>
  <si>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</si>
  <si>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</si>
  <si>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</si>
  <si>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</si>
  <si>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</si>
  <si>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</si>
  <si>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</si>
  <si>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</si>
  <si>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</si>
  <si>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</si>
  <si>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</si>
  <si>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</si>
  <si>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</si>
  <si>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</si>
  <si>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</si>
  <si>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</si>
  <si>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</si>
  <si>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</si>
  <si>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</si>
  <si>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</si>
  <si>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</si>
  <si>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</si>
  <si>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</si>
  <si>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</si>
  <si>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</si>
  <si>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</si>
  <si>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</si>
  <si>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</si>
  <si>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</si>
  <si>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</si>
  <si>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</si>
  <si>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</si>
  <si>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</si>
  <si>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</si>
  <si>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</si>
  <si>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</si>
  <si>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</si>
  <si>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</si>
  <si>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</si>
  <si>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</si>
  <si>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</si>
  <si>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</si>
  <si>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</si>
  <si>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</si>
  <si>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</si>
  <si>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</si>
  <si>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</si>
  <si>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</si>
  <si>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</si>
  <si>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</si>
  <si>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</si>
  <si>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</si>
  <si>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</si>
  <si>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</si>
  <si>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</si>
  <si>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</si>
  <si>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</si>
  <si>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</si>
  <si>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</si>
  <si>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</si>
  <si>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</si>
  <si>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</si>
  <si>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</si>
  <si>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</si>
  <si>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</si>
  <si>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</si>
  <si>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</si>
  <si>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</si>
  <si>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</si>
  <si>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</si>
  <si>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</si>
  <si>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</si>
  <si>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</si>
  <si>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</si>
  <si>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</si>
  <si>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</si>
  <si>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</si>
  <si>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</si>
  <si>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</si>
  <si>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</si>
  <si>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</si>
  <si>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</si>
  <si>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</si>
  <si>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</si>
  <si>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</si>
  <si>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</si>
  <si>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</si>
  <si>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</si>
  <si>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</si>
  <si>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</si>
  <si>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▲計算</t>
    <rPh sb="1" eb="3">
      <t>ケイサン</t>
    </rPh>
    <phoneticPr fontId="12"/>
  </si>
  <si>
    <t>▲所得控除計算</t>
    <rPh sb="1" eb="3">
      <t>ショトク</t>
    </rPh>
    <rPh sb="3" eb="5">
      <t>コウジョ</t>
    </rPh>
    <rPh sb="5" eb="7">
      <t>ケイサン</t>
    </rPh>
    <phoneticPr fontId="12"/>
  </si>
  <si>
    <t>確定拠出年金掛金</t>
    <rPh sb="0" eb="2">
      <t>カクテイ</t>
    </rPh>
    <rPh sb="2" eb="4">
      <t>キョシュツ</t>
    </rPh>
    <rPh sb="4" eb="6">
      <t>ネンキン</t>
    </rPh>
    <rPh sb="6" eb="8">
      <t>カケキン</t>
    </rPh>
    <phoneticPr fontId="5"/>
  </si>
  <si>
    <t>社会保険料(世帯主)</t>
    <rPh sb="6" eb="9">
      <t>セタイヌシ</t>
    </rPh>
    <phoneticPr fontId="5"/>
  </si>
  <si>
    <t>社会保険料(配偶者)</t>
    <rPh sb="6" eb="9">
      <t>ハイグウシャ</t>
    </rPh>
    <phoneticPr fontId="5"/>
  </si>
  <si>
    <t>名称</t>
    <rPh sb="0" eb="2">
      <t>メイショウ</t>
    </rPh>
    <phoneticPr fontId="12"/>
  </si>
  <si>
    <t>[0]</t>
    <phoneticPr fontId="12"/>
  </si>
  <si>
    <t>[1]</t>
    <phoneticPr fontId="12"/>
  </si>
  <si>
    <t>世帯主の税金</t>
    <rPh sb="0" eb="3">
      <t>セタイヌシ</t>
    </rPh>
    <rPh sb="4" eb="6">
      <t>ゼイキン</t>
    </rPh>
    <phoneticPr fontId="5"/>
  </si>
  <si>
    <t>住民税</t>
    <rPh sb="0" eb="3">
      <t>ジュウミンゼイ</t>
    </rPh>
    <phoneticPr fontId="5"/>
  </si>
  <si>
    <t>所得税</t>
    <phoneticPr fontId="5"/>
  </si>
  <si>
    <t>個人事業税</t>
    <rPh sb="0" eb="2">
      <t>コジン</t>
    </rPh>
    <rPh sb="2" eb="5">
      <t>ジギョウゼイ</t>
    </rPh>
    <phoneticPr fontId="5"/>
  </si>
  <si>
    <t>配偶者の税金</t>
    <rPh sb="0" eb="3">
      <t>ハイグウシャ</t>
    </rPh>
    <rPh sb="4" eb="6">
      <t>ゼイキン</t>
    </rPh>
    <phoneticPr fontId="5"/>
  </si>
  <si>
    <t>世帯主年金受取退職金</t>
    <rPh sb="0" eb="3">
      <t>セタイヌシ</t>
    </rPh>
    <rPh sb="3" eb="5">
      <t>ネンキン</t>
    </rPh>
    <rPh sb="5" eb="7">
      <t>ウケトリ</t>
    </rPh>
    <rPh sb="7" eb="10">
      <t>タイショクキン</t>
    </rPh>
    <phoneticPr fontId="12"/>
  </si>
  <si>
    <t>配偶者年金受取退職金</t>
    <rPh sb="0" eb="3">
      <t>ハイグウシャ</t>
    </rPh>
    <rPh sb="3" eb="5">
      <t>ネンキン</t>
    </rPh>
    <rPh sb="5" eb="7">
      <t>ウケトリ</t>
    </rPh>
    <rPh sb="7" eb="10">
      <t>タイショクキン</t>
    </rPh>
    <phoneticPr fontId="12"/>
  </si>
  <si>
    <t>世帯主の老後年金</t>
    <rPh sb="0" eb="3">
      <t>セタイヌシ</t>
    </rPh>
    <rPh sb="4" eb="6">
      <t>ロウゴ</t>
    </rPh>
    <rPh sb="6" eb="8">
      <t>ネンキン</t>
    </rPh>
    <phoneticPr fontId="5"/>
  </si>
  <si>
    <t>配偶者の老後年金</t>
    <rPh sb="0" eb="3">
      <t>ハイグウシャ</t>
    </rPh>
    <rPh sb="4" eb="6">
      <t>ロウゴ</t>
    </rPh>
    <rPh sb="6" eb="8">
      <t>ネンキン</t>
    </rPh>
    <phoneticPr fontId="5"/>
  </si>
  <si>
    <t>ローン支出合計</t>
    <rPh sb="3" eb="5">
      <t>シシュツ</t>
    </rPh>
    <rPh sb="5" eb="7">
      <t>ゴウケイ</t>
    </rPh>
    <phoneticPr fontId="12"/>
  </si>
  <si>
    <t>■計算</t>
    <rPh sb="1" eb="3">
      <t>ケイサン</t>
    </rPh>
    <phoneticPr fontId="1"/>
  </si>
  <si>
    <t>住宅ローン控除 税額控除計 世帯主</t>
    <rPh sb="0" eb="2">
      <t>ジュウタク</t>
    </rPh>
    <rPh sb="5" eb="7">
      <t>コウジョ</t>
    </rPh>
    <rPh sb="8" eb="10">
      <t>ゼイガク</t>
    </rPh>
    <rPh sb="10" eb="12">
      <t>コウジョ</t>
    </rPh>
    <rPh sb="12" eb="13">
      <t>ケイ</t>
    </rPh>
    <rPh sb="14" eb="17">
      <t>セタイヌシ</t>
    </rPh>
    <phoneticPr fontId="1"/>
  </si>
  <si>
    <t>住宅ローン控除 税額控除計 配偶者</t>
    <rPh sb="0" eb="2">
      <t>ジュウタク</t>
    </rPh>
    <rPh sb="5" eb="7">
      <t>コウジョ</t>
    </rPh>
    <rPh sb="8" eb="10">
      <t>ゼイガク</t>
    </rPh>
    <rPh sb="10" eb="12">
      <t>コウジョ</t>
    </rPh>
    <rPh sb="12" eb="13">
      <t>ケイ</t>
    </rPh>
    <rPh sb="14" eb="17">
      <t>ハイグウシャ</t>
    </rPh>
    <phoneticPr fontId="1"/>
  </si>
  <si>
    <t>世帯主</t>
    <phoneticPr fontId="5"/>
  </si>
  <si>
    <t>配偶者</t>
    <phoneticPr fontId="5"/>
  </si>
  <si>
    <t>(参考)住宅ﾛｰﾝ控除減税額</t>
    <rPh sb="1" eb="3">
      <t>サンコウ</t>
    </rPh>
    <rPh sb="4" eb="6">
      <t>ジュウタク</t>
    </rPh>
    <rPh sb="9" eb="11">
      <t>コウジョ</t>
    </rPh>
    <rPh sb="11" eb="14">
      <t>ゲンゼイガク</t>
    </rPh>
    <phoneticPr fontId="5"/>
  </si>
  <si>
    <t>介護保険料</t>
    <rPh sb="0" eb="2">
      <t>カイゴ</t>
    </rPh>
    <rPh sb="2" eb="4">
      <t>ホケン</t>
    </rPh>
    <rPh sb="4" eb="5">
      <t>リョウ</t>
    </rPh>
    <phoneticPr fontId="12"/>
  </si>
  <si>
    <t>働き方と年収、退職金は以下の通りです。（※金額は千円の位を四捨五入しているため、1万円程度の差異が生じる場合があります）</t>
    <rPh sb="0" eb="1">
      <t>ハタラ</t>
    </rPh>
    <rPh sb="2" eb="3">
      <t>カタ</t>
    </rPh>
    <rPh sb="4" eb="6">
      <t>ネンシュウ</t>
    </rPh>
    <rPh sb="7" eb="10">
      <t>タイショクキン</t>
    </rPh>
    <rPh sb="21" eb="23">
      <t>キンガク</t>
    </rPh>
    <rPh sb="46" eb="48">
      <t>サイ</t>
    </rPh>
    <phoneticPr fontId="2"/>
  </si>
  <si>
    <t>■働く年収</t>
    <rPh sb="1" eb="2">
      <t>ハタラ</t>
    </rPh>
    <rPh sb="3" eb="5">
      <t>ネンシュウ</t>
    </rPh>
    <phoneticPr fontId="1"/>
  </si>
  <si>
    <t>世帯主の年収</t>
    <rPh sb="0" eb="3">
      <t>セタイヌシ</t>
    </rPh>
    <rPh sb="4" eb="6">
      <t>ネンシュウ</t>
    </rPh>
    <phoneticPr fontId="12"/>
  </si>
  <si>
    <t>配偶者の年収</t>
    <rPh sb="0" eb="3">
      <t>ハイグウシャ</t>
    </rPh>
    <rPh sb="4" eb="6">
      <t>ネンシュウ</t>
    </rPh>
    <phoneticPr fontId="12"/>
  </si>
  <si>
    <t>世帯主と配偶者の年収合計</t>
    <rPh sb="0" eb="3">
      <t>セタイヌシ</t>
    </rPh>
    <rPh sb="4" eb="7">
      <t>ハイグウシャ</t>
    </rPh>
    <rPh sb="8" eb="10">
      <t>ネンシュウ</t>
    </rPh>
    <rPh sb="10" eb="12">
      <t>ゴウケイ</t>
    </rPh>
    <phoneticPr fontId="1"/>
  </si>
  <si>
    <t>世帯主の年収</t>
    <rPh sb="0" eb="3">
      <t>セタイヌシ</t>
    </rPh>
    <rPh sb="4" eb="6">
      <t>ネンシュウ</t>
    </rPh>
    <phoneticPr fontId="1"/>
  </si>
  <si>
    <t>配偶者の年収</t>
    <rPh sb="0" eb="3">
      <t>ハイグウシャ</t>
    </rPh>
    <rPh sb="4" eb="6">
      <t>ネンシュウ</t>
    </rPh>
    <phoneticPr fontId="1"/>
  </si>
  <si>
    <t>発生時期</t>
    <rPh sb="0" eb="2">
      <t>ハッセイ</t>
    </rPh>
    <rPh sb="2" eb="4">
      <t>ジキ</t>
    </rPh>
    <phoneticPr fontId="1"/>
  </si>
  <si>
    <t>合計</t>
    <rPh sb="0" eb="2">
      <t>ゴウケイ</t>
    </rPh>
    <phoneticPr fontId="12"/>
  </si>
  <si>
    <t>合計通常</t>
    <rPh sb="0" eb="2">
      <t>ゴウケイ</t>
    </rPh>
    <rPh sb="2" eb="4">
      <t>ツウジョウ</t>
    </rPh>
    <phoneticPr fontId="12"/>
  </si>
  <si>
    <t>老後の年金合計</t>
    <rPh sb="0" eb="2">
      <t>ロウゴ</t>
    </rPh>
    <rPh sb="5" eb="7">
      <t>ゴウケイ</t>
    </rPh>
    <phoneticPr fontId="5"/>
  </si>
  <si>
    <t>年初の現預金の額</t>
    <rPh sb="0" eb="2">
      <t>ネンショ</t>
    </rPh>
    <rPh sb="3" eb="4">
      <t>ゲン</t>
    </rPh>
    <rPh sb="4" eb="6">
      <t>ヨキン</t>
    </rPh>
    <rPh sb="7" eb="8">
      <t>ガク</t>
    </rPh>
    <phoneticPr fontId="5"/>
  </si>
  <si>
    <t>年末の現預金の額</t>
    <rPh sb="0" eb="2">
      <t>ネンマツ</t>
    </rPh>
    <rPh sb="3" eb="4">
      <t>ゲン</t>
    </rPh>
    <rPh sb="4" eb="6">
      <t>ヨキン</t>
    </rPh>
    <rPh sb="7" eb="8">
      <t>ガク</t>
    </rPh>
    <phoneticPr fontId="5"/>
  </si>
  <si>
    <t>現預金の利息</t>
    <rPh sb="0" eb="1">
      <t>ゲン</t>
    </rPh>
    <rPh sb="1" eb="3">
      <t>ヨキン</t>
    </rPh>
    <rPh sb="4" eb="6">
      <t>リソク</t>
    </rPh>
    <phoneticPr fontId="5"/>
  </si>
  <si>
    <r>
      <rPr>
        <sz val="10"/>
        <color theme="1"/>
        <rFont val="ＭＳ Ｐゴシック"/>
        <family val="3"/>
        <charset val="128"/>
      </rPr>
      <t>※現預金</t>
    </r>
    <r>
      <rPr>
        <sz val="10"/>
        <color indexed="8"/>
        <rFont val="ＭＳ Ｐゴシック"/>
        <family val="3"/>
        <charset val="128"/>
      </rPr>
      <t>が</t>
    </r>
    <r>
      <rPr>
        <sz val="10"/>
        <color indexed="8"/>
        <rFont val="Calibri"/>
        <family val="2"/>
      </rPr>
      <t>0</t>
    </r>
    <r>
      <rPr>
        <sz val="10"/>
        <color indexed="8"/>
        <rFont val="ＭＳ Ｐゴシック"/>
        <family val="3"/>
        <charset val="128"/>
      </rPr>
      <t>を下回ると、貯蓄が底をつく家計破綻状態になることを示します。
こうならないよう対策を取りましょう。</t>
    </r>
    <rPh sb="1" eb="2">
      <t>ゲン</t>
    </rPh>
    <rPh sb="2" eb="4">
      <t>ヨキン</t>
    </rPh>
    <phoneticPr fontId="7"/>
  </si>
  <si>
    <t>現預金の額(万円)</t>
    <rPh sb="0" eb="1">
      <t>ゲン</t>
    </rPh>
    <rPh sb="1" eb="3">
      <t>ヨキン</t>
    </rPh>
    <rPh sb="4" eb="5">
      <t>ガク</t>
    </rPh>
    <rPh sb="6" eb="8">
      <t>マンエン</t>
    </rPh>
    <phoneticPr fontId="7"/>
  </si>
  <si>
    <t>現預金の額の推移</t>
    <rPh sb="0" eb="1">
      <t>ゲン</t>
    </rPh>
    <rPh sb="1" eb="3">
      <t>ヨキン</t>
    </rPh>
    <rPh sb="4" eb="5">
      <t>ガク</t>
    </rPh>
    <rPh sb="6" eb="8">
      <t>スイイ</t>
    </rPh>
    <phoneticPr fontId="7"/>
  </si>
  <si>
    <t>■現預金の金利(%)</t>
    <rPh sb="1" eb="2">
      <t>ゲン</t>
    </rPh>
    <rPh sb="2" eb="4">
      <t>ヨキン</t>
    </rPh>
    <rPh sb="5" eb="7">
      <t>キンリ</t>
    </rPh>
    <phoneticPr fontId="1"/>
  </si>
  <si>
    <t>年初の現預金の額</t>
    <rPh sb="0" eb="2">
      <t>ネンショ</t>
    </rPh>
    <rPh sb="3" eb="6">
      <t>ゲンヨキン</t>
    </rPh>
    <rPh sb="7" eb="8">
      <t>ガク</t>
    </rPh>
    <phoneticPr fontId="1"/>
  </si>
  <si>
    <t>年間収支(A-B)</t>
    <phoneticPr fontId="5"/>
  </si>
  <si>
    <t>資産運用：運用益</t>
    <rPh sb="0" eb="4">
      <t>シサンウンヨウ</t>
    </rPh>
    <rPh sb="5" eb="8">
      <t>ウンヨウエキ</t>
    </rPh>
    <phoneticPr fontId="5"/>
  </si>
  <si>
    <t>資産運用の元本合計</t>
    <rPh sb="0" eb="4">
      <t>シサンウンヨウ</t>
    </rPh>
    <rPh sb="5" eb="7">
      <t>ガンポン</t>
    </rPh>
    <rPh sb="7" eb="9">
      <t>ゴウケイ</t>
    </rPh>
    <phoneticPr fontId="5"/>
  </si>
  <si>
    <t>現預金(非マイナス)</t>
    <rPh sb="0" eb="3">
      <t>ゲンヨキン</t>
    </rPh>
    <rPh sb="4" eb="5">
      <t>ヒ</t>
    </rPh>
    <phoneticPr fontId="5"/>
  </si>
  <si>
    <t>資産運用額(現預金＋)</t>
    <rPh sb="0" eb="4">
      <t>シサンウンヨウ</t>
    </rPh>
    <rPh sb="4" eb="5">
      <t>ガク</t>
    </rPh>
    <rPh sb="6" eb="9">
      <t>ゲンヨキン</t>
    </rPh>
    <phoneticPr fontId="5"/>
  </si>
  <si>
    <t>DC世帯主(現預金＋)</t>
    <rPh sb="2" eb="5">
      <t>セタイヌシ</t>
    </rPh>
    <rPh sb="6" eb="9">
      <t>ゲンヨキン</t>
    </rPh>
    <phoneticPr fontId="5"/>
  </si>
  <si>
    <t>DC配偶者(現預金＋)</t>
    <rPh sb="2" eb="5">
      <t>ハイグウシャ</t>
    </rPh>
    <rPh sb="6" eb="9">
      <t>ゲンヨキン</t>
    </rPh>
    <phoneticPr fontId="5"/>
  </si>
  <si>
    <t>金融資産全合計(現預金－)</t>
    <rPh sb="0" eb="2">
      <t>キンユウ</t>
    </rPh>
    <rPh sb="2" eb="4">
      <t>シサン</t>
    </rPh>
    <rPh sb="4" eb="5">
      <t>ゼン</t>
    </rPh>
    <rPh sb="5" eb="7">
      <t>ゴウケイ</t>
    </rPh>
    <rPh sb="8" eb="11">
      <t>ゲンヨキン</t>
    </rPh>
    <phoneticPr fontId="5"/>
  </si>
  <si>
    <t>資産運用の額</t>
    <rPh sb="0" eb="2">
      <t>シサン</t>
    </rPh>
    <rPh sb="2" eb="4">
      <t>ウンヨウ</t>
    </rPh>
    <rPh sb="5" eb="6">
      <t>ガク</t>
    </rPh>
    <phoneticPr fontId="27"/>
  </si>
  <si>
    <t>確定拠出年金（世帯主）</t>
    <rPh sb="0" eb="6">
      <t>カクテイキョシュツネンキン</t>
    </rPh>
    <rPh sb="7" eb="10">
      <t>セタイヌシ</t>
    </rPh>
    <phoneticPr fontId="27"/>
  </si>
  <si>
    <t>確定拠出年金（配偶者）</t>
    <rPh sb="0" eb="6">
      <t>カクテイキョシュツネンキン</t>
    </rPh>
    <rPh sb="7" eb="10">
      <t>ハイグウシャ</t>
    </rPh>
    <phoneticPr fontId="27"/>
  </si>
  <si>
    <t>現預金不足時の全資産額合計</t>
    <rPh sb="0" eb="3">
      <t>ゲンヨキン</t>
    </rPh>
    <rPh sb="3" eb="6">
      <t>フソクジ</t>
    </rPh>
    <rPh sb="7" eb="11">
      <t>ゼンシサンガク</t>
    </rPh>
    <rPh sb="11" eb="13">
      <t>ゴウケイ</t>
    </rPh>
    <phoneticPr fontId="27"/>
  </si>
  <si>
    <t>資産運用の資産額合計</t>
    <rPh sb="0" eb="4">
      <t>シサンウンヨウ</t>
    </rPh>
    <rPh sb="5" eb="7">
      <t>シサン</t>
    </rPh>
    <rPh sb="7" eb="8">
      <t>ガク</t>
    </rPh>
    <rPh sb="8" eb="10">
      <t>ゴウケイ</t>
    </rPh>
    <phoneticPr fontId="5"/>
  </si>
  <si>
    <t>世帯主 確定拠出年金資産額</t>
    <phoneticPr fontId="5"/>
  </si>
  <si>
    <t>配偶者 確定拠出年金資産額</t>
    <phoneticPr fontId="5"/>
  </si>
  <si>
    <t>現預金の増減(A-B-C+D)</t>
    <rPh sb="0" eb="3">
      <t>ゲンヨキン</t>
    </rPh>
    <rPh sb="4" eb="6">
      <t>ゾウゲン</t>
    </rPh>
    <phoneticPr fontId="5"/>
  </si>
  <si>
    <t>現預金の額</t>
    <rPh sb="0" eb="3">
      <t>ゲンヨキン</t>
    </rPh>
    <rPh sb="4" eb="5">
      <t>ガク</t>
    </rPh>
    <phoneticPr fontId="27"/>
  </si>
  <si>
    <t>※このページのグラフは全て、各年の年末時点の資産額を表しています。</t>
    <rPh sb="11" eb="12">
      <t>スベ</t>
    </rPh>
    <rPh sb="14" eb="16">
      <t>カクトシ</t>
    </rPh>
    <rPh sb="17" eb="19">
      <t>ネンマツ</t>
    </rPh>
    <rPh sb="19" eb="21">
      <t>ジテン</t>
    </rPh>
    <rPh sb="22" eb="24">
      <t>シサン</t>
    </rPh>
    <rPh sb="24" eb="25">
      <t>ガク</t>
    </rPh>
    <rPh sb="26" eb="27">
      <t>アラワ</t>
    </rPh>
    <phoneticPr fontId="27"/>
  </si>
  <si>
    <t>■必要保障額</t>
    <rPh sb="1" eb="3">
      <t>ヒツヨウ</t>
    </rPh>
    <rPh sb="3" eb="5">
      <t>ホショウ</t>
    </rPh>
    <rPh sb="5" eb="6">
      <t>ガク</t>
    </rPh>
    <phoneticPr fontId="12"/>
  </si>
  <si>
    <t>年齢（世帯主・配偶者の順）</t>
    <rPh sb="0" eb="2">
      <t>ネンレイ</t>
    </rPh>
    <rPh sb="3" eb="6">
      <t>セタイヌシ</t>
    </rPh>
    <rPh sb="7" eb="10">
      <t>ハイグウシャ</t>
    </rPh>
    <rPh sb="11" eb="12">
      <t>ジュン</t>
    </rPh>
    <phoneticPr fontId="12"/>
  </si>
  <si>
    <t>西暦</t>
    <rPh sb="0" eb="2">
      <t>セイレキ</t>
    </rPh>
    <phoneticPr fontId="12"/>
  </si>
  <si>
    <t>期間（西暦）</t>
    <rPh sb="0" eb="2">
      <t>キカン</t>
    </rPh>
    <rPh sb="3" eb="5">
      <t>セイレキ</t>
    </rPh>
    <phoneticPr fontId="1"/>
  </si>
  <si>
    <t>期間（年齢指定の場合）</t>
    <rPh sb="0" eb="2">
      <t>キカン</t>
    </rPh>
    <rPh sb="3" eb="5">
      <t>ネンレイ</t>
    </rPh>
    <rPh sb="5" eb="7">
      <t>シテイ</t>
    </rPh>
    <rPh sb="8" eb="10">
      <t>バアイ</t>
    </rPh>
    <phoneticPr fontId="1"/>
  </si>
  <si>
    <t>定期支出11</t>
    <rPh sb="0" eb="2">
      <t>テイキ</t>
    </rPh>
    <rPh sb="2" eb="4">
      <t>シシュツ</t>
    </rPh>
    <phoneticPr fontId="1"/>
  </si>
  <si>
    <t>定期支出12</t>
    <rPh sb="0" eb="2">
      <t>テイキ</t>
    </rPh>
    <rPh sb="2" eb="4">
      <t>シシュツ</t>
    </rPh>
    <phoneticPr fontId="1"/>
  </si>
  <si>
    <t>定期支出13</t>
    <rPh sb="0" eb="2">
      <t>テイキ</t>
    </rPh>
    <rPh sb="2" eb="4">
      <t>シシュツ</t>
    </rPh>
    <phoneticPr fontId="1"/>
  </si>
  <si>
    <t>定期支出14</t>
    <rPh sb="0" eb="2">
      <t>テイキ</t>
    </rPh>
    <rPh sb="2" eb="4">
      <t>シシュツ</t>
    </rPh>
    <phoneticPr fontId="1"/>
  </si>
  <si>
    <t>定期支出15</t>
    <rPh sb="0" eb="2">
      <t>テイキ</t>
    </rPh>
    <rPh sb="2" eb="4">
      <t>シシュツ</t>
    </rPh>
    <phoneticPr fontId="1"/>
  </si>
  <si>
    <t>定期支出16</t>
    <rPh sb="0" eb="2">
      <t>テイキ</t>
    </rPh>
    <rPh sb="2" eb="4">
      <t>シシュツ</t>
    </rPh>
    <phoneticPr fontId="1"/>
  </si>
  <si>
    <t>定期支出17</t>
    <rPh sb="0" eb="2">
      <t>テイキ</t>
    </rPh>
    <rPh sb="2" eb="4">
      <t>シシュツ</t>
    </rPh>
    <phoneticPr fontId="1"/>
  </si>
  <si>
    <t>定期支出18</t>
    <rPh sb="0" eb="2">
      <t>テイキ</t>
    </rPh>
    <rPh sb="2" eb="4">
      <t>シシュツ</t>
    </rPh>
    <phoneticPr fontId="1"/>
  </si>
  <si>
    <t>■資産運用</t>
    <rPh sb="1" eb="3">
      <t>シサン</t>
    </rPh>
    <rPh sb="3" eb="5">
      <t>ウンヨウ</t>
    </rPh>
    <phoneticPr fontId="27"/>
  </si>
  <si>
    <t xml:space="preserve">　※分割で受取中に利回りが低下した場合、設定年数より早くに資産全額を取り崩す結果になることがあります。
</t>
    <phoneticPr fontId="27"/>
  </si>
  <si>
    <t>老齢基礎年金（配偶者死亡時）</t>
    <rPh sb="0" eb="2">
      <t>ロウレイ</t>
    </rPh>
    <rPh sb="2" eb="4">
      <t>キソ</t>
    </rPh>
    <rPh sb="4" eb="6">
      <t>ネンキン</t>
    </rPh>
    <rPh sb="7" eb="10">
      <t>ハイグウシャ</t>
    </rPh>
    <rPh sb="10" eb="13">
      <t>シボウジ</t>
    </rPh>
    <phoneticPr fontId="1"/>
  </si>
  <si>
    <t>老齢厚生年金（配偶者死亡時）</t>
    <rPh sb="0" eb="2">
      <t>ロウレイ</t>
    </rPh>
    <rPh sb="2" eb="4">
      <t>コウセイ</t>
    </rPh>
    <rPh sb="4" eb="6">
      <t>ネンキン</t>
    </rPh>
    <phoneticPr fontId="1"/>
  </si>
  <si>
    <t>老齢基礎年金（世帯主死亡時）</t>
    <rPh sb="0" eb="2">
      <t>ロウレイ</t>
    </rPh>
    <rPh sb="2" eb="4">
      <t>キソ</t>
    </rPh>
    <rPh sb="4" eb="6">
      <t>ネンキン</t>
    </rPh>
    <rPh sb="7" eb="10">
      <t>セタイヌシ</t>
    </rPh>
    <rPh sb="10" eb="13">
      <t>シボウジ</t>
    </rPh>
    <phoneticPr fontId="1"/>
  </si>
  <si>
    <t>老齢厚生年金（世帯主死亡時）</t>
    <rPh sb="0" eb="2">
      <t>ロウレイ</t>
    </rPh>
    <rPh sb="2" eb="4">
      <t>コウセイ</t>
    </rPh>
    <rPh sb="4" eb="6">
      <t>ネンキン</t>
    </rPh>
    <rPh sb="7" eb="10">
      <t>セタイヌシ</t>
    </rPh>
    <phoneticPr fontId="1"/>
  </si>
  <si>
    <t>世</t>
    <rPh sb="0" eb="1">
      <t>セ</t>
    </rPh>
    <phoneticPr fontId="12"/>
  </si>
  <si>
    <t>配</t>
    <rPh sb="0" eb="1">
      <t>ハイ</t>
    </rPh>
    <phoneticPr fontId="12"/>
  </si>
  <si>
    <t>住宅ローン控除の上限額</t>
  </si>
  <si>
    <t>住宅ローン控除の上限額</t>
    <rPh sb="0" eb="2">
      <t>ジュウタク</t>
    </rPh>
    <rPh sb="5" eb="7">
      <t>コウジョ</t>
    </rPh>
    <rPh sb="8" eb="11">
      <t>ジョウゲンガク</t>
    </rPh>
    <phoneticPr fontId="12"/>
  </si>
  <si>
    <t>住宅ローン控除 住民税の上限額</t>
    <rPh sb="0" eb="2">
      <t>ジュウタク</t>
    </rPh>
    <rPh sb="5" eb="7">
      <t>コウジョ</t>
    </rPh>
    <rPh sb="8" eb="11">
      <t>ジュウミンゼイ</t>
    </rPh>
    <rPh sb="12" eb="15">
      <t>ジョウゲンガク</t>
    </rPh>
    <phoneticPr fontId="12"/>
  </si>
  <si>
    <t>CF</t>
    <phoneticPr fontId="12"/>
  </si>
  <si>
    <t>住宅ローン控除上限(住民税)</t>
    <rPh sb="0" eb="2">
      <t>ジュウタク</t>
    </rPh>
    <rPh sb="5" eb="7">
      <t>コウジョ</t>
    </rPh>
    <rPh sb="7" eb="9">
      <t>ジョウゲン</t>
    </rPh>
    <rPh sb="10" eb="13">
      <t>ジュウミンゼイ</t>
    </rPh>
    <phoneticPr fontId="12"/>
  </si>
  <si>
    <t>配/死亡時</t>
    <rPh sb="0" eb="1">
      <t>クバ</t>
    </rPh>
    <rPh sb="2" eb="5">
      <t>シボウジ</t>
    </rPh>
    <phoneticPr fontId="12"/>
  </si>
  <si>
    <t>世/死亡時</t>
    <rPh sb="0" eb="1">
      <t>ヨ</t>
    </rPh>
    <rPh sb="2" eb="5">
      <t>シボウジ</t>
    </rPh>
    <phoneticPr fontId="12"/>
  </si>
  <si>
    <t>この現預金が将来に底を尽きてしまわないかを、このレポートで確認していきましょう。</t>
    <rPh sb="2" eb="5">
      <t>ゲンヨキン</t>
    </rPh>
    <rPh sb="6" eb="8">
      <t>ショウライ</t>
    </rPh>
    <rPh sb="9" eb="10">
      <t>ソコ</t>
    </rPh>
    <rPh sb="11" eb="12">
      <t>ツ</t>
    </rPh>
    <rPh sb="29" eb="31">
      <t>カクニン</t>
    </rPh>
    <phoneticPr fontId="1"/>
  </si>
  <si>
    <t>[賃貸]：ローンはありません</t>
  </si>
  <si>
    <t xml:space="preserve"> </t>
  </si>
  <si>
    <t>世帯主</t>
  </si>
  <si>
    <t>1970年1月1日</t>
  </si>
  <si>
    <t>55歳</t>
  </si>
  <si>
    <t>男性</t>
  </si>
  <si>
    <t>※上記年齢は、2025年5月5日現在のものです。</t>
  </si>
  <si>
    <t>●2025年1月時点でお持ちの現預金は、次の通りとします。</t>
    <phoneticPr fontId="1"/>
  </si>
  <si>
    <t>※この現預金に対して、毎年0.1%の利息を受け取れるものとします。</t>
    <phoneticPr fontId="1"/>
  </si>
  <si>
    <t>家計分析レポート（将来の家計シミュレーション）</t>
  </si>
  <si>
    <t>【作成者】</t>
  </si>
  <si>
    <t>えんがわ</t>
  </si>
  <si>
    <t>Rep47592-250505-2309li</t>
  </si>
  <si>
    <t>現在～65歳</t>
  </si>
  <si>
    <t>会社員</t>
  </si>
  <si>
    <t>現在時点で700万円。以後、平均的な年収上昇率とする</t>
  </si>
  <si>
    <t>種類</t>
  </si>
  <si>
    <t>受取年齢</t>
  </si>
  <si>
    <t>受取金額</t>
  </si>
  <si>
    <t>所:所得税
住:住民税</t>
  </si>
  <si>
    <t>手取り額</t>
  </si>
  <si>
    <t>備考</t>
  </si>
  <si>
    <t>退職金</t>
  </si>
  <si>
    <t>65歳</t>
  </si>
  <si>
    <t>1,500万円</t>
  </si>
  <si>
    <t>なし</t>
  </si>
  <si>
    <t>※年金を受け取れる年から2060年までの金額を表示しています。</t>
  </si>
  <si>
    <t>※表示の年金額は、1か月ごとの金額を、各年ごとに集計した金額となっています。</t>
  </si>
  <si>
    <t>登録された保険は
ありません</t>
  </si>
  <si>
    <t>お子様がいらっしゃいませんので、教育費はかからないものとします。</t>
  </si>
  <si>
    <t>賃貸</t>
  </si>
  <si>
    <t>世帯主55歳
(2025年1月)</t>
  </si>
  <si>
    <t>以後ずっと</t>
  </si>
  <si>
    <t>70,000円</t>
  </si>
  <si>
    <t>70,000円(2年ごと)</t>
  </si>
  <si>
    <t>175,000円</t>
  </si>
  <si>
    <t>～64歳</t>
  </si>
  <si>
    <t>　※日常生活費は、毎年2%ずつ上昇するものとします。</t>
  </si>
  <si>
    <t>150,000円</t>
  </si>
  <si>
    <t>65歳～</t>
  </si>
  <si>
    <t>　※子供全員が最終学歴卒業して夫婦のみとなった場合、左の金額の80%になるものとします。</t>
  </si>
  <si>
    <t>　登録された内容はありません</t>
  </si>
  <si>
    <t>介護費用</t>
  </si>
  <si>
    <t>2070年1月～2075年12月</t>
  </si>
  <si>
    <t>世帯主が100歳～105歳</t>
  </si>
  <si>
    <t>1年ごと</t>
  </si>
  <si>
    <t>100万円</t>
  </si>
  <si>
    <t>名称</t>
    <phoneticPr fontId="27"/>
  </si>
  <si>
    <t>2025年1月時点の資産額</t>
  </si>
  <si>
    <t>2025年1月時点の資産額</t>
    <phoneticPr fontId="27"/>
  </si>
  <si>
    <t>0万円</t>
    <phoneticPr fontId="27"/>
  </si>
  <si>
    <t>※以下は世帯主の年齢</t>
    <phoneticPr fontId="27"/>
  </si>
  <si>
    <t>投資時期と金額</t>
    <phoneticPr fontId="27"/>
  </si>
  <si>
    <t>55歳～65歳 (2025/1～2035/12)
　　毎月5万円積立</t>
    <phoneticPr fontId="27"/>
  </si>
  <si>
    <t>運用利回り</t>
  </si>
  <si>
    <t>運用利回り</t>
    <phoneticPr fontId="27"/>
  </si>
  <si>
    <t>全期間固定：年5%</t>
    <phoneticPr fontId="27"/>
  </si>
  <si>
    <t>取り崩し</t>
    <phoneticPr fontId="27"/>
  </si>
  <si>
    <t>分割で取り崩す
　　75歳から20年間　(2045/1～2064/12)</t>
    <phoneticPr fontId="27"/>
  </si>
  <si>
    <t>今後の掛金（投資金額）</t>
  </si>
  <si>
    <t>年金の受け取り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</si>
</sst>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万円&quot;"/>
    <numFmt numFmtId="177" formatCode="General&quot;歳&quot;"/>
    <numFmt numFmtId="178" formatCode="###0.0;\-###0.0;"/>
    <numFmt numFmtId="179" formatCode="###0.0;[Red]\-###0.0;"/>
    <numFmt numFmtId="180" formatCode="#,##0;[Red]\-#,##0;"/>
    <numFmt numFmtId="181" formatCode="#,##0&quot;円&quot;"/>
    <numFmt numFmtId="182" formatCode="yyyy&quot;年&quot;m&quot;月&quot;;@"/>
    <numFmt numFmtId="183" formatCode="#,##0.0;[Red]\-#,##0.0;"/>
    <numFmt numFmtId="184" formatCode="#,##0.0;[Red]\-#,##0.0;0"/>
    <numFmt numFmtId="185" formatCode="#,##0;[Red]\-#,##0;0"/>
    <numFmt numFmtId="186" formatCode="#,##0;[Red]\-#,##0;0;@"/>
    <numFmt numFmtId="187" formatCode="General;General;"/>
    <numFmt numFmtId="189" formatCode="[$-F800]dddd\,\ mmmm\ dd\,\ yyyy"/>
    <numFmt numFmtId="190" formatCode="###0.0;[Red]\-###0.0;0.0"/>
    <numFmt numFmtId="191" formatCode="0_ "/>
    <numFmt numFmtId="192" formatCode="#,##0.0;[Red]\-#,##0.0;0.0"/>
    <numFmt numFmtId="193" formatCode="###0;\-###0;"/>
    <numFmt numFmtId="195" formatCode="#,##0;\-#,##0;"/>
    <numFmt numFmtId="196" formatCode="#,##0.0"/>
    <numFmt numFmtId="198" formatCode="0_);[Red]\(0\)"/>
  </numFmts>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0"/>
      <color indexed="8"/>
      <name val="Calibri"/>
      <family val="2"/>
    </font>
    <font>
      <sz val="11"/>
      <color theme="1"/>
      <name val="ＭＳ Ｐゴシック"/>
      <family val="3"/>
      <charset val="128"/>
      <scheme val="minor"/>
    </font>
    <font>
      <sz val="2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000000"/>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26"/>
      <color theme="1"/>
      <name val="ＭＳ Ｐゴシック"/>
      <family val="3"/>
      <charset val="128"/>
      <scheme val="minor"/>
    </font>
    <font>
      <sz val="24"/>
      <color theme="1"/>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0"/>
      <color theme="1"/>
      <name val="Calibri"/>
      <family val="3"/>
      <charset val="128"/>
    </font>
    <font>
      <b/>
      <sz val="9"/>
      <color theme="1"/>
      <name val="ＭＳ Ｐゴシック"/>
      <family val="3"/>
      <charset val="128"/>
      <scheme val="minor"/>
    </font>
    <font>
      <b/>
      <sz val="9"/>
      <color indexed="81"/>
      <name val="MS P ゴシック"/>
      <family val="3"/>
      <charset val="128"/>
    </font>
    <font>
      <sz val="10"/>
      <name val="ＭＳ Ｐゴシック"/>
      <family val="3"/>
      <charset val="128"/>
      <scheme val="minor"/>
    </font>
  </fonts>
  <fills count="29">
    <fill>
      <patternFill patternType="none"/>
    </fill>
    <fill>
      <patternFill patternType="gray125"/>
    </fill>
    <fill>
      <patternFill patternType="solid">
        <fgColor rgb="FFFFFFCC"/>
        <bgColor indexed="64"/>
      </patternFill>
    </fill>
    <fill>
      <patternFill patternType="solid">
        <fgColor rgb="FFF0DCDC"/>
        <bgColor indexed="64"/>
      </patternFill>
    </fill>
    <fill>
      <patternFill patternType="solid">
        <fgColor rgb="FFDCF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D2E6BE"/>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DCC8"/>
        <bgColor indexed="64"/>
      </patternFill>
    </fill>
    <fill>
      <patternFill patternType="solid">
        <fgColor rgb="FFFFFFC8"/>
        <bgColor indexed="64"/>
      </patternFill>
    </fill>
    <fill>
      <patternFill patternType="solid">
        <fgColor rgb="FFDCDCDC"/>
        <bgColor indexed="64"/>
      </patternFill>
    </fill>
    <fill>
      <patternFill patternType="solid">
        <fgColor rgb="FFFFE6DC"/>
        <bgColor indexed="64"/>
      </patternFill>
    </fill>
    <fill>
      <patternFill patternType="solid">
        <fgColor rgb="FFFFCCFF"/>
        <bgColor indexed="64"/>
      </patternFill>
    </fill>
    <fill>
      <patternFill patternType="solid">
        <fgColor rgb="FFDDDDDD"/>
        <bgColor indexed="64"/>
      </patternFill>
    </fill>
    <fill>
      <patternFill patternType="solid">
        <fgColor theme="0"/>
        <bgColor indexed="64"/>
      </patternFill>
    </fill>
    <fill>
      <patternFill patternType="solid">
        <fgColor rgb="FFEAEAEA"/>
        <bgColor indexed="64"/>
      </patternFill>
    </fill>
    <fill>
      <patternFill patternType="solid">
        <fgColor rgb="FFF8F8F8"/>
        <bgColor indexed="64"/>
      </patternFill>
    </fill>
    <fill>
      <patternFill patternType="solid">
        <fgColor rgb="FFFFCC66"/>
        <bgColor indexed="64"/>
      </patternFill>
    </fill>
    <fill>
      <patternFill patternType="solid">
        <fgColor rgb="FFCC99FF"/>
        <bgColor indexed="64"/>
      </patternFill>
    </fill>
    <fill>
      <patternFill patternType="solid">
        <fgColor rgb="FF75C4FF"/>
        <bgColor indexed="64"/>
      </patternFill>
    </fill>
    <fill>
      <patternFill patternType="solid">
        <fgColor rgb="FFFFCCCC"/>
        <bgColor indexed="64"/>
      </patternFill>
    </fill>
    <fill>
      <patternFill patternType="solid">
        <fgColor theme="0" tint="-0.499984740745262"/>
        <bgColor indexed="64"/>
      </patternFill>
    </fill>
    <fill>
      <patternFill patternType="solid">
        <fgColor rgb="FFFFEECC"/>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s>
  <cellStyleXfs count="3">
    <xf numFmtId="0" fontId="0" fillId="0" borderId="0">
      <alignment vertical="center"/>
    </xf>
    <xf numFmtId="38" fontId="14" fillId="0" borderId="0" applyFont="0" applyFill="0" applyBorder="0" applyAlignment="0" applyProtection="0">
      <alignment vertical="center"/>
    </xf>
    <xf numFmtId="0" fontId="14" fillId="0" borderId="0">
      <alignment vertical="center"/>
    </xf>
  </cellStyleXfs>
  <cellXfs count="404">
    <xf numFmtId="0" fontId="0" fillId="0" borderId="0" xfId="0">
      <alignment vertical="center"/>
    </xf>
    <xf numFmtId="31" fontId="0" fillId="0" borderId="0" xfId="0" applyNumberFormat="1">
      <alignment vertical="center"/>
    </xf>
    <xf numFmtId="0" fontId="15" fillId="0" borderId="0" xfId="0" applyFont="1">
      <alignment vertical="center"/>
    </xf>
    <xf numFmtId="0" fontId="0" fillId="0" borderId="0" xfId="0" applyAlignment="1">
      <alignment horizontal="right" vertical="center"/>
    </xf>
    <xf numFmtId="0" fontId="16" fillId="0" borderId="0" xfId="0" applyFont="1">
      <alignment vertical="center"/>
    </xf>
    <xf numFmtId="0" fontId="17" fillId="0" borderId="0" xfId="0" applyFont="1">
      <alignment vertical="center"/>
    </xf>
    <xf numFmtId="176" fontId="14" fillId="0" borderId="0" xfId="1" applyNumberFormat="1" applyAlignment="1">
      <alignment horizontal="right" vertical="center"/>
    </xf>
    <xf numFmtId="0" fontId="18" fillId="0" borderId="0" xfId="0" applyFont="1">
      <alignment vertical="center"/>
    </xf>
    <xf numFmtId="0" fontId="17" fillId="0" borderId="1" xfId="0" applyFont="1" applyBorder="1" applyAlignment="1">
      <alignment vertical="center" wrapText="1"/>
    </xf>
    <xf numFmtId="0" fontId="19" fillId="0" borderId="0" xfId="0" applyFont="1">
      <alignment vertical="center"/>
    </xf>
    <xf numFmtId="177" fontId="17" fillId="0" borderId="0" xfId="0" applyNumberFormat="1" applyFont="1" applyAlignment="1">
      <alignment horizontal="center" vertical="center" wrapText="1"/>
    </xf>
    <xf numFmtId="179" fontId="16" fillId="0" borderId="0" xfId="0" applyNumberFormat="1" applyFont="1">
      <alignment vertical="center"/>
    </xf>
    <xf numFmtId="38" fontId="16" fillId="0" borderId="0" xfId="0" applyNumberFormat="1" applyFont="1">
      <alignment vertical="center"/>
    </xf>
    <xf numFmtId="180" fontId="16" fillId="0" borderId="0" xfId="0" applyNumberFormat="1" applyFont="1">
      <alignment vertical="center"/>
    </xf>
    <xf numFmtId="0" fontId="16" fillId="0" borderId="0" xfId="0" applyFont="1" applyAlignment="1">
      <alignment horizontal="right" vertical="center"/>
    </xf>
    <xf numFmtId="0" fontId="0" fillId="0" borderId="0" xfId="0" applyAlignment="1">
      <alignment vertical="top"/>
    </xf>
    <xf numFmtId="0" fontId="20" fillId="0" borderId="0" xfId="0" applyFont="1">
      <alignment vertical="center"/>
    </xf>
    <xf numFmtId="180" fontId="16" fillId="0" borderId="2" xfId="0" applyNumberFormat="1" applyFont="1" applyBorder="1">
      <alignment vertical="center"/>
    </xf>
    <xf numFmtId="180" fontId="16" fillId="0" borderId="4" xfId="0" applyNumberFormat="1" applyFont="1" applyBorder="1">
      <alignment vertical="center"/>
    </xf>
    <xf numFmtId="0" fontId="0" fillId="0" borderId="2" xfId="0" applyBorder="1">
      <alignment vertical="center"/>
    </xf>
    <xf numFmtId="0" fontId="0" fillId="0" borderId="2" xfId="0" applyBorder="1" applyAlignment="1">
      <alignment horizontal="right" vertical="center"/>
    </xf>
    <xf numFmtId="0" fontId="16" fillId="2" borderId="6" xfId="0" applyFont="1" applyFill="1" applyBorder="1">
      <alignment vertical="center"/>
    </xf>
    <xf numFmtId="178" fontId="16" fillId="0" borderId="6" xfId="0" applyNumberFormat="1" applyFont="1" applyBorder="1">
      <alignment vertical="center"/>
    </xf>
    <xf numFmtId="178" fontId="16" fillId="0" borderId="2" xfId="0" applyNumberFormat="1" applyFont="1" applyBorder="1">
      <alignment vertical="center"/>
    </xf>
    <xf numFmtId="179" fontId="16" fillId="0" borderId="2" xfId="0" applyNumberFormat="1" applyFont="1" applyBorder="1">
      <alignment vertical="center"/>
    </xf>
    <xf numFmtId="178" fontId="16" fillId="3" borderId="5" xfId="0" applyNumberFormat="1" applyFont="1" applyFill="1" applyBorder="1">
      <alignment vertical="center"/>
    </xf>
    <xf numFmtId="178" fontId="16" fillId="0" borderId="4" xfId="0" applyNumberFormat="1" applyFont="1" applyBorder="1">
      <alignment vertical="center"/>
    </xf>
    <xf numFmtId="178" fontId="16" fillId="4" borderId="5" xfId="0" applyNumberFormat="1" applyFont="1" applyFill="1" applyBorder="1">
      <alignment vertical="center"/>
    </xf>
    <xf numFmtId="0" fontId="0" fillId="0" borderId="2" xfId="0" quotePrefix="1" applyBorder="1" applyAlignment="1">
      <alignment horizontal="right" vertical="center"/>
    </xf>
    <xf numFmtId="179" fontId="16" fillId="0" borderId="6" xfId="0" applyNumberFormat="1" applyFont="1" applyBorder="1">
      <alignment vertical="center"/>
    </xf>
    <xf numFmtId="180" fontId="16" fillId="0" borderId="6" xfId="0" applyNumberFormat="1" applyFont="1" applyBorder="1">
      <alignment vertical="center"/>
    </xf>
    <xf numFmtId="0" fontId="17" fillId="7" borderId="6" xfId="0" applyFont="1" applyFill="1" applyBorder="1" applyAlignment="1">
      <alignment horizontal="right" vertical="center"/>
    </xf>
    <xf numFmtId="0" fontId="16" fillId="2" borderId="3" xfId="0" applyFont="1" applyFill="1" applyBorder="1">
      <alignment vertical="center"/>
    </xf>
    <xf numFmtId="0" fontId="21" fillId="0" borderId="0" xfId="0" applyFont="1">
      <alignment vertical="center"/>
    </xf>
    <xf numFmtId="0" fontId="0" fillId="7" borderId="2" xfId="0" applyFill="1" applyBorder="1">
      <alignment vertical="center"/>
    </xf>
    <xf numFmtId="0" fontId="0" fillId="7" borderId="2" xfId="0" applyFill="1" applyBorder="1" applyAlignment="1">
      <alignment horizontal="left" vertical="center"/>
    </xf>
    <xf numFmtId="0" fontId="22" fillId="0" borderId="2" xfId="0" applyFont="1" applyBorder="1" applyAlignment="1">
      <alignment horizontal="center" vertical="center"/>
    </xf>
    <xf numFmtId="0" fontId="16" fillId="4" borderId="8" xfId="0" applyFont="1" applyFill="1" applyBorder="1">
      <alignment vertical="center"/>
    </xf>
    <xf numFmtId="0" fontId="16" fillId="4" borderId="0" xfId="0" applyFont="1" applyFill="1">
      <alignment vertical="center"/>
    </xf>
    <xf numFmtId="0" fontId="16" fillId="3" borderId="0" xfId="0" applyFont="1" applyFill="1">
      <alignment vertical="center"/>
    </xf>
    <xf numFmtId="0" fontId="16" fillId="7" borderId="2" xfId="0" applyFont="1" applyFill="1" applyBorder="1">
      <alignment vertical="center"/>
    </xf>
    <xf numFmtId="0" fontId="16" fillId="7" borderId="2" xfId="0" applyFont="1" applyFill="1" applyBorder="1" applyAlignment="1">
      <alignment vertical="center" wrapText="1"/>
    </xf>
    <xf numFmtId="0" fontId="16" fillId="7" borderId="2" xfId="0" applyFont="1" applyFill="1" applyBorder="1" applyAlignment="1">
      <alignment horizontal="right" vertical="center" wrapText="1"/>
    </xf>
    <xf numFmtId="0" fontId="16" fillId="7" borderId="4" xfId="0" applyFont="1" applyFill="1" applyBorder="1" applyAlignment="1">
      <alignment vertical="top"/>
    </xf>
    <xf numFmtId="0" fontId="16" fillId="7" borderId="9" xfId="0" applyFont="1" applyFill="1" applyBorder="1" applyAlignment="1">
      <alignment horizontal="right" vertical="center" wrapText="1"/>
    </xf>
    <xf numFmtId="0" fontId="16" fillId="2" borderId="10" xfId="0" applyFont="1" applyFill="1" applyBorder="1">
      <alignment vertical="center"/>
    </xf>
    <xf numFmtId="0" fontId="16" fillId="2" borderId="9"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10" xfId="0" applyFont="1" applyFill="1" applyBorder="1" applyAlignment="1">
      <alignment vertical="center" wrapText="1"/>
    </xf>
    <xf numFmtId="0" fontId="16" fillId="2" borderId="13" xfId="0" applyFont="1" applyFill="1" applyBorder="1">
      <alignment vertical="center"/>
    </xf>
    <xf numFmtId="0" fontId="16" fillId="2" borderId="0" xfId="0" applyFont="1" applyFill="1" applyAlignment="1">
      <alignment vertical="top"/>
    </xf>
    <xf numFmtId="0" fontId="20" fillId="2" borderId="14" xfId="0" applyFont="1" applyFill="1" applyBorder="1" applyAlignment="1">
      <alignment vertical="top"/>
    </xf>
    <xf numFmtId="0" fontId="16" fillId="2" borderId="7" xfId="0" applyFont="1" applyFill="1" applyBorder="1" applyAlignment="1">
      <alignment vertical="top"/>
    </xf>
    <xf numFmtId="0" fontId="20" fillId="2" borderId="15" xfId="0" applyFont="1" applyFill="1" applyBorder="1" applyAlignment="1">
      <alignment vertical="top"/>
    </xf>
    <xf numFmtId="0" fontId="16" fillId="4" borderId="8" xfId="0" applyFont="1" applyFill="1" applyBorder="1" applyAlignment="1">
      <alignment vertical="center" wrapText="1"/>
    </xf>
    <xf numFmtId="0" fontId="17" fillId="7" borderId="10" xfId="0" applyFont="1" applyFill="1" applyBorder="1" applyAlignment="1">
      <alignment horizontal="right" vertical="center" wrapText="1"/>
    </xf>
    <xf numFmtId="0" fontId="0" fillId="0" borderId="16" xfId="0" applyBorder="1">
      <alignment vertical="center"/>
    </xf>
    <xf numFmtId="0" fontId="0" fillId="8" borderId="2" xfId="0" applyFill="1" applyBorder="1" applyAlignment="1">
      <alignment horizontal="right" vertical="center"/>
    </xf>
    <xf numFmtId="0" fontId="23" fillId="0" borderId="0" xfId="0" applyFont="1">
      <alignment vertical="center"/>
    </xf>
    <xf numFmtId="0" fontId="17" fillId="0" borderId="0" xfId="2" applyFont="1">
      <alignment vertical="center"/>
    </xf>
    <xf numFmtId="0" fontId="17" fillId="0" borderId="0" xfId="2" applyFont="1" applyAlignment="1">
      <alignment vertical="top" wrapText="1"/>
    </xf>
    <xf numFmtId="0" fontId="17" fillId="0" borderId="0" xfId="2" applyFont="1" applyAlignment="1">
      <alignment vertical="center" wrapText="1"/>
    </xf>
    <xf numFmtId="0" fontId="17" fillId="0" borderId="0" xfId="2" applyFont="1" applyAlignment="1">
      <alignment vertical="top"/>
    </xf>
    <xf numFmtId="180" fontId="17" fillId="0" borderId="0" xfId="2" applyNumberFormat="1" applyFont="1">
      <alignment vertical="center"/>
    </xf>
    <xf numFmtId="38" fontId="17" fillId="0" borderId="0" xfId="2" applyNumberFormat="1" applyFont="1">
      <alignment vertical="center"/>
    </xf>
    <xf numFmtId="183" fontId="17" fillId="0" borderId="0" xfId="2" applyNumberFormat="1" applyFont="1">
      <alignment vertical="center"/>
    </xf>
    <xf numFmtId="185" fontId="16" fillId="6" borderId="5" xfId="0" applyNumberFormat="1" applyFont="1" applyFill="1" applyBorder="1">
      <alignment vertical="center"/>
    </xf>
    <xf numFmtId="185" fontId="16" fillId="5" borderId="5" xfId="0" applyNumberFormat="1" applyFont="1" applyFill="1" applyBorder="1">
      <alignment vertical="center"/>
    </xf>
    <xf numFmtId="185" fontId="16" fillId="10" borderId="7" xfId="0" applyNumberFormat="1" applyFont="1" applyFill="1" applyBorder="1">
      <alignment vertical="center"/>
    </xf>
    <xf numFmtId="186" fontId="16" fillId="0" borderId="2" xfId="0" applyNumberFormat="1" applyFont="1" applyBorder="1" applyAlignment="1">
      <alignment horizontal="right" vertical="center"/>
    </xf>
    <xf numFmtId="187" fontId="16" fillId="2" borderId="9" xfId="0" applyNumberFormat="1" applyFont="1" applyFill="1" applyBorder="1">
      <alignment vertical="center"/>
    </xf>
    <xf numFmtId="49" fontId="16" fillId="7" borderId="2" xfId="0" applyNumberFormat="1" applyFont="1" applyFill="1" applyBorder="1" applyAlignment="1">
      <alignment horizontal="right" vertical="center" wrapText="1"/>
    </xf>
    <xf numFmtId="0" fontId="16" fillId="2" borderId="2" xfId="0" applyFont="1" applyFill="1" applyBorder="1">
      <alignment vertical="center"/>
    </xf>
    <xf numFmtId="0" fontId="16" fillId="0" borderId="7" xfId="0" applyFont="1" applyBorder="1">
      <alignment vertical="center"/>
    </xf>
    <xf numFmtId="49" fontId="17" fillId="7" borderId="2" xfId="0" applyNumberFormat="1" applyFont="1" applyFill="1" applyBorder="1" applyAlignment="1">
      <alignment horizontal="right" vertical="center" wrapText="1"/>
    </xf>
    <xf numFmtId="0" fontId="17" fillId="7" borderId="10" xfId="0" applyFont="1" applyFill="1" applyBorder="1" applyAlignment="1">
      <alignment horizontal="right" vertical="center"/>
    </xf>
    <xf numFmtId="0" fontId="17" fillId="7" borderId="6" xfId="0" applyFont="1" applyFill="1" applyBorder="1">
      <alignment vertical="center"/>
    </xf>
    <xf numFmtId="0" fontId="17" fillId="7" borderId="9" xfId="0" applyFont="1" applyFill="1" applyBorder="1" applyAlignment="1">
      <alignment horizontal="left" vertical="center" wrapText="1"/>
    </xf>
    <xf numFmtId="0" fontId="16" fillId="7" borderId="0" xfId="0" applyFont="1" applyFill="1" applyAlignment="1">
      <alignment vertical="top"/>
    </xf>
    <xf numFmtId="0" fontId="16" fillId="7" borderId="3" xfId="0" applyFont="1" applyFill="1" applyBorder="1" applyAlignment="1">
      <alignment vertical="top" wrapText="1"/>
    </xf>
    <xf numFmtId="0" fontId="17" fillId="0" borderId="17" xfId="2" applyFont="1" applyBorder="1">
      <alignment vertical="center"/>
    </xf>
    <xf numFmtId="0" fontId="17" fillId="0" borderId="17" xfId="2" applyFont="1" applyBorder="1" applyAlignment="1">
      <alignment horizontal="right" vertical="center"/>
    </xf>
    <xf numFmtId="0" fontId="17" fillId="0" borderId="17" xfId="2" applyFont="1" applyBorder="1" applyAlignment="1">
      <alignment vertical="top" wrapText="1"/>
    </xf>
    <xf numFmtId="0" fontId="17" fillId="0" borderId="17" xfId="2" applyFont="1" applyBorder="1" applyAlignment="1">
      <alignment horizontal="right" vertical="center" wrapText="1"/>
    </xf>
    <xf numFmtId="3" fontId="17" fillId="0" borderId="17" xfId="2" applyNumberFormat="1" applyFont="1" applyBorder="1" applyAlignment="1">
      <alignment horizontal="right" vertical="center"/>
    </xf>
    <xf numFmtId="183" fontId="17" fillId="0" borderId="17" xfId="2" applyNumberFormat="1" applyFont="1" applyBorder="1">
      <alignment vertical="center"/>
    </xf>
    <xf numFmtId="0" fontId="17" fillId="0" borderId="18" xfId="2" applyFont="1" applyBorder="1">
      <alignment vertical="center"/>
    </xf>
    <xf numFmtId="183" fontId="17" fillId="9" borderId="17" xfId="2" applyNumberFormat="1" applyFont="1" applyFill="1" applyBorder="1">
      <alignment vertical="center"/>
    </xf>
    <xf numFmtId="0" fontId="17" fillId="0" borderId="17" xfId="2" applyFont="1" applyBorder="1" applyAlignment="1">
      <alignment vertical="center" wrapText="1"/>
    </xf>
    <xf numFmtId="49" fontId="17" fillId="0" borderId="17" xfId="2" applyNumberFormat="1" applyFont="1" applyBorder="1" applyAlignment="1">
      <alignment horizontal="right" vertical="center" wrapText="1"/>
    </xf>
    <xf numFmtId="180" fontId="17" fillId="0" borderId="17" xfId="2" applyNumberFormat="1" applyFont="1" applyBorder="1">
      <alignment vertical="center"/>
    </xf>
    <xf numFmtId="0" fontId="17" fillId="9" borderId="17" xfId="2" applyFont="1" applyFill="1" applyBorder="1">
      <alignment vertical="center"/>
    </xf>
    <xf numFmtId="183" fontId="17" fillId="9" borderId="18" xfId="2" applyNumberFormat="1" applyFont="1" applyFill="1" applyBorder="1">
      <alignment vertical="center"/>
    </xf>
    <xf numFmtId="0" fontId="0" fillId="0" borderId="17" xfId="0" applyBorder="1">
      <alignment vertical="center"/>
    </xf>
    <xf numFmtId="183" fontId="0" fillId="0" borderId="17" xfId="0" applyNumberFormat="1" applyBorder="1">
      <alignment vertical="center"/>
    </xf>
    <xf numFmtId="183" fontId="0" fillId="0" borderId="0" xfId="0" applyNumberFormat="1">
      <alignment vertical="center"/>
    </xf>
    <xf numFmtId="183" fontId="0" fillId="9" borderId="17" xfId="0" applyNumberFormat="1" applyFill="1" applyBorder="1">
      <alignment vertical="center"/>
    </xf>
    <xf numFmtId="0" fontId="16" fillId="3" borderId="0" xfId="0" applyFont="1" applyFill="1" applyAlignment="1">
      <alignment horizontal="left" vertical="top" wrapText="1"/>
    </xf>
    <xf numFmtId="38" fontId="17" fillId="12" borderId="5" xfId="0" applyNumberFormat="1" applyFont="1" applyFill="1" applyBorder="1">
      <alignment vertical="center"/>
    </xf>
    <xf numFmtId="38" fontId="17" fillId="13" borderId="6" xfId="0" applyNumberFormat="1" applyFont="1" applyFill="1" applyBorder="1">
      <alignmen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38" fontId="17" fillId="0" borderId="4" xfId="0" applyNumberFormat="1" applyFont="1" applyBorder="1">
      <alignment vertical="center"/>
    </xf>
    <xf numFmtId="0" fontId="16" fillId="2" borderId="14" xfId="0" applyFont="1" applyFill="1" applyBorder="1">
      <alignment vertical="center"/>
    </xf>
    <xf numFmtId="187" fontId="16" fillId="2" borderId="13" xfId="0" applyNumberFormat="1" applyFont="1" applyFill="1" applyBorder="1">
      <alignment vertical="center"/>
    </xf>
    <xf numFmtId="180" fontId="16" fillId="0" borderId="3" xfId="0" applyNumberFormat="1" applyFont="1" applyBorder="1">
      <alignment vertical="center"/>
    </xf>
    <xf numFmtId="0" fontId="0" fillId="14" borderId="8" xfId="0" applyFill="1" applyBorder="1">
      <alignment vertical="center"/>
    </xf>
    <xf numFmtId="0" fontId="0" fillId="14" borderId="0" xfId="0" applyFill="1">
      <alignment vertical="center"/>
    </xf>
    <xf numFmtId="0" fontId="0" fillId="14" borderId="4" xfId="0" applyFill="1" applyBorder="1">
      <alignment vertical="center"/>
    </xf>
    <xf numFmtId="0" fontId="0" fillId="14" borderId="3" xfId="0" applyFill="1" applyBorder="1">
      <alignment vertical="center"/>
    </xf>
    <xf numFmtId="0" fontId="0" fillId="0" borderId="17" xfId="0" applyBorder="1" applyAlignment="1">
      <alignment horizontal="left" vertical="center"/>
    </xf>
    <xf numFmtId="0" fontId="0" fillId="0" borderId="0" xfId="0" applyAlignment="1">
      <alignment horizontal="left" vertical="center"/>
    </xf>
    <xf numFmtId="180" fontId="0" fillId="0" borderId="0" xfId="0" applyNumberFormat="1">
      <alignment vertical="center"/>
    </xf>
    <xf numFmtId="0" fontId="16" fillId="7" borderId="9" xfId="0" applyFont="1" applyFill="1" applyBorder="1" applyAlignment="1">
      <alignment vertical="top" wrapText="1"/>
    </xf>
    <xf numFmtId="0" fontId="16" fillId="2" borderId="10" xfId="0" applyFont="1" applyFill="1" applyBorder="1" applyAlignment="1">
      <alignment horizontal="right" vertical="center"/>
    </xf>
    <xf numFmtId="0" fontId="16" fillId="2" borderId="12" xfId="0" applyFont="1" applyFill="1" applyBorder="1" applyAlignment="1">
      <alignment horizontal="right" vertical="center"/>
    </xf>
    <xf numFmtId="180" fontId="0" fillId="0" borderId="17" xfId="0" applyNumberFormat="1" applyBorder="1">
      <alignment vertical="center"/>
    </xf>
    <xf numFmtId="0" fontId="0" fillId="0" borderId="18" xfId="0" applyBorder="1">
      <alignment vertical="center"/>
    </xf>
    <xf numFmtId="0" fontId="0" fillId="0" borderId="20" xfId="0" applyBorder="1">
      <alignment vertical="center"/>
    </xf>
    <xf numFmtId="0" fontId="0" fillId="0" borderId="16" xfId="0" applyBorder="1" applyAlignment="1">
      <alignment horizontal="left" vertical="center"/>
    </xf>
    <xf numFmtId="180" fontId="0" fillId="0" borderId="16" xfId="0" applyNumberFormat="1" applyBorder="1">
      <alignment vertical="center"/>
    </xf>
    <xf numFmtId="0" fontId="0" fillId="0" borderId="1" xfId="0" applyBorder="1">
      <alignment vertical="center"/>
    </xf>
    <xf numFmtId="0" fontId="0" fillId="0" borderId="1" xfId="0" applyBorder="1" applyAlignment="1">
      <alignment horizontal="left" vertical="center"/>
    </xf>
    <xf numFmtId="180" fontId="0" fillId="0" borderId="1" xfId="0" applyNumberFormat="1" applyBorder="1">
      <alignment vertical="center"/>
    </xf>
    <xf numFmtId="0" fontId="0" fillId="9" borderId="17" xfId="0" applyFill="1" applyBorder="1">
      <alignment vertical="center"/>
    </xf>
    <xf numFmtId="0" fontId="0" fillId="9" borderId="17" xfId="0" applyFill="1" applyBorder="1" applyAlignment="1">
      <alignment horizontal="left" vertical="center"/>
    </xf>
    <xf numFmtId="0" fontId="0" fillId="0" borderId="0" xfId="0" applyAlignment="1">
      <alignment horizontal="center" vertical="center"/>
    </xf>
    <xf numFmtId="56" fontId="0" fillId="0" borderId="0" xfId="0" quotePrefix="1" applyNumberFormat="1" applyAlignment="1">
      <alignment horizontal="center" vertical="center"/>
    </xf>
    <xf numFmtId="0" fontId="16" fillId="0" borderId="0" xfId="0" applyFont="1" applyAlignment="1">
      <alignment horizontal="left" vertical="top" wrapText="1"/>
    </xf>
    <xf numFmtId="0" fontId="16" fillId="2" borderId="1" xfId="0" applyFont="1" applyFill="1" applyBorder="1">
      <alignment vertical="center"/>
    </xf>
    <xf numFmtId="0" fontId="16" fillId="2" borderId="21" xfId="0" applyFont="1" applyFill="1" applyBorder="1" applyAlignment="1">
      <alignment horizontal="right" vertical="center"/>
    </xf>
    <xf numFmtId="0" fontId="16" fillId="14" borderId="6" xfId="0" applyFont="1" applyFill="1" applyBorder="1">
      <alignment vertical="center"/>
    </xf>
    <xf numFmtId="0" fontId="0" fillId="0" borderId="8" xfId="0" applyBorder="1">
      <alignment vertical="center"/>
    </xf>
    <xf numFmtId="0" fontId="0" fillId="14" borderId="22" xfId="0" applyFill="1" applyBorder="1" applyAlignment="1">
      <alignment vertical="top"/>
    </xf>
    <xf numFmtId="0" fontId="0" fillId="14" borderId="23" xfId="0" applyFill="1" applyBorder="1" applyAlignment="1">
      <alignment vertical="top"/>
    </xf>
    <xf numFmtId="0" fontId="0" fillId="14" borderId="24" xfId="0" applyFill="1" applyBorder="1" applyAlignment="1">
      <alignment vertical="top"/>
    </xf>
    <xf numFmtId="0" fontId="0" fillId="14" borderId="25" xfId="0" applyFill="1" applyBorder="1" applyAlignment="1">
      <alignment vertical="top"/>
    </xf>
    <xf numFmtId="0" fontId="0" fillId="14" borderId="26" xfId="0" applyFill="1" applyBorder="1" applyAlignment="1">
      <alignment vertical="top"/>
    </xf>
    <xf numFmtId="0" fontId="0" fillId="14" borderId="27" xfId="0" applyFill="1" applyBorder="1" applyAlignment="1">
      <alignment vertical="top"/>
    </xf>
    <xf numFmtId="0" fontId="16" fillId="14" borderId="10" xfId="0" applyFont="1" applyFill="1" applyBorder="1" applyAlignment="1">
      <alignment horizontal="right" vertical="center"/>
    </xf>
    <xf numFmtId="0" fontId="16" fillId="3" borderId="13" xfId="0" applyFont="1" applyFill="1" applyBorder="1" applyAlignment="1">
      <alignment horizontal="right" vertical="center"/>
    </xf>
    <xf numFmtId="0" fontId="16" fillId="14" borderId="5" xfId="0" applyFont="1" applyFill="1" applyBorder="1" applyAlignment="1">
      <alignment horizontal="left" vertical="top" wrapText="1"/>
    </xf>
    <xf numFmtId="0" fontId="16" fillId="14" borderId="12" xfId="0" applyFont="1" applyFill="1" applyBorder="1" applyAlignment="1">
      <alignment horizontal="right" vertical="center"/>
    </xf>
    <xf numFmtId="0" fontId="16" fillId="4" borderId="13" xfId="0" applyFont="1" applyFill="1" applyBorder="1" applyAlignment="1">
      <alignment horizontal="right" vertical="center"/>
    </xf>
    <xf numFmtId="0" fontId="16" fillId="2" borderId="5" xfId="0" applyFont="1" applyFill="1" applyBorder="1">
      <alignment vertical="center"/>
    </xf>
    <xf numFmtId="0" fontId="16" fillId="0" borderId="8" xfId="0" applyFont="1" applyBorder="1" applyAlignment="1">
      <alignment horizontal="right" vertical="center"/>
    </xf>
    <xf numFmtId="0" fontId="16" fillId="0" borderId="1" xfId="0" applyFont="1" applyBorder="1" applyAlignment="1">
      <alignment horizontal="right" vertical="center"/>
    </xf>
    <xf numFmtId="55" fontId="0" fillId="0" borderId="0" xfId="0" applyNumberFormat="1" applyAlignment="1">
      <alignment horizontal="left" vertical="center"/>
    </xf>
    <xf numFmtId="183" fontId="0" fillId="0" borderId="7" xfId="0" applyNumberFormat="1" applyBorder="1">
      <alignment vertical="center"/>
    </xf>
    <xf numFmtId="0" fontId="0" fillId="0" borderId="17" xfId="0" applyBorder="1" applyAlignment="1">
      <alignment vertical="center" wrapText="1"/>
    </xf>
    <xf numFmtId="0" fontId="0" fillId="6" borderId="17" xfId="0" applyFill="1" applyBorder="1">
      <alignment vertical="center"/>
    </xf>
    <xf numFmtId="0" fontId="0" fillId="6" borderId="17" xfId="0" applyFill="1" applyBorder="1" applyAlignment="1">
      <alignment horizontal="right" vertical="center"/>
    </xf>
    <xf numFmtId="0" fontId="0" fillId="10" borderId="17" xfId="0" applyFill="1" applyBorder="1">
      <alignment vertical="center"/>
    </xf>
    <xf numFmtId="0" fontId="0" fillId="10" borderId="17" xfId="0" applyFill="1" applyBorder="1" applyAlignment="1">
      <alignment horizontal="right" vertical="center"/>
    </xf>
    <xf numFmtId="0" fontId="0" fillId="7" borderId="2" xfId="0" applyFill="1" applyBorder="1" applyAlignment="1">
      <alignment horizontal="right" vertical="center"/>
    </xf>
    <xf numFmtId="0" fontId="0" fillId="0" borderId="0" xfId="0" applyAlignment="1"/>
    <xf numFmtId="0" fontId="25" fillId="0" borderId="0" xfId="0" applyFont="1">
      <alignment vertical="center"/>
    </xf>
    <xf numFmtId="0" fontId="0" fillId="7" borderId="2" xfId="0" applyFill="1" applyBorder="1" applyAlignment="1">
      <alignment vertical="top"/>
    </xf>
    <xf numFmtId="0" fontId="0" fillId="8" borderId="2" xfId="0" applyFill="1" applyBorder="1" applyAlignment="1">
      <alignment horizontal="right" vertical="center" wrapText="1"/>
    </xf>
    <xf numFmtId="181" fontId="0" fillId="0" borderId="2" xfId="0" applyNumberFormat="1" applyBorder="1" applyAlignment="1">
      <alignment horizontal="right" vertical="center"/>
    </xf>
    <xf numFmtId="0" fontId="0" fillId="14" borderId="2" xfId="0" applyFill="1" applyBorder="1" applyAlignment="1">
      <alignment horizontal="right" vertical="center" wrapText="1"/>
    </xf>
    <xf numFmtId="181" fontId="0" fillId="14" borderId="0" xfId="0" applyNumberFormat="1" applyFill="1" applyAlignment="1">
      <alignment horizontal="right" vertical="center"/>
    </xf>
    <xf numFmtId="181" fontId="0" fillId="14" borderId="3" xfId="0" applyNumberFormat="1" applyFill="1" applyBorder="1" applyAlignment="1">
      <alignment horizontal="right" vertical="center"/>
    </xf>
    <xf numFmtId="180" fontId="16" fillId="0" borderId="19" xfId="0" applyNumberFormat="1" applyFont="1" applyBorder="1">
      <alignment vertical="center"/>
    </xf>
    <xf numFmtId="189" fontId="0" fillId="0" borderId="0" xfId="0" applyNumberFormat="1">
      <alignment vertical="center"/>
    </xf>
    <xf numFmtId="9" fontId="16" fillId="18" borderId="5" xfId="0" applyNumberFormat="1" applyFont="1" applyFill="1" applyBorder="1" applyAlignment="1">
      <alignment horizontal="right" vertical="center"/>
    </xf>
    <xf numFmtId="191" fontId="17" fillId="7" borderId="2" xfId="0" applyNumberFormat="1" applyFont="1" applyFill="1" applyBorder="1" applyAlignment="1">
      <alignment horizontal="right" vertical="center" wrapText="1"/>
    </xf>
    <xf numFmtId="49" fontId="0" fillId="0" borderId="0" xfId="0" applyNumberFormat="1" applyAlignment="1">
      <alignment vertical="center" wrapText="1"/>
    </xf>
    <xf numFmtId="3" fontId="0" fillId="0" borderId="0" xfId="0" applyNumberFormat="1">
      <alignment vertical="center"/>
    </xf>
    <xf numFmtId="49" fontId="0" fillId="0" borderId="17" xfId="0" applyNumberFormat="1" applyBorder="1" applyAlignment="1">
      <alignment horizontal="right" vertical="center" wrapText="1"/>
    </xf>
    <xf numFmtId="0" fontId="16" fillId="0" borderId="0" xfId="0" applyFont="1" applyAlignment="1">
      <alignment vertical="top"/>
    </xf>
    <xf numFmtId="190" fontId="16" fillId="17" borderId="2" xfId="0" applyNumberFormat="1" applyFont="1" applyFill="1" applyBorder="1" applyAlignment="1">
      <alignment vertical="top"/>
    </xf>
    <xf numFmtId="0" fontId="20" fillId="2" borderId="9" xfId="0" applyFont="1" applyFill="1" applyBorder="1">
      <alignment vertical="center"/>
    </xf>
    <xf numFmtId="0" fontId="28" fillId="2" borderId="13" xfId="0" applyFont="1" applyFill="1" applyBorder="1" applyAlignment="1">
      <alignment horizontal="right" vertical="top"/>
    </xf>
    <xf numFmtId="0" fontId="20" fillId="2" borderId="31" xfId="0" applyFont="1" applyFill="1" applyBorder="1">
      <alignment vertical="center"/>
    </xf>
    <xf numFmtId="0" fontId="28" fillId="2" borderId="33" xfId="0" applyFont="1" applyFill="1" applyBorder="1" applyAlignment="1">
      <alignment horizontal="right" vertical="top"/>
    </xf>
    <xf numFmtId="0" fontId="20" fillId="2" borderId="11" xfId="0" applyFont="1" applyFill="1" applyBorder="1">
      <alignment vertical="center"/>
    </xf>
    <xf numFmtId="0" fontId="28" fillId="2" borderId="15" xfId="0" applyFont="1" applyFill="1" applyBorder="1" applyAlignment="1">
      <alignment horizontal="right" vertical="center"/>
    </xf>
    <xf numFmtId="0" fontId="20" fillId="2" borderId="10" xfId="0" applyFont="1" applyFill="1" applyBorder="1">
      <alignment vertical="center"/>
    </xf>
    <xf numFmtId="0" fontId="28" fillId="2" borderId="9" xfId="0" applyFont="1" applyFill="1" applyBorder="1" applyAlignment="1">
      <alignment horizontal="right" vertical="top"/>
    </xf>
    <xf numFmtId="179" fontId="16" fillId="0" borderId="32" xfId="0" applyNumberFormat="1" applyFont="1" applyBorder="1">
      <alignment vertical="center"/>
    </xf>
    <xf numFmtId="179" fontId="16" fillId="17" borderId="34" xfId="0" applyNumberFormat="1" applyFont="1" applyFill="1" applyBorder="1" applyAlignment="1">
      <alignment vertical="top"/>
    </xf>
    <xf numFmtId="179" fontId="16" fillId="0" borderId="4" xfId="0" applyNumberFormat="1" applyFont="1" applyBorder="1">
      <alignment vertical="center"/>
    </xf>
    <xf numFmtId="190" fontId="16" fillId="15" borderId="7" xfId="0" applyNumberFormat="1" applyFont="1" applyFill="1" applyBorder="1">
      <alignment vertical="center"/>
    </xf>
    <xf numFmtId="179" fontId="16" fillId="0" borderId="19" xfId="0" applyNumberFormat="1" applyFont="1" applyBorder="1">
      <alignment vertical="center"/>
    </xf>
    <xf numFmtId="49" fontId="20" fillId="7" borderId="9" xfId="0" applyNumberFormat="1" applyFont="1" applyFill="1" applyBorder="1" applyAlignment="1">
      <alignment horizontal="right" vertical="center" wrapText="1"/>
    </xf>
    <xf numFmtId="0" fontId="0" fillId="14" borderId="5" xfId="0" applyFill="1" applyBorder="1">
      <alignment vertical="center"/>
    </xf>
    <xf numFmtId="0" fontId="0" fillId="0" borderId="0" xfId="0" applyAlignment="1">
      <alignment horizontal="left" vertical="top"/>
    </xf>
    <xf numFmtId="183" fontId="0" fillId="19" borderId="17" xfId="0" applyNumberFormat="1" applyFill="1" applyBorder="1">
      <alignment vertical="center"/>
    </xf>
    <xf numFmtId="0" fontId="0" fillId="0" borderId="35" xfId="0" applyBorder="1">
      <alignment vertical="center"/>
    </xf>
    <xf numFmtId="192" fontId="0" fillId="0" borderId="17" xfId="0" applyNumberFormat="1" applyBorder="1">
      <alignment vertical="center"/>
    </xf>
    <xf numFmtId="178" fontId="16" fillId="0" borderId="3" xfId="0" applyNumberFormat="1" applyFont="1" applyBorder="1">
      <alignment vertical="center"/>
    </xf>
    <xf numFmtId="0" fontId="17" fillId="0" borderId="0" xfId="0" applyFont="1" applyAlignment="1">
      <alignment horizontal="right" vertical="center"/>
    </xf>
    <xf numFmtId="179" fontId="16" fillId="0" borderId="3" xfId="0" applyNumberFormat="1" applyFont="1" applyBorder="1">
      <alignment vertical="center"/>
    </xf>
    <xf numFmtId="0" fontId="16" fillId="2" borderId="3" xfId="0" applyFont="1" applyFill="1" applyBorder="1" applyAlignment="1">
      <alignment horizontal="left" vertical="center"/>
    </xf>
    <xf numFmtId="0" fontId="16" fillId="2" borderId="13" xfId="0" applyFont="1" applyFill="1" applyBorder="1" applyAlignment="1">
      <alignment horizontal="left" vertical="center"/>
    </xf>
    <xf numFmtId="0" fontId="0" fillId="6" borderId="17" xfId="0" applyFill="1" applyBorder="1" applyAlignment="1">
      <alignment vertical="center" wrapText="1"/>
    </xf>
    <xf numFmtId="0" fontId="0" fillId="10" borderId="17" xfId="0" applyFill="1" applyBorder="1" applyAlignment="1">
      <alignment vertical="center" wrapText="1"/>
    </xf>
    <xf numFmtId="193" fontId="16" fillId="0" borderId="2" xfId="0" applyNumberFormat="1" applyFont="1" applyBorder="1">
      <alignment vertical="center"/>
    </xf>
    <xf numFmtId="180" fontId="16" fillId="17" borderId="3" xfId="0" applyNumberFormat="1" applyFont="1" applyFill="1" applyBorder="1" applyAlignment="1">
      <alignment vertical="top"/>
    </xf>
    <xf numFmtId="180" fontId="16" fillId="17" borderId="34" xfId="0" applyNumberFormat="1" applyFont="1" applyFill="1" applyBorder="1" applyAlignment="1">
      <alignment vertical="top"/>
    </xf>
    <xf numFmtId="180" fontId="16" fillId="15" borderId="7" xfId="0" applyNumberFormat="1" applyFont="1" applyFill="1" applyBorder="1">
      <alignment vertical="center"/>
    </xf>
    <xf numFmtId="180" fontId="16" fillId="17" borderId="2" xfId="0" applyNumberFormat="1" applyFont="1" applyFill="1" applyBorder="1" applyAlignment="1">
      <alignment vertical="top"/>
    </xf>
    <xf numFmtId="180" fontId="16" fillId="2" borderId="6" xfId="0" applyNumberFormat="1" applyFont="1" applyFill="1" applyBorder="1">
      <alignment vertical="center"/>
    </xf>
    <xf numFmtId="180" fontId="16" fillId="2" borderId="2" xfId="0" applyNumberFormat="1" applyFont="1" applyFill="1" applyBorder="1">
      <alignment vertical="center"/>
    </xf>
    <xf numFmtId="180" fontId="16" fillId="2" borderId="4" xfId="0" applyNumberFormat="1" applyFont="1" applyFill="1" applyBorder="1">
      <alignment vertical="center"/>
    </xf>
    <xf numFmtId="49" fontId="24" fillId="2" borderId="2" xfId="0" applyNumberFormat="1" applyFont="1" applyFill="1" applyBorder="1" applyAlignment="1">
      <alignment horizontal="right" wrapText="1"/>
    </xf>
    <xf numFmtId="180" fontId="16" fillId="2" borderId="32" xfId="0" applyNumberFormat="1" applyFont="1" applyFill="1" applyBorder="1">
      <alignment vertical="center"/>
    </xf>
    <xf numFmtId="191" fontId="31" fillId="2" borderId="2" xfId="0" applyNumberFormat="1" applyFont="1" applyFill="1" applyBorder="1" applyAlignment="1">
      <alignment horizontal="right" wrapText="1"/>
    </xf>
    <xf numFmtId="195" fontId="16" fillId="2" borderId="6" xfId="0" applyNumberFormat="1" applyFont="1" applyFill="1" applyBorder="1">
      <alignment vertical="center"/>
    </xf>
    <xf numFmtId="195" fontId="16" fillId="2" borderId="2" xfId="0" applyNumberFormat="1" applyFont="1" applyFill="1" applyBorder="1">
      <alignment vertical="center"/>
    </xf>
    <xf numFmtId="195" fontId="16" fillId="2" borderId="3" xfId="0" applyNumberFormat="1" applyFont="1" applyFill="1" applyBorder="1">
      <alignment vertical="center"/>
    </xf>
    <xf numFmtId="195" fontId="16" fillId="4" borderId="5" xfId="0" applyNumberFormat="1" applyFont="1" applyFill="1" applyBorder="1">
      <alignment vertical="center"/>
    </xf>
    <xf numFmtId="195" fontId="16" fillId="2" borderId="4" xfId="0" applyNumberFormat="1" applyFont="1" applyFill="1" applyBorder="1">
      <alignment vertical="center"/>
    </xf>
    <xf numFmtId="195" fontId="16" fillId="3" borderId="5" xfId="0" applyNumberFormat="1" applyFont="1" applyFill="1" applyBorder="1">
      <alignment vertical="center"/>
    </xf>
    <xf numFmtId="0" fontId="0" fillId="7" borderId="2" xfId="0" applyFill="1" applyBorder="1" applyAlignment="1">
      <alignment horizontal="center" vertical="center"/>
    </xf>
    <xf numFmtId="0" fontId="16" fillId="3" borderId="8" xfId="0" applyFont="1" applyFill="1" applyBorder="1" applyAlignment="1">
      <alignment vertical="top" wrapText="1"/>
    </xf>
    <xf numFmtId="0" fontId="16" fillId="3" borderId="0" xfId="0" applyFont="1" applyFill="1" applyAlignment="1">
      <alignment vertical="top" wrapText="1"/>
    </xf>
    <xf numFmtId="0" fontId="16" fillId="3" borderId="4" xfId="0" applyFont="1" applyFill="1" applyBorder="1" applyAlignment="1">
      <alignment vertical="top" wrapText="1"/>
    </xf>
    <xf numFmtId="0" fontId="16" fillId="3" borderId="3" xfId="0" applyFont="1" applyFill="1" applyBorder="1" applyAlignment="1">
      <alignment vertical="top" wrapText="1"/>
    </xf>
    <xf numFmtId="187" fontId="17" fillId="0" borderId="17" xfId="2" applyNumberFormat="1" applyFont="1" applyBorder="1" applyAlignment="1">
      <alignment vertical="top" wrapText="1"/>
    </xf>
    <xf numFmtId="187" fontId="16" fillId="2" borderId="9" xfId="0" applyNumberFormat="1" applyFont="1" applyFill="1" applyBorder="1" applyAlignment="1">
      <alignment vertical="center" wrapText="1"/>
    </xf>
    <xf numFmtId="187" fontId="16" fillId="2" borderId="10" xfId="0" applyNumberFormat="1" applyFont="1" applyFill="1" applyBorder="1" applyAlignment="1">
      <alignment vertical="center" wrapText="1"/>
    </xf>
    <xf numFmtId="49" fontId="0" fillId="0" borderId="17" xfId="0" applyNumberFormat="1" applyBorder="1" applyAlignment="1">
      <alignment vertical="center" wrapText="1"/>
    </xf>
    <xf numFmtId="38" fontId="0" fillId="0" borderId="17" xfId="0" applyNumberFormat="1" applyBorder="1">
      <alignment vertical="center"/>
    </xf>
    <xf numFmtId="0" fontId="20" fillId="2" borderId="13" xfId="0" applyFont="1" applyFill="1" applyBorder="1">
      <alignment vertical="center"/>
    </xf>
    <xf numFmtId="0" fontId="0" fillId="14" borderId="0" xfId="0" applyFill="1" applyAlignment="1">
      <alignment vertical="center" wrapText="1"/>
    </xf>
    <xf numFmtId="179" fontId="16" fillId="17" borderId="5" xfId="0" applyNumberFormat="1" applyFont="1" applyFill="1" applyBorder="1" applyAlignment="1">
      <alignment vertical="top"/>
    </xf>
    <xf numFmtId="0" fontId="0" fillId="7" borderId="6" xfId="0" applyFill="1" applyBorder="1" applyAlignment="1">
      <alignment horizontal="left" vertical="top"/>
    </xf>
    <xf numFmtId="0" fontId="0" fillId="7" borderId="2" xfId="0" applyFill="1" applyBorder="1" applyAlignment="1">
      <alignment horizontal="left" vertical="top"/>
    </xf>
    <xf numFmtId="0" fontId="0" fillId="7" borderId="5" xfId="0" applyFill="1" applyBorder="1" applyAlignment="1">
      <alignment horizontal="left" vertical="top"/>
    </xf>
    <xf numFmtId="0" fontId="0" fillId="0" borderId="6"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16" fillId="2" borderId="5" xfId="0" applyFont="1" applyFill="1" applyBorder="1" applyAlignment="1">
      <alignment horizontal="right" vertical="center"/>
    </xf>
    <xf numFmtId="0" fontId="17" fillId="7" borderId="6" xfId="0" applyFont="1" applyFill="1" applyBorder="1" applyAlignment="1">
      <alignment horizontal="right" vertical="center" wrapText="1"/>
    </xf>
    <xf numFmtId="0" fontId="20" fillId="2" borderId="2" xfId="0" applyFont="1" applyFill="1" applyBorder="1">
      <alignment vertical="center"/>
    </xf>
    <xf numFmtId="0" fontId="28" fillId="2" borderId="3" xfId="0" applyFont="1" applyFill="1" applyBorder="1" applyAlignment="1">
      <alignment horizontal="right" vertical="top"/>
    </xf>
    <xf numFmtId="0" fontId="28" fillId="2" borderId="34" xfId="0" applyFont="1" applyFill="1" applyBorder="1" applyAlignment="1">
      <alignment horizontal="right" vertical="top"/>
    </xf>
    <xf numFmtId="0" fontId="28" fillId="2" borderId="7" xfId="0" applyFont="1" applyFill="1" applyBorder="1" applyAlignment="1">
      <alignment horizontal="right" vertical="center"/>
    </xf>
    <xf numFmtId="0" fontId="28" fillId="2" borderId="2" xfId="0" applyFont="1" applyFill="1" applyBorder="1" applyAlignment="1">
      <alignment horizontal="right" vertical="top"/>
    </xf>
    <xf numFmtId="49" fontId="20" fillId="7" borderId="2" xfId="0" applyNumberFormat="1" applyFont="1" applyFill="1" applyBorder="1" applyAlignment="1">
      <alignment horizontal="left" vertical="center"/>
    </xf>
    <xf numFmtId="3" fontId="0" fillId="9" borderId="17" xfId="0" applyNumberFormat="1" applyFill="1" applyBorder="1">
      <alignment vertical="center"/>
    </xf>
    <xf numFmtId="196" fontId="0" fillId="9" borderId="17" xfId="0" applyNumberFormat="1" applyFill="1" applyBorder="1">
      <alignment vertical="center"/>
    </xf>
    <xf numFmtId="185" fontId="16" fillId="0" borderId="0" xfId="0" applyNumberFormat="1" applyFont="1">
      <alignment vertical="center"/>
    </xf>
    <xf numFmtId="0" fontId="16" fillId="0" borderId="2" xfId="0" applyFont="1" applyBorder="1" applyAlignment="1">
      <alignment horizontal="right" vertical="center"/>
    </xf>
    <xf numFmtId="0" fontId="0" fillId="19" borderId="0" xfId="0" applyFill="1" applyAlignment="1">
      <alignment horizontal="left" vertical="top"/>
    </xf>
    <xf numFmtId="184" fontId="17" fillId="0" borderId="17" xfId="2" applyNumberFormat="1" applyFont="1" applyBorder="1">
      <alignment vertical="center"/>
    </xf>
    <xf numFmtId="0" fontId="0" fillId="9" borderId="17" xfId="2" applyFont="1" applyFill="1" applyBorder="1">
      <alignment vertical="center"/>
    </xf>
    <xf numFmtId="179" fontId="16" fillId="17" borderId="3" xfId="0" applyNumberFormat="1" applyFont="1" applyFill="1" applyBorder="1" applyAlignment="1">
      <alignment vertical="top"/>
    </xf>
    <xf numFmtId="0" fontId="33" fillId="0" borderId="0" xfId="2" applyFont="1">
      <alignment vertical="center"/>
    </xf>
    <xf numFmtId="0" fontId="16" fillId="20" borderId="11" xfId="0" applyFont="1" applyFill="1" applyBorder="1">
      <alignment vertical="center"/>
    </xf>
    <xf numFmtId="180" fontId="16" fillId="20" borderId="4" xfId="0" applyNumberFormat="1" applyFont="1" applyFill="1" applyBorder="1">
      <alignment vertical="center"/>
    </xf>
    <xf numFmtId="193" fontId="16" fillId="20" borderId="11" xfId="0" applyNumberFormat="1" applyFont="1" applyFill="1" applyBorder="1" applyAlignment="1">
      <alignment horizontal="left" vertical="center"/>
    </xf>
    <xf numFmtId="193" fontId="16" fillId="21" borderId="11" xfId="0" applyNumberFormat="1" applyFont="1" applyFill="1" applyBorder="1" applyAlignment="1">
      <alignment horizontal="left" vertical="center"/>
    </xf>
    <xf numFmtId="180" fontId="16" fillId="21" borderId="4" xfId="0" applyNumberFormat="1" applyFont="1" applyFill="1" applyBorder="1">
      <alignment vertical="center"/>
    </xf>
    <xf numFmtId="0" fontId="16" fillId="20" borderId="9" xfId="0" applyFont="1" applyFill="1" applyBorder="1">
      <alignment vertical="center"/>
    </xf>
    <xf numFmtId="180" fontId="16" fillId="20" borderId="19" xfId="0" applyNumberFormat="1" applyFont="1" applyFill="1" applyBorder="1">
      <alignment vertical="center"/>
    </xf>
    <xf numFmtId="180" fontId="16" fillId="20" borderId="2" xfId="0" applyNumberFormat="1" applyFont="1" applyFill="1" applyBorder="1">
      <alignment vertical="center"/>
    </xf>
    <xf numFmtId="180" fontId="16" fillId="20" borderId="3" xfId="0" applyNumberFormat="1" applyFont="1" applyFill="1" applyBorder="1">
      <alignment vertical="center"/>
    </xf>
    <xf numFmtId="178" fontId="31" fillId="0" borderId="2" xfId="0" applyNumberFormat="1" applyFont="1" applyBorder="1">
      <alignment vertical="center"/>
    </xf>
    <xf numFmtId="195" fontId="31" fillId="2" borderId="2" xfId="0" applyNumberFormat="1" applyFont="1" applyFill="1" applyBorder="1">
      <alignment vertical="center"/>
    </xf>
    <xf numFmtId="0" fontId="16" fillId="20" borderId="13" xfId="0" applyFont="1" applyFill="1" applyBorder="1">
      <alignment vertical="center"/>
    </xf>
    <xf numFmtId="31" fontId="0" fillId="0" borderId="2" xfId="0" applyNumberFormat="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shrinkToFit="1"/>
    </xf>
    <xf numFmtId="0" fontId="16" fillId="0" borderId="2" xfId="0" quotePrefix="1" applyFont="1" applyBorder="1" applyAlignment="1">
      <alignment horizontal="right" vertical="center"/>
    </xf>
    <xf numFmtId="0" fontId="16" fillId="0" borderId="2" xfId="0" applyFont="1" applyBorder="1" applyAlignment="1">
      <alignment horizontal="right" vertical="center" wrapText="1"/>
    </xf>
    <xf numFmtId="183" fontId="0" fillId="0" borderId="18" xfId="0" applyNumberFormat="1" applyBorder="1">
      <alignment vertical="center"/>
    </xf>
    <xf numFmtId="0" fontId="17" fillId="0" borderId="0" xfId="2" applyFont="1" applyAlignment="1">
      <alignment horizontal="right" vertical="center"/>
    </xf>
    <xf numFmtId="0" fontId="0" fillId="0" borderId="18" xfId="0" applyBorder="1" applyAlignment="1">
      <alignment horizontal="left" vertical="center"/>
    </xf>
    <xf numFmtId="0" fontId="0" fillId="0" borderId="0" xfId="0" applyAlignment="1">
      <alignment vertical="top" wrapText="1"/>
    </xf>
    <xf numFmtId="0" fontId="16" fillId="22" borderId="0" xfId="0" applyFont="1" applyFill="1">
      <alignment vertical="center"/>
    </xf>
    <xf numFmtId="0" fontId="16" fillId="23" borderId="0" xfId="0" applyFont="1" applyFill="1">
      <alignment vertical="center"/>
    </xf>
    <xf numFmtId="0" fontId="16" fillId="24" borderId="0" xfId="0" applyFont="1" applyFill="1">
      <alignment vertical="center"/>
    </xf>
    <xf numFmtId="0" fontId="16" fillId="25" borderId="0" xfId="0" applyFont="1" applyFill="1">
      <alignment vertical="center"/>
    </xf>
    <xf numFmtId="0" fontId="16" fillId="26" borderId="0" xfId="0" applyFont="1" applyFill="1">
      <alignment vertical="center"/>
    </xf>
    <xf numFmtId="38" fontId="17" fillId="13" borderId="7" xfId="0" applyNumberFormat="1" applyFont="1" applyFill="1" applyBorder="1">
      <alignment vertical="center"/>
    </xf>
    <xf numFmtId="0" fontId="16" fillId="2" borderId="6" xfId="0" applyFont="1" applyFill="1" applyBorder="1" applyAlignment="1">
      <alignment horizontal="left" vertical="center"/>
    </xf>
    <xf numFmtId="0" fontId="16" fillId="2" borderId="13" xfId="0" applyFont="1" applyFill="1" applyBorder="1" applyAlignment="1">
      <alignment horizontal="right" vertical="center"/>
    </xf>
    <xf numFmtId="180" fontId="16" fillId="2" borderId="29" xfId="0" applyNumberFormat="1" applyFont="1" applyFill="1" applyBorder="1">
      <alignment vertical="center"/>
    </xf>
    <xf numFmtId="180" fontId="16" fillId="2" borderId="36" xfId="0" applyNumberFormat="1" applyFont="1" applyFill="1" applyBorder="1">
      <alignment vertical="center"/>
    </xf>
    <xf numFmtId="185" fontId="16" fillId="6" borderId="30" xfId="0" applyNumberFormat="1" applyFont="1" applyFill="1" applyBorder="1">
      <alignment vertical="center"/>
    </xf>
    <xf numFmtId="180" fontId="16" fillId="2" borderId="19" xfId="0" applyNumberFormat="1" applyFont="1" applyFill="1" applyBorder="1">
      <alignment vertical="center"/>
    </xf>
    <xf numFmtId="180" fontId="16" fillId="2" borderId="37" xfId="0" applyNumberFormat="1" applyFont="1" applyFill="1" applyBorder="1">
      <alignment vertical="center"/>
    </xf>
    <xf numFmtId="185" fontId="16" fillId="5" borderId="30" xfId="0" applyNumberFormat="1" applyFont="1" applyFill="1" applyBorder="1">
      <alignment vertical="center"/>
    </xf>
    <xf numFmtId="180" fontId="16" fillId="0" borderId="39" xfId="0" applyNumberFormat="1" applyFont="1" applyBorder="1">
      <alignment vertical="center"/>
    </xf>
    <xf numFmtId="38" fontId="17" fillId="13" borderId="38" xfId="0" applyNumberFormat="1" applyFont="1" applyFill="1" applyBorder="1">
      <alignment vertical="center"/>
    </xf>
    <xf numFmtId="38" fontId="17" fillId="13" borderId="29" xfId="0" applyNumberFormat="1" applyFont="1" applyFill="1" applyBorder="1">
      <alignment vertical="center"/>
    </xf>
    <xf numFmtId="38" fontId="17" fillId="0" borderId="36" xfId="0" applyNumberFormat="1" applyFont="1" applyBorder="1">
      <alignment vertical="center"/>
    </xf>
    <xf numFmtId="38" fontId="17" fillId="12" borderId="30" xfId="0" applyNumberFormat="1" applyFont="1" applyFill="1" applyBorder="1">
      <alignment vertical="center"/>
    </xf>
    <xf numFmtId="0" fontId="16" fillId="2" borderId="0" xfId="0" applyFont="1" applyFill="1" applyAlignment="1">
      <alignment horizontal="left" vertical="center"/>
    </xf>
    <xf numFmtId="0" fontId="16" fillId="2" borderId="14" xfId="0" applyFont="1" applyFill="1" applyBorder="1" applyAlignment="1">
      <alignment horizontal="right" vertical="center"/>
    </xf>
    <xf numFmtId="180" fontId="16" fillId="2" borderId="39" xfId="0" applyNumberFormat="1" applyFont="1" applyFill="1" applyBorder="1">
      <alignment vertical="center"/>
    </xf>
    <xf numFmtId="38" fontId="16" fillId="0" borderId="7" xfId="0" applyNumberFormat="1" applyFont="1" applyBorder="1">
      <alignment vertical="center"/>
    </xf>
    <xf numFmtId="186" fontId="16" fillId="0" borderId="3" xfId="0" applyNumberFormat="1" applyFont="1" applyBorder="1" applyAlignment="1">
      <alignment horizontal="right" vertical="center"/>
    </xf>
    <xf numFmtId="0" fontId="16" fillId="0" borderId="7" xfId="0" applyFont="1" applyBorder="1" applyAlignment="1">
      <alignment vertical="top"/>
    </xf>
    <xf numFmtId="187" fontId="16" fillId="0" borderId="15" xfId="0" applyNumberFormat="1" applyFont="1" applyBorder="1">
      <alignment vertical="center"/>
    </xf>
    <xf numFmtId="186" fontId="16" fillId="0" borderId="7" xfId="0" applyNumberFormat="1" applyFont="1" applyBorder="1" applyAlignment="1">
      <alignment horizontal="right" vertical="center"/>
    </xf>
    <xf numFmtId="185" fontId="16" fillId="10" borderId="38" xfId="0" applyNumberFormat="1" applyFont="1" applyFill="1" applyBorder="1">
      <alignment vertical="center"/>
    </xf>
    <xf numFmtId="38" fontId="0" fillId="0" borderId="0" xfId="0" applyNumberFormat="1">
      <alignment vertical="center"/>
    </xf>
    <xf numFmtId="180" fontId="16" fillId="27" borderId="5" xfId="0" applyNumberFormat="1" applyFont="1" applyFill="1" applyBorder="1">
      <alignment vertical="center"/>
    </xf>
    <xf numFmtId="198" fontId="17" fillId="9" borderId="17" xfId="2" applyNumberFormat="1" applyFont="1" applyFill="1" applyBorder="1">
      <alignment vertical="center"/>
    </xf>
    <xf numFmtId="198" fontId="17" fillId="9" borderId="17" xfId="0" applyNumberFormat="1" applyFont="1" applyFill="1" applyBorder="1">
      <alignment vertical="center"/>
    </xf>
    <xf numFmtId="0" fontId="0" fillId="8" borderId="2" xfId="0" applyFill="1" applyBorder="1" applyAlignment="1">
      <alignment horizontal="center" vertical="center"/>
    </xf>
    <xf numFmtId="0" fontId="0" fillId="8" borderId="2" xfId="0" applyFill="1" applyBorder="1" applyAlignment="1">
      <alignment horizontal="left" vertical="center"/>
    </xf>
    <xf numFmtId="0" fontId="0" fillId="28" borderId="2" xfId="0" applyFill="1" applyBorder="1">
      <alignment vertical="center"/>
    </xf>
    <xf numFmtId="9" fontId="0" fillId="28" borderId="2" xfId="0" applyNumberFormat="1" applyFill="1" applyBorder="1" applyAlignment="1">
      <alignment horizontal="right" vertical="center"/>
    </xf>
    <xf numFmtId="0" fontId="0" fillId="28" borderId="2" xfId="0" applyFill="1" applyBorder="1" applyAlignment="1">
      <alignment horizontal="right" vertical="center"/>
    </xf>
    <xf numFmtId="49" fontId="0" fillId="2" borderId="2" xfId="0" applyNumberFormat="1" applyFill="1" applyBorder="1" applyAlignment="1">
      <alignment horizontal="left" vertical="center" shrinkToFit="1"/>
    </xf>
    <xf numFmtId="0" fontId="0" fillId="0" borderId="8" xfId="0" applyBorder="1" applyAlignment="1">
      <alignment vertical="top"/>
    </xf>
    <xf numFmtId="0" fontId="0" fillId="19" borderId="0" xfId="0" applyFill="1" applyAlignment="1">
      <alignment vertical="top"/>
    </xf>
    <xf numFmtId="176" fontId="14" fillId="0" borderId="0" xfId="1" applyNumberFormat="1" applyBorder="1">
      <alignment vertical="center"/>
    </xf>
    <xf numFmtId="176" fontId="14" fillId="0" borderId="8" xfId="1" applyNumberFormat="1" applyBorder="1" applyAlignment="1">
      <alignment horizontal="right" vertical="center"/>
    </xf>
    <xf numFmtId="0" fontId="0" fillId="7" borderId="4" xfId="0" applyFill="1" applyBorder="1" applyAlignment="1">
      <alignment horizontal="left" vertical="top"/>
    </xf>
    <xf numFmtId="0" fontId="0" fillId="0" borderId="4" xfId="0" applyBorder="1" applyAlignment="1">
      <alignment horizontal="left" vertical="top"/>
    </xf>
    <xf numFmtId="180" fontId="16" fillId="27" borderId="30" xfId="0" applyNumberFormat="1" applyFont="1" applyFill="1" applyBorder="1">
      <alignment vertical="center"/>
    </xf>
    <xf numFmtId="0" fontId="0" fillId="0" borderId="17" xfId="0" applyBorder="1" applyAlignment="1">
      <alignment horizontal="left" vertical="top" wrapText="1"/>
    </xf>
    <xf numFmtId="0" fontId="0" fillId="0" borderId="17" xfId="0" applyBorder="1" applyAlignment="1">
      <alignment horizontal="left" vertical="top"/>
    </xf>
    <xf numFmtId="0" fontId="2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shrinkToFit="1"/>
    </xf>
    <xf numFmtId="0" fontId="17" fillId="0" borderId="2" xfId="0" applyFont="1" applyBorder="1" applyAlignment="1">
      <alignment horizontal="left" vertical="top" wrapText="1"/>
    </xf>
    <xf numFmtId="0" fontId="16" fillId="7" borderId="2" xfId="0" applyFont="1" applyFill="1" applyBorder="1" applyAlignment="1">
      <alignment horizontal="right" vertical="top" wrapText="1"/>
    </xf>
    <xf numFmtId="0" fontId="16" fillId="7" borderId="9" xfId="0" applyFont="1" applyFill="1" applyBorder="1" applyAlignment="1">
      <alignment horizontal="right" vertical="top" wrapText="1"/>
    </xf>
    <xf numFmtId="0" fontId="16" fillId="2" borderId="2" xfId="0" applyFont="1" applyFill="1" applyBorder="1" applyAlignment="1">
      <alignment horizontal="right" vertical="center"/>
    </xf>
    <xf numFmtId="0" fontId="16" fillId="2" borderId="9" xfId="0" applyFont="1" applyFill="1" applyBorder="1" applyAlignment="1">
      <alignment horizontal="right" vertical="center"/>
    </xf>
    <xf numFmtId="0" fontId="16" fillId="4" borderId="1" xfId="0" applyFont="1" applyFill="1" applyBorder="1" applyAlignment="1">
      <alignment horizontal="right" vertical="center"/>
    </xf>
    <xf numFmtId="0" fontId="16" fillId="4" borderId="21" xfId="0" applyFont="1" applyFill="1" applyBorder="1" applyAlignment="1">
      <alignment horizontal="right" vertical="center"/>
    </xf>
    <xf numFmtId="0" fontId="16" fillId="3" borderId="1" xfId="0" applyFont="1" applyFill="1" applyBorder="1" applyAlignment="1">
      <alignment horizontal="right" vertical="center"/>
    </xf>
    <xf numFmtId="0" fontId="16" fillId="3" borderId="21" xfId="0" applyFont="1" applyFill="1" applyBorder="1" applyAlignment="1">
      <alignment horizontal="right" vertical="center"/>
    </xf>
    <xf numFmtId="0" fontId="0" fillId="14" borderId="8" xfId="0" applyFill="1" applyBorder="1" applyAlignment="1">
      <alignment horizontal="left" vertical="top" wrapText="1"/>
    </xf>
    <xf numFmtId="0" fontId="0" fillId="14" borderId="0" xfId="0" applyFill="1" applyAlignment="1">
      <alignment horizontal="left" vertical="top" wrapText="1"/>
    </xf>
    <xf numFmtId="0" fontId="0" fillId="14" borderId="0" xfId="0" applyFill="1" applyAlignment="1">
      <alignment horizontal="left" vertical="top"/>
    </xf>
    <xf numFmtId="0" fontId="0" fillId="14" borderId="1" xfId="0" applyFill="1" applyBorder="1" applyAlignment="1">
      <alignment horizontal="left" vertical="top"/>
    </xf>
    <xf numFmtId="0" fontId="28" fillId="2" borderId="5" xfId="0" applyFont="1" applyFill="1" applyBorder="1" applyAlignment="1">
      <alignment horizontal="right" vertical="center" wrapText="1"/>
    </xf>
    <xf numFmtId="0" fontId="28" fillId="2" borderId="12" xfId="0" applyFont="1" applyFill="1" applyBorder="1" applyAlignment="1">
      <alignment horizontal="right" vertical="center" wrapText="1"/>
    </xf>
    <xf numFmtId="0" fontId="16" fillId="7" borderId="3" xfId="0" applyFont="1" applyFill="1" applyBorder="1" applyAlignment="1">
      <alignment horizontal="left" vertical="top" wrapText="1"/>
    </xf>
    <xf numFmtId="0" fontId="0" fillId="0" borderId="1" xfId="0" applyBorder="1" applyAlignment="1">
      <alignment horizontal="left" vertical="center"/>
    </xf>
    <xf numFmtId="0" fontId="16" fillId="2" borderId="6" xfId="0" applyFont="1" applyFill="1" applyBorder="1" applyAlignment="1">
      <alignment horizontal="left" vertical="top" wrapText="1"/>
    </xf>
    <xf numFmtId="0" fontId="16" fillId="2" borderId="2" xfId="0" applyFont="1" applyFill="1" applyBorder="1" applyAlignment="1">
      <alignment horizontal="left" vertical="top"/>
    </xf>
    <xf numFmtId="0" fontId="16" fillId="2" borderId="3" xfId="0" applyFont="1" applyFill="1" applyBorder="1" applyAlignment="1">
      <alignment horizontal="left" vertical="top"/>
    </xf>
    <xf numFmtId="0" fontId="16" fillId="2" borderId="8" xfId="0" applyFont="1" applyFill="1" applyBorder="1" applyAlignment="1">
      <alignment horizontal="left" vertical="top" wrapText="1"/>
    </xf>
    <xf numFmtId="0" fontId="16" fillId="2" borderId="0" xfId="0" applyFont="1" applyFill="1" applyAlignment="1">
      <alignment horizontal="left" vertical="top"/>
    </xf>
    <xf numFmtId="0" fontId="16" fillId="2" borderId="1" xfId="0" applyFont="1" applyFill="1" applyBorder="1" applyAlignment="1">
      <alignment horizontal="left" vertical="top"/>
    </xf>
    <xf numFmtId="0" fontId="16" fillId="2" borderId="0" xfId="0" applyFont="1" applyFill="1" applyAlignment="1">
      <alignment horizontal="left" vertical="top" wrapText="1"/>
    </xf>
    <xf numFmtId="0" fontId="16" fillId="2" borderId="1" xfId="0" applyFont="1" applyFill="1" applyBorder="1" applyAlignment="1">
      <alignment horizontal="left" vertical="top" wrapText="1"/>
    </xf>
    <xf numFmtId="0" fontId="0" fillId="0" borderId="2" xfId="0" applyBorder="1" applyAlignment="1">
      <alignment horizontal="left" vertical="center"/>
    </xf>
    <xf numFmtId="0" fontId="0" fillId="8" borderId="2" xfId="0" applyFill="1" applyBorder="1" applyAlignment="1">
      <alignment horizontal="left" vertical="center"/>
    </xf>
    <xf numFmtId="0" fontId="0" fillId="8" borderId="2" xfId="0" applyFill="1" applyBorder="1" applyAlignment="1">
      <alignment horizontal="center" vertical="center"/>
    </xf>
    <xf numFmtId="0" fontId="0" fillId="0" borderId="0" xfId="0" applyAlignment="1">
      <alignment horizontal="left" vertical="center" wrapText="1"/>
    </xf>
    <xf numFmtId="0" fontId="30" fillId="0" borderId="0" xfId="0" applyFont="1" applyAlignment="1">
      <alignment horizontal="left" vertical="top" wrapText="1"/>
    </xf>
    <xf numFmtId="0" fontId="17" fillId="7" borderId="6" xfId="0" applyFont="1" applyFill="1" applyBorder="1" applyAlignment="1">
      <alignment horizontal="right" vertical="center"/>
    </xf>
    <xf numFmtId="0" fontId="17" fillId="7" borderId="10" xfId="0" applyFont="1" applyFill="1" applyBorder="1" applyAlignment="1">
      <alignment horizontal="right" vertical="center"/>
    </xf>
    <xf numFmtId="0" fontId="16" fillId="4" borderId="5" xfId="0" applyFont="1" applyFill="1" applyBorder="1" applyAlignment="1">
      <alignment horizontal="right" vertical="center"/>
    </xf>
    <xf numFmtId="0" fontId="16" fillId="4" borderId="12" xfId="0" applyFont="1" applyFill="1" applyBorder="1" applyAlignment="1">
      <alignment horizontal="right" vertical="center"/>
    </xf>
    <xf numFmtId="0" fontId="16" fillId="16" borderId="7" xfId="0" applyFont="1" applyFill="1" applyBorder="1" applyAlignment="1">
      <alignment horizontal="right" vertical="center"/>
    </xf>
    <xf numFmtId="0" fontId="16" fillId="16" borderId="15" xfId="0" applyFont="1" applyFill="1" applyBorder="1" applyAlignment="1">
      <alignment horizontal="right" vertical="center"/>
    </xf>
    <xf numFmtId="0" fontId="16" fillId="4" borderId="4" xfId="0" applyFont="1" applyFill="1" applyBorder="1" applyAlignment="1">
      <alignment horizontal="left" vertical="top" wrapText="1"/>
    </xf>
    <xf numFmtId="0" fontId="16" fillId="4" borderId="2" xfId="0" applyFont="1" applyFill="1" applyBorder="1" applyAlignment="1">
      <alignment horizontal="left" vertical="top"/>
    </xf>
    <xf numFmtId="0" fontId="16" fillId="12" borderId="5" xfId="0" applyFont="1" applyFill="1" applyBorder="1" applyAlignment="1">
      <alignment horizontal="right" vertical="center"/>
    </xf>
    <xf numFmtId="0" fontId="16" fillId="12" borderId="12" xfId="0" applyFont="1" applyFill="1" applyBorder="1" applyAlignment="1">
      <alignment horizontal="right" vertical="center"/>
    </xf>
    <xf numFmtId="0" fontId="16" fillId="4" borderId="2" xfId="0" applyFont="1" applyFill="1" applyBorder="1" applyAlignment="1">
      <alignment horizontal="left" vertical="top" wrapText="1"/>
    </xf>
    <xf numFmtId="0" fontId="16" fillId="2" borderId="6"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3" xfId="0" applyFont="1" applyFill="1" applyBorder="1" applyAlignment="1">
      <alignment horizontal="left" vertical="center"/>
    </xf>
    <xf numFmtId="0" fontId="16" fillId="3" borderId="5" xfId="0" applyFont="1" applyFill="1" applyBorder="1" applyAlignment="1">
      <alignment horizontal="right" vertical="center"/>
    </xf>
    <xf numFmtId="0" fontId="16" fillId="3" borderId="12" xfId="0" applyFont="1" applyFill="1" applyBorder="1" applyAlignment="1">
      <alignment horizontal="right" vertical="center"/>
    </xf>
    <xf numFmtId="0" fontId="16" fillId="13" borderId="6" xfId="0" applyFont="1" applyFill="1" applyBorder="1" applyAlignment="1">
      <alignment horizontal="right" vertical="center"/>
    </xf>
    <xf numFmtId="0" fontId="16" fillId="13" borderId="10" xfId="0" applyFont="1" applyFill="1" applyBorder="1" applyAlignment="1">
      <alignment horizontal="right" vertical="center"/>
    </xf>
    <xf numFmtId="0" fontId="16" fillId="3" borderId="8"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13" borderId="7" xfId="0" applyFont="1" applyFill="1" applyBorder="1" applyAlignment="1">
      <alignment horizontal="right" vertical="center"/>
    </xf>
    <xf numFmtId="0" fontId="16" fillId="13" borderId="15" xfId="0" applyFont="1" applyFill="1" applyBorder="1" applyAlignment="1">
      <alignment horizontal="right" vertical="center"/>
    </xf>
    <xf numFmtId="0" fontId="0" fillId="7" borderId="2" xfId="0" applyFill="1" applyBorder="1" applyAlignment="1">
      <alignment horizontal="right" vertical="center" wrapText="1"/>
    </xf>
    <xf numFmtId="0" fontId="16" fillId="7" borderId="6" xfId="0" applyFont="1" applyFill="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11" borderId="6" xfId="0" applyFont="1" applyFill="1" applyBorder="1" applyAlignment="1">
      <alignment vertical="center" wrapText="1"/>
    </xf>
    <xf numFmtId="0" fontId="16" fillId="11" borderId="2" xfId="0" applyFont="1" applyFill="1" applyBorder="1" applyAlignment="1">
      <alignment vertical="center" wrapText="1"/>
    </xf>
    <xf numFmtId="0" fontId="16" fillId="11" borderId="5" xfId="0" applyFont="1" applyFill="1" applyBorder="1" applyAlignment="1">
      <alignment vertical="center" wrapText="1"/>
    </xf>
    <xf numFmtId="0" fontId="16" fillId="0" borderId="4" xfId="0" applyFont="1" applyBorder="1" applyAlignment="1">
      <alignment vertical="center" wrapText="1"/>
    </xf>
    <xf numFmtId="0" fontId="16" fillId="0" borderId="0" xfId="0" applyFont="1" applyAlignment="1">
      <alignment vertical="center" wrapText="1"/>
    </xf>
    <xf numFmtId="0" fontId="16" fillId="0" borderId="7" xfId="0" applyFont="1" applyBorder="1" applyAlignment="1">
      <alignment vertical="top" wrapText="1"/>
    </xf>
    <xf numFmtId="0" fontId="0" fillId="0" borderId="0" xfId="0" applyFont="1">
      <alignment vertical="center"/>
    </xf>
    <xf numFmtId="0" fontId="17" fillId="7" borderId="6" xfId="0" applyFont="1" applyFill="1" applyBorder="1" applyAlignment="1">
      <alignment horizontal="left" vertical="top"/>
    </xf>
    <xf numFmtId="0" fontId="17" fillId="7" borderId="2" xfId="0" applyFont="1" applyFill="1" applyBorder="1" applyAlignment="1">
      <alignment horizontal="left" vertical="top"/>
    </xf>
    <xf numFmtId="182" fontId="17" fillId="7" borderId="3" xfId="0" applyNumberFormat="1" applyFont="1" applyFill="1" applyBorder="1" applyAlignment="1">
      <alignment horizontal="left" vertical="top" wrapText="1"/>
    </xf>
    <xf numFmtId="182" fontId="17" fillId="7" borderId="3" xfId="0" applyNumberFormat="1" applyFont="1" applyFill="1" applyBorder="1" applyAlignment="1">
      <alignment horizontal="left" vertical="top"/>
    </xf>
    <xf numFmtId="0" fontId="17" fillId="0" borderId="6" xfId="0" applyFont="1" applyBorder="1" applyAlignment="1">
      <alignment horizontal="left" vertical="top"/>
    </xf>
    <xf numFmtId="0" fontId="17" fillId="0" borderId="0" xfId="0" applyFont="1" applyAlignment="1">
      <alignment horizontal="left" vertical="top"/>
    </xf>
    <xf numFmtId="0" fontId="17" fillId="0" borderId="4" xfId="0" applyFont="1" applyBorder="1" applyAlignment="1">
      <alignment horizontal="left" vertical="top"/>
    </xf>
    <xf numFmtId="0" fontId="17" fillId="0" borderId="2" xfId="0" applyFont="1" applyBorder="1" applyAlignment="1">
      <alignment horizontal="left" vertical="top"/>
    </xf>
    <xf numFmtId="0" fontId="17" fillId="0" borderId="5" xfId="0" applyFont="1" applyBorder="1" applyAlignment="1">
      <alignment horizontal="left" vertical="top"/>
    </xf>
    <xf numFmtId="0" fontId="17" fillId="4" borderId="6" xfId="0" applyFont="1" applyFill="1" applyBorder="1" applyAlignment="1">
      <alignment horizontal="left" vertical="top"/>
    </xf>
    <xf numFmtId="0" fontId="17" fillId="0" borderId="28" xfId="0" applyFont="1" applyBorder="1" applyAlignment="1">
      <alignment horizontal="left" vertical="top"/>
    </xf>
    <xf numFmtId="0" fontId="17" fillId="0" borderId="3" xfId="0" applyFont="1" applyBorder="1" applyAlignment="1">
      <alignment horizontal="left" vertical="top"/>
    </xf>
    <xf numFmtId="0" fontId="0" fillId="0" borderId="2" xfId="0" applyBorder="1" applyAlignment="1">
      <alignment horizontal="left" vertical="top" wrapText="1"/>
    </xf>
    <xf numFmtId="0" fontId="0" fillId="0" borderId="5" xfId="0" applyBorder="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EECC"/>
      <color rgb="FFFFDE9B"/>
      <color rgb="FF75C4FF"/>
      <color rgb="FFFFCCCC"/>
      <color rgb="FFCC99FF"/>
      <color rgb="FFFFCC66"/>
      <color rgb="FFCCFFFF"/>
      <color rgb="FFFFFFCC"/>
      <color rgb="FF990099"/>
      <color rgb="FF21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800" b="0">
              <a:solidFill>
                <a:schemeClr val="bg1"/>
              </a:solidFill>
            </a:defRPr>
          </a:pPr>
          <a:endParaRPr lang="ja-JP"/>
        </a:p>
      </c:txPr>
    </c:title>
    <c:autoTitleDeleted val="0"/>
    <c:plotArea>
      <c:layout>
        <c:manualLayout>
          <c:layoutTarget val="inner"/>
          <c:xMode val="edge"/>
          <c:yMode val="edge"/>
          <c:x val="4.0107528080708416E-2"/>
          <c:y val="6.4229893752557207E-2"/>
          <c:w val="0.90455771808067198"/>
          <c:h val="0.80346692460611435"/>
        </c:manualLayout>
      </c:layout>
      <c:lineChart>
        <c:grouping val="standard"/>
        <c:varyColors val="0"/>
        <c:ser>
          <c:idx val="0"/>
          <c:order val="0"/>
          <c:tx>
            <c:strRef>
              <c:f>収入G!$W$18</c:f>
              <c:strCache>
                <c:ptCount val="1"/>
                <c:pt idx="0">
                  <c:v>世帯主の年収</c:v>
                </c:pt>
              </c:strCache>
            </c:strRef>
          </c:tx>
          <c:spPr>
            <a:ln w="28575" cap="rnd">
              <a:solidFill>
                <a:srgbClr val="5082BE"/>
              </a:solidFill>
              <a:round/>
            </a:ln>
            <a:effectLst/>
          </c:spPr>
          <c:marker>
            <c:symbol val="circle"/>
            <c:size val="5"/>
            <c:spPr>
              <a:solidFill>
                <a:srgbClr val="5082BE"/>
              </a:solidFill>
              <a:ln>
                <a:noFill/>
              </a:ln>
            </c:spPr>
          </c:marker>
          <c:cat>
            <c:strRef>
              <c:f>収入G!$X$17:$AH$17</c:f>
              <c:strCache>
                <c:ptCount val="11"/>
                <c:pt idx="0">
                  <c:v>55
 </c:v>
                </c:pt>
                <c:pt idx="1">
                  <c:v>56
 </c:v>
                </c:pt>
                <c:pt idx="2">
                  <c:v>57
 </c:v>
                </c:pt>
                <c:pt idx="3">
                  <c:v>58
 </c:v>
                </c:pt>
                <c:pt idx="4">
                  <c:v>59
 </c:v>
                </c:pt>
                <c:pt idx="5">
                  <c:v>60
 </c:v>
                </c:pt>
                <c:pt idx="6">
                  <c:v>61
 </c:v>
                </c:pt>
                <c:pt idx="7">
                  <c:v>62
 </c:v>
                </c:pt>
                <c:pt idx="8">
                  <c:v>63
 </c:v>
                </c:pt>
                <c:pt idx="9">
                  <c:v>64
 </c:v>
                </c:pt>
                <c:pt idx="10">
                  <c:v>65
 </c:v>
                </c:pt>
              </c:strCache>
            </c:strRef>
          </c:cat>
          <c:val>
            <c:numRef>
              <c:f>収入G!$X$18:$AH$18</c:f>
              <c:numCache>
                <c:formatCode>#,##0</c:formatCode>
                <c:ptCount val="11"/>
                <c:pt idx="0">
                  <c:v>700</c:v>
                </c:pt>
                <c:pt idx="1">
                  <c:v>700</c:v>
                </c:pt>
                <c:pt idx="2">
                  <c:v>700</c:v>
                </c:pt>
                <c:pt idx="3">
                  <c:v>700</c:v>
                </c:pt>
                <c:pt idx="4">
                  <c:v>700</c:v>
                </c:pt>
                <c:pt idx="5">
                  <c:v>700</c:v>
                </c:pt>
                <c:pt idx="6">
                  <c:v>498</c:v>
                </c:pt>
                <c:pt idx="7">
                  <c:v>498</c:v>
                </c:pt>
                <c:pt idx="8">
                  <c:v>498</c:v>
                </c:pt>
                <c:pt idx="9">
                  <c:v>498</c:v>
                </c:pt>
                <c:pt idx="10">
                  <c:v>498</c:v>
                </c:pt>
              </c:numCache>
            </c:numRef>
          </c:val>
          <c:smooth val="0"/>
          <c:extLst>
            <c:ext xmlns:c16="http://schemas.microsoft.com/office/drawing/2014/chart" uri="{C3380CC4-5D6E-409C-BE32-E72D297353CC}">
              <c16:uniqueId val="{00000000-BEBF-4216-A2B6-8BE1ED6A1ABF}"/>
            </c:ext>
          </c:extLst>
        </c:ser>
        <c:dLbls>
          <c:showLegendKey val="0"/>
          <c:showVal val="0"/>
          <c:showCatName val="0"/>
          <c:showSerName val="0"/>
          <c:showPercent val="0"/>
          <c:showBubbleSize val="0"/>
        </c:dLbls>
        <c:marker val="1"/>
        <c:smooth val="0"/>
        <c:axId val="202427008"/>
        <c:axId val="202433664"/>
      </c:lineChart>
      <c:catAx>
        <c:axId val="202427008"/>
        <c:scaling>
          <c:orientation val="minMax"/>
        </c:scaling>
        <c:delete val="0"/>
        <c:axPos val="b"/>
        <c:title>
          <c:tx>
            <c:rich>
              <a:bodyPr/>
              <a:lstStyle/>
              <a:p>
                <a:pPr>
                  <a:defRPr b="0"/>
                </a:pPr>
                <a:r>
                  <a:rPr lang="ja-JP" altLang="ja-JP" sz="800" b="0" i="0" baseline="0">
                    <a:effectLst/>
                    <a:latin typeface="+mj-ea"/>
                    <a:ea typeface="+mj-ea"/>
                  </a:rPr>
                  <a:t>世帯主</a:t>
                </a:r>
                <a:endParaRPr lang="ja-JP" altLang="ja-JP" sz="800" b="0">
                  <a:effectLst/>
                  <a:latin typeface="+mj-ea"/>
                  <a:ea typeface="+mj-ea"/>
                </a:endParaRPr>
              </a:p>
              <a:p>
                <a:pPr>
                  <a:defRPr b="0"/>
                </a:pPr>
                <a:r>
                  <a:rPr lang="ja-JP" altLang="ja-JP" sz="800" b="0" i="0" baseline="0">
                    <a:effectLst/>
                    <a:latin typeface="+mj-ea"/>
                    <a:ea typeface="+mj-ea"/>
                  </a:rPr>
                  <a:t>配偶者</a:t>
                </a:r>
                <a:endParaRPr lang="en-US" altLang="ja-JP" sz="800" b="0" i="0" baseline="0">
                  <a:effectLst/>
                  <a:latin typeface="+mj-ea"/>
                  <a:ea typeface="+mj-ea"/>
                </a:endParaRPr>
              </a:p>
              <a:p>
                <a:pPr>
                  <a:defRPr b="0"/>
                </a:pPr>
                <a:r>
                  <a:rPr lang="ja-JP" altLang="en-US" sz="800" b="0" i="0" baseline="0">
                    <a:effectLst/>
                    <a:latin typeface="+mj-ea"/>
                    <a:ea typeface="+mj-ea"/>
                  </a:rPr>
                  <a:t>（年齢）</a:t>
                </a:r>
                <a:endParaRPr lang="en-US" altLang="ja-JP" sz="800" b="0" i="0" baseline="0">
                  <a:effectLst/>
                  <a:latin typeface="+mj-ea"/>
                  <a:ea typeface="+mj-ea"/>
                </a:endParaRPr>
              </a:p>
            </c:rich>
          </c:tx>
          <c:layout>
            <c:manualLayout>
              <c:xMode val="edge"/>
              <c:yMode val="edge"/>
              <c:x val="0.95263081166411268"/>
              <c:y val="0.88220706708957386"/>
            </c:manualLayout>
          </c:layout>
          <c:overlay val="0"/>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433664"/>
        <c:crosses val="autoZero"/>
        <c:auto val="1"/>
        <c:lblAlgn val="ctr"/>
        <c:lblOffset val="100"/>
        <c:noMultiLvlLbl val="0"/>
      </c:catAx>
      <c:valAx>
        <c:axId val="202433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b="0"/>
                </a:pPr>
                <a:r>
                  <a:rPr lang="ja-JP" altLang="en-US" b="0"/>
                  <a:t>年収（万円）</a:t>
                </a:r>
              </a:p>
            </c:rich>
          </c:tx>
          <c:layout>
            <c:manualLayout>
              <c:xMode val="edge"/>
              <c:yMode val="edge"/>
              <c:x val="0"/>
              <c:y val="9.9592171393214305E-3"/>
            </c:manualLayout>
          </c:layout>
          <c:overlay val="0"/>
        </c:title>
        <c:numFmt formatCode="#,##0" sourceLinked="1"/>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427008"/>
        <c:crosses val="autoZero"/>
        <c:crossBetween val="between"/>
      </c:valAx>
      <c:spPr>
        <a:noFill/>
        <a:ln w="25400">
          <a:noFill/>
        </a:ln>
      </c:spPr>
    </c:plotArea>
    <c:legend>
      <c:legendPos val="b"/>
      <c:layout>
        <c:manualLayout>
          <c:xMode val="edge"/>
          <c:yMode val="edge"/>
          <c:x val="8.172115713796646E-2"/>
          <c:y val="0.95089935503092338"/>
          <c:w val="0.74521482369051695"/>
          <c:h val="3.4293017445845356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714980071935451E-2"/>
          <c:y val="0.10066820904494836"/>
          <c:w val="0.91131116943715385"/>
          <c:h val="0.79820400036202366"/>
        </c:manualLayout>
      </c:layout>
      <c:barChart>
        <c:barDir val="col"/>
        <c:grouping val="stacked"/>
        <c:varyColors val="0"/>
        <c:ser>
          <c:idx val="0"/>
          <c:order val="0"/>
          <c:tx>
            <c:strRef>
              <c:f>CF表!$A$108</c:f>
              <c:strCache>
                <c:ptCount val="1"/>
                <c:pt idx="0">
                  <c:v>年末の現預金の額</c:v>
                </c:pt>
              </c:strCache>
            </c:strRef>
          </c:tx>
          <c:spPr>
            <a:solidFill>
              <a:srgbClr val="FFCC66"/>
            </a:solidFill>
            <a:ln w="25400">
              <a:noFill/>
            </a:ln>
          </c:spPr>
          <c:invertIfNegative val="0"/>
          <c:cat>
            <c:strRef>
              <c:f>CF表!$C$5:$AM$5</c:f>
              <c:strCache>
                <c:ptCount val="37"/>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pt idx="36">
                  <c:v>合計</c:v>
                </c:pt>
              </c:strCache>
            </c:strRef>
          </c:cat>
          <c:val>
            <c:numRef>
              <c:f>CF表!$C$113:$AL$113</c:f>
              <c:numCache>
                <c:formatCode>#,##0;[Red]\-#,##0;0</c:formatCode>
                <c:ptCount val="36"/>
                <c:pt idx="0">
                  <c:v>672.29760999999996</c:v>
                </c:pt>
                <c:pt idx="1">
                  <c:v>840.56751760999987</c:v>
                </c:pt>
                <c:pt idx="2">
                  <c:v>997.70569512760983</c:v>
                </c:pt>
                <c:pt idx="3">
                  <c:v>1157.6010108227376</c:v>
                </c:pt>
                <c:pt idx="4">
                  <c:v>1306.2562218335602</c:v>
                </c:pt>
                <c:pt idx="5">
                  <c:v>1457.4600880553937</c:v>
                </c:pt>
                <c:pt idx="6">
                  <c:v>1456.6040469534489</c:v>
                </c:pt>
                <c:pt idx="7">
                  <c:v>1458.0494498104024</c:v>
                </c:pt>
                <c:pt idx="8">
                  <c:v>1447.6844980702126</c:v>
                </c:pt>
                <c:pt idx="9">
                  <c:v>1439.311181378283</c:v>
                </c:pt>
                <c:pt idx="10">
                  <c:v>3115.1686825596612</c:v>
                </c:pt>
                <c:pt idx="11">
                  <c:v>2996.9060547022209</c:v>
                </c:pt>
                <c:pt idx="12">
                  <c:v>2867.0136642169232</c:v>
                </c:pt>
                <c:pt idx="13">
                  <c:v>2739.4938813411404</c:v>
                </c:pt>
                <c:pt idx="14">
                  <c:v>2600.1348786824815</c:v>
                </c:pt>
                <c:pt idx="15">
                  <c:v>2462.838717021164</c:v>
                </c:pt>
                <c:pt idx="16">
                  <c:v>2313.593459198185</c:v>
                </c:pt>
                <c:pt idx="17">
                  <c:v>2166.3010561173828</c:v>
                </c:pt>
                <c:pt idx="18">
                  <c:v>2006.7492606335002</c:v>
                </c:pt>
                <c:pt idx="19">
                  <c:v>1848.9398133541338</c:v>
                </c:pt>
                <c:pt idx="20">
                  <c:v>1786.371495262488</c:v>
                </c:pt>
                <c:pt idx="21">
                  <c:v>1725.4423088527506</c:v>
                </c:pt>
                <c:pt idx="22">
                  <c:v>1651.9396932566033</c:v>
                </c:pt>
                <c:pt idx="23">
                  <c:v>1579.8650750448599</c:v>
                </c:pt>
                <c:pt idx="24">
                  <c:v>1495.0056822149047</c:v>
                </c:pt>
                <c:pt idx="25">
                  <c:v>1411.2626299921196</c:v>
                </c:pt>
                <c:pt idx="26">
                  <c:v>1314.5229347171116</c:v>
                </c:pt>
                <c:pt idx="27">
                  <c:v>1218.6874997468287</c:v>
                </c:pt>
                <c:pt idx="28">
                  <c:v>1109.5430293415754</c:v>
                </c:pt>
                <c:pt idx="29">
                  <c:v>1000.990114465917</c:v>
                </c:pt>
                <c:pt idx="30">
                  <c:v>879.01534667538294</c:v>
                </c:pt>
                <c:pt idx="31">
                  <c:v>757.31900411705828</c:v>
                </c:pt>
                <c:pt idx="32">
                  <c:v>621.88736521617534</c:v>
                </c:pt>
                <c:pt idx="33">
                  <c:v>486.52049467639154</c:v>
                </c:pt>
                <c:pt idx="34">
                  <c:v>337.10435726606801</c:v>
                </c:pt>
                <c:pt idx="35">
                  <c:v>187.43870371833412</c:v>
                </c:pt>
              </c:numCache>
            </c:numRef>
          </c:val>
          <c:extLst>
            <c:ext xmlns:c16="http://schemas.microsoft.com/office/drawing/2014/chart" uri="{C3380CC4-5D6E-409C-BE32-E72D297353CC}">
              <c16:uniqueId val="{00000000-D73E-4BCE-A974-8C83AECFFE12}"/>
            </c:ext>
          </c:extLst>
        </c:ser>
        <c:ser>
          <c:idx val="1"/>
          <c:order val="1"/>
          <c:tx>
            <c:v>資産運用の額</c:v>
          </c:tx>
          <c:spPr>
            <a:solidFill>
              <a:srgbClr val="CC99FF"/>
            </a:solidFill>
            <a:ln w="25400">
              <a:noFill/>
            </a:ln>
          </c:spPr>
          <c:invertIfNegative val="0"/>
          <c:val>
            <c:numRef>
              <c:f>CF表!$C$114:$AL$114</c:f>
              <c:numCache>
                <c:formatCode>#,##0;[Red]\-#,##0;0</c:formatCode>
                <c:ptCount val="36"/>
                <c:pt idx="0">
                  <c:v>61.6</c:v>
                </c:pt>
                <c:pt idx="1">
                  <c:v>126.3</c:v>
                </c:pt>
                <c:pt idx="2">
                  <c:v>194.2</c:v>
                </c:pt>
                <c:pt idx="3">
                  <c:v>265.60000000000002</c:v>
                </c:pt>
                <c:pt idx="4">
                  <c:v>340.5</c:v>
                </c:pt>
                <c:pt idx="5">
                  <c:v>419.1</c:v>
                </c:pt>
                <c:pt idx="6">
                  <c:v>501.7</c:v>
                </c:pt>
                <c:pt idx="7">
                  <c:v>588.29999999999995</c:v>
                </c:pt>
                <c:pt idx="8">
                  <c:v>679.4</c:v>
                </c:pt>
                <c:pt idx="9">
                  <c:v>775</c:v>
                </c:pt>
                <c:pt idx="10">
                  <c:v>875.3</c:v>
                </c:pt>
                <c:pt idx="11">
                  <c:v>919.1</c:v>
                </c:pt>
                <c:pt idx="12">
                  <c:v>965</c:v>
                </c:pt>
                <c:pt idx="13">
                  <c:v>1013.3</c:v>
                </c:pt>
                <c:pt idx="14">
                  <c:v>1064</c:v>
                </c:pt>
                <c:pt idx="15">
                  <c:v>1117.2</c:v>
                </c:pt>
                <c:pt idx="16">
                  <c:v>1173</c:v>
                </c:pt>
                <c:pt idx="17">
                  <c:v>1231.7</c:v>
                </c:pt>
                <c:pt idx="18">
                  <c:v>1293.2</c:v>
                </c:pt>
                <c:pt idx="19">
                  <c:v>1357.9</c:v>
                </c:pt>
                <c:pt idx="20">
                  <c:v>1316.8</c:v>
                </c:pt>
                <c:pt idx="21">
                  <c:v>1273.7</c:v>
                </c:pt>
                <c:pt idx="22">
                  <c:v>1228.4000000000001</c:v>
                </c:pt>
                <c:pt idx="23">
                  <c:v>1180.9000000000001</c:v>
                </c:pt>
                <c:pt idx="24">
                  <c:v>1131</c:v>
                </c:pt>
                <c:pt idx="25">
                  <c:v>1078.5999999999999</c:v>
                </c:pt>
                <c:pt idx="26">
                  <c:v>1023.5</c:v>
                </c:pt>
                <c:pt idx="27">
                  <c:v>965.7</c:v>
                </c:pt>
                <c:pt idx="28">
                  <c:v>905.1</c:v>
                </c:pt>
                <c:pt idx="29">
                  <c:v>841.4</c:v>
                </c:pt>
                <c:pt idx="30">
                  <c:v>774.5</c:v>
                </c:pt>
                <c:pt idx="31">
                  <c:v>704.2</c:v>
                </c:pt>
                <c:pt idx="32">
                  <c:v>630.5</c:v>
                </c:pt>
                <c:pt idx="33">
                  <c:v>553</c:v>
                </c:pt>
                <c:pt idx="34">
                  <c:v>471.7</c:v>
                </c:pt>
                <c:pt idx="35">
                  <c:v>386.3</c:v>
                </c:pt>
              </c:numCache>
            </c:numRef>
          </c:val>
          <c:extLst>
            <c:ext xmlns:c16="http://schemas.microsoft.com/office/drawing/2014/chart" uri="{C3380CC4-5D6E-409C-BE32-E72D297353CC}">
              <c16:uniqueId val="{00000002-D73E-4BCE-A974-8C83AECFFE12}"/>
            </c:ext>
          </c:extLst>
        </c:ser>
        <c:ser>
          <c:idx val="3"/>
          <c:order val="2"/>
          <c:tx>
            <c:v>確定拠出年金（世帯主）</c:v>
          </c:tx>
          <c:spPr>
            <a:solidFill>
              <a:srgbClr val="75C4FF"/>
            </a:solidFill>
            <a:ln w="25400">
              <a:noFill/>
            </a:ln>
          </c:spPr>
          <c:invertIfNegative val="0"/>
          <c:val>
            <c:numRef>
              <c:f>CF表!$C$115:$AL$115</c:f>
              <c:numCache>
                <c:formatCode>#,##0;[Red]\-#,##0;0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6CB2-4071-9A78-7FD852AB0357}"/>
            </c:ext>
          </c:extLst>
        </c:ser>
        <c:ser>
          <c:idx val="4"/>
          <c:order val="3"/>
          <c:tx>
            <c:v>確定拠出年金（配偶者）</c:v>
          </c:tx>
          <c:spPr>
            <a:solidFill>
              <a:srgbClr val="FFCCCC"/>
            </a:solidFill>
            <a:ln w="25400">
              <a:noFill/>
            </a:ln>
          </c:spPr>
          <c:invertIfNegative val="0"/>
          <c:val>
            <c:numRef>
              <c:f>CF表!$C$116:$AL$116</c:f>
              <c:numCache>
                <c:formatCode>#,##0;[Red]\-#,##0;0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6CB2-4071-9A78-7FD852AB0357}"/>
            </c:ext>
          </c:extLst>
        </c:ser>
        <c:ser>
          <c:idx val="2"/>
          <c:order val="4"/>
          <c:tx>
            <c:v>現預金不足時の、全資産額</c:v>
          </c:tx>
          <c:spPr>
            <a:solidFill>
              <a:schemeClr val="bg1">
                <a:lumMod val="50000"/>
              </a:schemeClr>
            </a:solidFill>
            <a:ln w="25400">
              <a:noFill/>
            </a:ln>
          </c:spPr>
          <c:invertIfNegative val="0"/>
          <c:val>
            <c:numRef>
              <c:f>CF表!$C$117:$AL$117</c:f>
              <c:numCache>
                <c:formatCode>#,##0;[Red]\-#,##0;0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D73E-4BCE-A974-8C83AECFFE12}"/>
            </c:ext>
          </c:extLst>
        </c:ser>
        <c:dLbls>
          <c:showLegendKey val="0"/>
          <c:showVal val="0"/>
          <c:showCatName val="0"/>
          <c:showSerName val="0"/>
          <c:showPercent val="0"/>
          <c:showBubbleSize val="0"/>
        </c:dLbls>
        <c:gapWidth val="20"/>
        <c:overlap val="100"/>
        <c:axId val="207378688"/>
        <c:axId val="207397248"/>
      </c:barChart>
      <c:catAx>
        <c:axId val="207378688"/>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ja-JP" altLang="en-US" sz="800"/>
                  <a:t>配偶者</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en-US" altLang="ja-JP" sz="800"/>
                  <a:t>(</a:t>
                </a:r>
                <a:r>
                  <a:rPr lang="ja-JP" altLang="en-US" sz="800"/>
                  <a:t>年齢</a:t>
                </a:r>
                <a:r>
                  <a:rPr lang="en-US" altLang="ja-JP" sz="800"/>
                  <a:t>)</a:t>
                </a:r>
                <a:endParaRPr lang="ja-JP" altLang="en-US" sz="800"/>
              </a:p>
            </c:rich>
          </c:tx>
          <c:layout>
            <c:manualLayout>
              <c:xMode val="edge"/>
              <c:yMode val="edge"/>
              <c:x val="0.96049386977312767"/>
              <c:y val="0.91941008236039456"/>
            </c:manualLayout>
          </c:layout>
          <c:overlay val="0"/>
          <c:spPr>
            <a:noFill/>
            <a:ln w="25400">
              <a:noFill/>
            </a:ln>
          </c:spPr>
        </c:title>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97248"/>
        <c:crosses val="autoZero"/>
        <c:auto val="1"/>
        <c:lblAlgn val="ctr"/>
        <c:lblOffset val="100"/>
        <c:noMultiLvlLbl val="0"/>
      </c:catAx>
      <c:valAx>
        <c:axId val="207397248"/>
        <c:scaling>
          <c:orientation val="minMax"/>
        </c:scaling>
        <c:delete val="0"/>
        <c:axPos val="r"/>
        <c:majorGridlines>
          <c:spPr>
            <a:ln w="9525" cap="flat" cmpd="sng" algn="ctr">
              <a:solidFill>
                <a:schemeClr val="bg1">
                  <a:lumMod val="65000"/>
                </a:schemeClr>
              </a:solidFill>
              <a:round/>
            </a:ln>
            <a:effectLst/>
          </c:spPr>
        </c:majorGridlines>
        <c:title>
          <c:tx>
            <c:rich>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r>
                  <a:rPr lang="ja-JP" altLang="en-US"/>
                  <a:t>金額</a:t>
                </a:r>
                <a:r>
                  <a:rPr lang="en-US" altLang="ja-JP"/>
                  <a:t>(</a:t>
                </a:r>
                <a:r>
                  <a:rPr lang="ja-JP" altLang="en-US"/>
                  <a:t>万円</a:t>
                </a:r>
                <a:r>
                  <a:rPr lang="en-US" altLang="ja-JP"/>
                  <a:t>)</a:t>
                </a:r>
              </a:p>
            </c:rich>
          </c:tx>
          <c:layout>
            <c:manualLayout>
              <c:xMode val="edge"/>
              <c:yMode val="edge"/>
              <c:x val="2.4691358024691358E-3"/>
              <c:y val="2.1514302237644022E-2"/>
            </c:manualLayout>
          </c:layout>
          <c:overlay val="0"/>
          <c:spPr>
            <a:noFill/>
            <a:ln w="25400">
              <a:noFill/>
            </a:ln>
          </c:spPr>
        </c:title>
        <c:numFmt formatCode="#,##0;[Red]\-#,##0;0" sourceLinked="1"/>
        <c:majorTickMark val="out"/>
        <c:minorTickMark val="none"/>
        <c:tickLblPos val="low"/>
        <c:spPr>
          <a:noFill/>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78688"/>
        <c:crosses val="max"/>
        <c:crossBetween val="between"/>
      </c:valAx>
      <c:spPr>
        <a:noFill/>
        <a:ln w="25400">
          <a:noFill/>
        </a:ln>
      </c:spPr>
    </c:plotArea>
    <c:plotVisOnly val="0"/>
    <c:dispBlanksAs val="zero"/>
    <c:showDLblsOverMax val="0"/>
  </c:chart>
  <c:spPr>
    <a:solidFill>
      <a:schemeClr val="bg1"/>
    </a:solidFill>
    <a:ln w="9525" cap="flat" cmpd="sng" algn="ctr">
      <a:noFill/>
      <a:round/>
    </a:ln>
    <a:effectLst/>
  </c:spPr>
  <c:txPr>
    <a:bodyPr rot="0" vert="horz"/>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33413330978891E-2"/>
          <c:y val="7.7178975382568196E-2"/>
          <c:w val="0.90195263818322402"/>
          <c:h val="0.77481509422100681"/>
        </c:manualLayout>
      </c:layout>
      <c:barChart>
        <c:barDir val="col"/>
        <c:grouping val="stacked"/>
        <c:varyColors val="0"/>
        <c:ser>
          <c:idx val="0"/>
          <c:order val="0"/>
          <c:tx>
            <c:strRef>
              <c:f>老後年金!$A$14</c:f>
              <c:strCache>
                <c:ptCount val="1"/>
                <c:pt idx="0">
                  <c:v>世帯主の年金合計(年額)</c:v>
                </c:pt>
              </c:strCache>
            </c:strRef>
          </c:tx>
          <c:invertIfNegative val="0"/>
          <c:cat>
            <c:strRef>
              <c:f>老後年金!$D$4:$AC$4</c:f>
              <c:strCache>
                <c:ptCount val="26"/>
                <c:pt idx="0">
                  <c:v>65
 </c:v>
                </c:pt>
                <c:pt idx="1">
                  <c:v>66
 </c:v>
                </c:pt>
                <c:pt idx="2">
                  <c:v>67
 </c:v>
                </c:pt>
                <c:pt idx="3">
                  <c:v>68
 </c:v>
                </c:pt>
                <c:pt idx="4">
                  <c:v>69
 </c:v>
                </c:pt>
                <c:pt idx="5">
                  <c:v>70
 </c:v>
                </c:pt>
                <c:pt idx="6">
                  <c:v>71
 </c:v>
                </c:pt>
                <c:pt idx="7">
                  <c:v>72
 </c:v>
                </c:pt>
                <c:pt idx="8">
                  <c:v>73
 </c:v>
                </c:pt>
                <c:pt idx="9">
                  <c:v>74
 </c:v>
                </c:pt>
                <c:pt idx="10">
                  <c:v>75
 </c:v>
                </c:pt>
                <c:pt idx="11">
                  <c:v>76
 </c:v>
                </c:pt>
                <c:pt idx="12">
                  <c:v>77
 </c:v>
                </c:pt>
                <c:pt idx="13">
                  <c:v>78
 </c:v>
                </c:pt>
                <c:pt idx="14">
                  <c:v>79
 </c:v>
                </c:pt>
                <c:pt idx="15">
                  <c:v>80
 </c:v>
                </c:pt>
                <c:pt idx="16">
                  <c:v>81
 </c:v>
                </c:pt>
                <c:pt idx="17">
                  <c:v>82
 </c:v>
                </c:pt>
                <c:pt idx="18">
                  <c:v>83
 </c:v>
                </c:pt>
                <c:pt idx="19">
                  <c:v>84
 </c:v>
                </c:pt>
                <c:pt idx="20">
                  <c:v>85
 </c:v>
                </c:pt>
                <c:pt idx="21">
                  <c:v>86
 </c:v>
                </c:pt>
                <c:pt idx="22">
                  <c:v>87
 </c:v>
                </c:pt>
                <c:pt idx="23">
                  <c:v>88
 </c:v>
                </c:pt>
                <c:pt idx="24">
                  <c:v>89
 </c:v>
                </c:pt>
                <c:pt idx="25">
                  <c:v>90
 </c:v>
                </c:pt>
              </c:strCache>
            </c:strRef>
          </c:cat>
          <c:val>
            <c:numRef>
              <c:f>老後年金!$D$14:$AC$14</c:f>
              <c:numCache>
                <c:formatCode>###0.0;\-###0.0;</c:formatCode>
                <c:ptCount val="26"/>
                <c:pt idx="0">
                  <c:v>181.8</c:v>
                </c:pt>
                <c:pt idx="1">
                  <c:v>213.1</c:v>
                </c:pt>
                <c:pt idx="2">
                  <c:v>213.1</c:v>
                </c:pt>
                <c:pt idx="3">
                  <c:v>213.1</c:v>
                </c:pt>
                <c:pt idx="4">
                  <c:v>213.1</c:v>
                </c:pt>
                <c:pt idx="5">
                  <c:v>213.1</c:v>
                </c:pt>
                <c:pt idx="6">
                  <c:v>213.1</c:v>
                </c:pt>
                <c:pt idx="7">
                  <c:v>213.1</c:v>
                </c:pt>
                <c:pt idx="8">
                  <c:v>213.1</c:v>
                </c:pt>
                <c:pt idx="9">
                  <c:v>213.1</c:v>
                </c:pt>
                <c:pt idx="10">
                  <c:v>213.1</c:v>
                </c:pt>
                <c:pt idx="11">
                  <c:v>213.1</c:v>
                </c:pt>
                <c:pt idx="12">
                  <c:v>213.1</c:v>
                </c:pt>
                <c:pt idx="13">
                  <c:v>213.1</c:v>
                </c:pt>
                <c:pt idx="14">
                  <c:v>213.1</c:v>
                </c:pt>
                <c:pt idx="15">
                  <c:v>213.1</c:v>
                </c:pt>
                <c:pt idx="16">
                  <c:v>213.1</c:v>
                </c:pt>
                <c:pt idx="17">
                  <c:v>213.1</c:v>
                </c:pt>
                <c:pt idx="18">
                  <c:v>213.1</c:v>
                </c:pt>
                <c:pt idx="19">
                  <c:v>213.1</c:v>
                </c:pt>
                <c:pt idx="20">
                  <c:v>213.1</c:v>
                </c:pt>
                <c:pt idx="21">
                  <c:v>213.1</c:v>
                </c:pt>
                <c:pt idx="22">
                  <c:v>213.1</c:v>
                </c:pt>
                <c:pt idx="23">
                  <c:v>213.1</c:v>
                </c:pt>
                <c:pt idx="24">
                  <c:v>213.1</c:v>
                </c:pt>
                <c:pt idx="25">
                  <c:v>213.1</c:v>
                </c:pt>
              </c:numCache>
            </c:numRef>
          </c:val>
          <c:extLst>
            <c:ext xmlns:c16="http://schemas.microsoft.com/office/drawing/2014/chart" uri="{C3380CC4-5D6E-409C-BE32-E72D297353CC}">
              <c16:uniqueId val="{00000000-7519-4DBC-A207-F94D823391ED}"/>
            </c:ext>
          </c:extLst>
        </c:ser>
        <c:ser>
          <c:idx val="1"/>
          <c:order val="1"/>
          <c:tx>
            <c:strRef>
              <c:f>老後年金!$A$23</c:f>
              <c:strCache>
                <c:ptCount val="1"/>
                <c:pt idx="0">
                  <c:v>配偶者の年金合計(年額)</c:v>
                </c:pt>
              </c:strCache>
            </c:strRef>
          </c:tx>
          <c:spPr>
            <a:solidFill>
              <a:srgbClr val="BE5050"/>
            </a:solidFill>
            <a:ln w="25400">
              <a:noFill/>
            </a:ln>
          </c:spPr>
          <c:invertIfNegative val="0"/>
          <c:cat>
            <c:strRef>
              <c:f>老後年金!$D$4:$AC$4</c:f>
              <c:strCache>
                <c:ptCount val="26"/>
                <c:pt idx="0">
                  <c:v>65
 </c:v>
                </c:pt>
                <c:pt idx="1">
                  <c:v>66
 </c:v>
                </c:pt>
                <c:pt idx="2">
                  <c:v>67
 </c:v>
                </c:pt>
                <c:pt idx="3">
                  <c:v>68
 </c:v>
                </c:pt>
                <c:pt idx="4">
                  <c:v>69
 </c:v>
                </c:pt>
                <c:pt idx="5">
                  <c:v>70
 </c:v>
                </c:pt>
                <c:pt idx="6">
                  <c:v>71
 </c:v>
                </c:pt>
                <c:pt idx="7">
                  <c:v>72
 </c:v>
                </c:pt>
                <c:pt idx="8">
                  <c:v>73
 </c:v>
                </c:pt>
                <c:pt idx="9">
                  <c:v>74
 </c:v>
                </c:pt>
                <c:pt idx="10">
                  <c:v>75
 </c:v>
                </c:pt>
                <c:pt idx="11">
                  <c:v>76
 </c:v>
                </c:pt>
                <c:pt idx="12">
                  <c:v>77
 </c:v>
                </c:pt>
                <c:pt idx="13">
                  <c:v>78
 </c:v>
                </c:pt>
                <c:pt idx="14">
                  <c:v>79
 </c:v>
                </c:pt>
                <c:pt idx="15">
                  <c:v>80
 </c:v>
                </c:pt>
                <c:pt idx="16">
                  <c:v>81
 </c:v>
                </c:pt>
                <c:pt idx="17">
                  <c:v>82
 </c:v>
                </c:pt>
                <c:pt idx="18">
                  <c:v>83
 </c:v>
                </c:pt>
                <c:pt idx="19">
                  <c:v>84
 </c:v>
                </c:pt>
                <c:pt idx="20">
                  <c:v>85
 </c:v>
                </c:pt>
                <c:pt idx="21">
                  <c:v>86
 </c:v>
                </c:pt>
                <c:pt idx="22">
                  <c:v>87
 </c:v>
                </c:pt>
                <c:pt idx="23">
                  <c:v>88
 </c:v>
                </c:pt>
                <c:pt idx="24">
                  <c:v>89
 </c:v>
                </c:pt>
                <c:pt idx="25">
                  <c:v>90
 </c:v>
                </c:pt>
              </c:strCache>
            </c:strRef>
          </c:cat>
          <c:val>
            <c:numRef>
              <c:f>老後年金!$D$23:$AC$23</c:f>
              <c:numCache>
                <c:formatCode>###0.0;\-###0.0;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7519-4DBC-A207-F94D823391ED}"/>
            </c:ext>
          </c:extLst>
        </c:ser>
        <c:dLbls>
          <c:showLegendKey val="0"/>
          <c:showVal val="0"/>
          <c:showCatName val="0"/>
          <c:showSerName val="0"/>
          <c:showPercent val="0"/>
          <c:showBubbleSize val="0"/>
        </c:dLbls>
        <c:gapWidth val="40"/>
        <c:overlap val="100"/>
        <c:axId val="202774784"/>
        <c:axId val="202785152"/>
      </c:barChart>
      <c:lineChart>
        <c:grouping val="standard"/>
        <c:varyColors val="0"/>
        <c:ser>
          <c:idx val="2"/>
          <c:order val="2"/>
          <c:tx>
            <c:strRef>
              <c:f>老後年金!$C$26</c:f>
              <c:strCache>
                <c:ptCount val="1"/>
              </c:strCache>
            </c:strRef>
          </c:tx>
          <c:spPr>
            <a:ln>
              <a:noFill/>
            </a:ln>
          </c:spPr>
          <c:marker>
            <c:symbol val="none"/>
          </c:marker>
          <c:cat>
            <c:strRef>
              <c:f>老後年金!$D$4:$AC$4</c:f>
              <c:strCache>
                <c:ptCount val="26"/>
                <c:pt idx="0">
                  <c:v>65
 </c:v>
                </c:pt>
                <c:pt idx="1">
                  <c:v>66
 </c:v>
                </c:pt>
                <c:pt idx="2">
                  <c:v>67
 </c:v>
                </c:pt>
                <c:pt idx="3">
                  <c:v>68
 </c:v>
                </c:pt>
                <c:pt idx="4">
                  <c:v>69
 </c:v>
                </c:pt>
                <c:pt idx="5">
                  <c:v>70
 </c:v>
                </c:pt>
                <c:pt idx="6">
                  <c:v>71
 </c:v>
                </c:pt>
                <c:pt idx="7">
                  <c:v>72
 </c:v>
                </c:pt>
                <c:pt idx="8">
                  <c:v>73
 </c:v>
                </c:pt>
                <c:pt idx="9">
                  <c:v>74
 </c:v>
                </c:pt>
                <c:pt idx="10">
                  <c:v>75
 </c:v>
                </c:pt>
                <c:pt idx="11">
                  <c:v>76
 </c:v>
                </c:pt>
                <c:pt idx="12">
                  <c:v>77
 </c:v>
                </c:pt>
                <c:pt idx="13">
                  <c:v>78
 </c:v>
                </c:pt>
                <c:pt idx="14">
                  <c:v>79
 </c:v>
                </c:pt>
                <c:pt idx="15">
                  <c:v>80
 </c:v>
                </c:pt>
                <c:pt idx="16">
                  <c:v>81
 </c:v>
                </c:pt>
                <c:pt idx="17">
                  <c:v>82
 </c:v>
                </c:pt>
                <c:pt idx="18">
                  <c:v>83
 </c:v>
                </c:pt>
                <c:pt idx="19">
                  <c:v>84
 </c:v>
                </c:pt>
                <c:pt idx="20">
                  <c:v>85
 </c:v>
                </c:pt>
                <c:pt idx="21">
                  <c:v>86
 </c:v>
                </c:pt>
                <c:pt idx="22">
                  <c:v>87
 </c:v>
                </c:pt>
                <c:pt idx="23">
                  <c:v>88
 </c:v>
                </c:pt>
                <c:pt idx="24">
                  <c:v>89
 </c:v>
                </c:pt>
                <c:pt idx="25">
                  <c:v>90
 </c:v>
                </c:pt>
              </c:strCache>
            </c:strRef>
          </c:cat>
          <c:val>
            <c:numRef>
              <c:f>老後年金!$D$26:$AC$26</c:f>
              <c:numCache>
                <c:formatCode>###0.0;\-###0.0;</c:formatCode>
                <c:ptCount val="26"/>
                <c:pt idx="0">
                  <c:v>15.15</c:v>
                </c:pt>
                <c:pt idx="1">
                  <c:v>17.758333333333333</c:v>
                </c:pt>
                <c:pt idx="2">
                  <c:v>17.758333333333333</c:v>
                </c:pt>
                <c:pt idx="3">
                  <c:v>17.758333333333333</c:v>
                </c:pt>
                <c:pt idx="4">
                  <c:v>17.758333333333333</c:v>
                </c:pt>
                <c:pt idx="5">
                  <c:v>17.758333333333333</c:v>
                </c:pt>
                <c:pt idx="6">
                  <c:v>17.758333333333333</c:v>
                </c:pt>
                <c:pt idx="7">
                  <c:v>17.758333333333333</c:v>
                </c:pt>
                <c:pt idx="8">
                  <c:v>17.758333333333333</c:v>
                </c:pt>
                <c:pt idx="9">
                  <c:v>17.758333333333333</c:v>
                </c:pt>
                <c:pt idx="10">
                  <c:v>17.758333333333333</c:v>
                </c:pt>
                <c:pt idx="11">
                  <c:v>17.758333333333333</c:v>
                </c:pt>
                <c:pt idx="12">
                  <c:v>17.758333333333333</c:v>
                </c:pt>
                <c:pt idx="13">
                  <c:v>17.758333333333333</c:v>
                </c:pt>
                <c:pt idx="14">
                  <c:v>17.758333333333333</c:v>
                </c:pt>
                <c:pt idx="15">
                  <c:v>17.758333333333333</c:v>
                </c:pt>
                <c:pt idx="16">
                  <c:v>17.758333333333333</c:v>
                </c:pt>
                <c:pt idx="17">
                  <c:v>17.758333333333333</c:v>
                </c:pt>
                <c:pt idx="18">
                  <c:v>17.758333333333333</c:v>
                </c:pt>
                <c:pt idx="19">
                  <c:v>17.758333333333333</c:v>
                </c:pt>
                <c:pt idx="20">
                  <c:v>17.758333333333333</c:v>
                </c:pt>
                <c:pt idx="21">
                  <c:v>17.758333333333333</c:v>
                </c:pt>
                <c:pt idx="22">
                  <c:v>17.758333333333333</c:v>
                </c:pt>
                <c:pt idx="23">
                  <c:v>17.758333333333333</c:v>
                </c:pt>
                <c:pt idx="24">
                  <c:v>17.758333333333333</c:v>
                </c:pt>
                <c:pt idx="25">
                  <c:v>17.758333333333333</c:v>
                </c:pt>
              </c:numCache>
            </c:numRef>
          </c:val>
          <c:smooth val="0"/>
          <c:extLst>
            <c:ext xmlns:c16="http://schemas.microsoft.com/office/drawing/2014/chart" uri="{C3380CC4-5D6E-409C-BE32-E72D297353CC}">
              <c16:uniqueId val="{00000002-7519-4DBC-A207-F94D823391ED}"/>
            </c:ext>
          </c:extLst>
        </c:ser>
        <c:dLbls>
          <c:showLegendKey val="0"/>
          <c:showVal val="0"/>
          <c:showCatName val="0"/>
          <c:showSerName val="0"/>
          <c:showPercent val="0"/>
          <c:showBubbleSize val="0"/>
        </c:dLbls>
        <c:marker val="1"/>
        <c:smooth val="0"/>
        <c:axId val="202787072"/>
        <c:axId val="202788864"/>
      </c:lineChart>
      <c:catAx>
        <c:axId val="202774784"/>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defRPr sz="800" b="0" i="0" u="none" strike="noStrike" kern="1200" baseline="0">
                    <a:solidFill>
                      <a:schemeClr val="tx1">
                        <a:lumMod val="65000"/>
                        <a:lumOff val="35000"/>
                      </a:schemeClr>
                    </a:solidFill>
                    <a:latin typeface="+mn-lt"/>
                    <a:ea typeface="+mn-ea"/>
                    <a:cs typeface="+mn-cs"/>
                  </a:defRPr>
                </a:pPr>
                <a:r>
                  <a:rPr lang="ja-JP" altLang="en-US" sz="800"/>
                  <a:t>配偶者
</a:t>
                </a:r>
                <a:r>
                  <a:rPr lang="en-US" altLang="ja-JP" sz="800"/>
                  <a:t>(</a:t>
                </a:r>
                <a:r>
                  <a:rPr lang="ja-JP" altLang="en-US" sz="800"/>
                  <a:t>年齢</a:t>
                </a:r>
                <a:r>
                  <a:rPr lang="en-US" altLang="ja-JP" sz="800"/>
                  <a:t>)</a:t>
                </a:r>
              </a:p>
            </c:rich>
          </c:tx>
          <c:layout>
            <c:manualLayout>
              <c:xMode val="edge"/>
              <c:yMode val="edge"/>
              <c:x val="0.95394832526668116"/>
              <c:y val="0.86427145708582831"/>
            </c:manualLayout>
          </c:layout>
          <c:overlay val="0"/>
          <c:spPr>
            <a:noFill/>
            <a:ln w="25400">
              <a:noFill/>
            </a:ln>
          </c:sp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785152"/>
        <c:crosses val="autoZero"/>
        <c:auto val="1"/>
        <c:lblAlgn val="ctr"/>
        <c:lblOffset val="100"/>
        <c:noMultiLvlLbl val="0"/>
      </c:catAx>
      <c:valAx>
        <c:axId val="202785152"/>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wrap="square" anchor="ctr" anchorCtr="1"/>
              <a:lstStyle/>
              <a:p>
                <a:pPr algn="l">
                  <a:defRPr sz="900" b="0" i="0" u="none" strike="noStrike" kern="1200" baseline="0">
                    <a:solidFill>
                      <a:schemeClr val="tx1">
                        <a:lumMod val="65000"/>
                        <a:lumOff val="35000"/>
                      </a:schemeClr>
                    </a:solidFill>
                    <a:latin typeface="+mn-lt"/>
                    <a:ea typeface="+mn-ea"/>
                    <a:cs typeface="+mn-cs"/>
                  </a:defRPr>
                </a:pPr>
                <a:r>
                  <a:rPr lang="ja-JP" altLang="en-US" sz="900"/>
                  <a:t>年額</a:t>
                </a:r>
                <a:r>
                  <a:rPr lang="en-US" altLang="ja-JP" sz="900"/>
                  <a:t>(</a:t>
                </a:r>
                <a:r>
                  <a:rPr lang="ja-JP" altLang="en-US" sz="900"/>
                  <a:t>万円</a:t>
                </a:r>
                <a:r>
                  <a:rPr lang="en-US" altLang="ja-JP" sz="900"/>
                  <a:t>)</a:t>
                </a:r>
                <a:endParaRPr lang="ja-JP" altLang="en-US" sz="900"/>
              </a:p>
            </c:rich>
          </c:tx>
          <c:layout>
            <c:manualLayout>
              <c:xMode val="edge"/>
              <c:yMode val="edge"/>
              <c:x val="2.7183146449201497E-3"/>
              <c:y val="4.1739093990496691E-3"/>
            </c:manualLayout>
          </c:layout>
          <c:overlay val="0"/>
          <c:spPr>
            <a:noFill/>
            <a:ln w="25400">
              <a:noFill/>
            </a:ln>
          </c:spPr>
        </c:title>
        <c:numFmt formatCode="#,##0;[Red]\-#,##0;0" sourceLinked="0"/>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2774784"/>
        <c:crosses val="autoZero"/>
        <c:crossBetween val="between"/>
      </c:valAx>
      <c:catAx>
        <c:axId val="202787072"/>
        <c:scaling>
          <c:orientation val="minMax"/>
        </c:scaling>
        <c:delete val="1"/>
        <c:axPos val="b"/>
        <c:numFmt formatCode="General" sourceLinked="1"/>
        <c:majorTickMark val="out"/>
        <c:minorTickMark val="none"/>
        <c:tickLblPos val="nextTo"/>
        <c:crossAx val="202788864"/>
        <c:crosses val="autoZero"/>
        <c:auto val="1"/>
        <c:lblAlgn val="ctr"/>
        <c:lblOffset val="100"/>
        <c:noMultiLvlLbl val="0"/>
      </c:catAx>
      <c:valAx>
        <c:axId val="202788864"/>
        <c:scaling>
          <c:orientation val="minMax"/>
        </c:scaling>
        <c:delete val="1"/>
        <c:axPos val="r"/>
        <c:numFmt formatCode="###0.0;\-###0.0;" sourceLinked="1"/>
        <c:majorTickMark val="out"/>
        <c:minorTickMark val="none"/>
        <c:tickLblPos val="nextTo"/>
        <c:crossAx val="202787072"/>
        <c:crosses val="max"/>
        <c:crossBetween val="between"/>
      </c:valAx>
      <c:spPr>
        <a:noFill/>
        <a:ln w="25400">
          <a:noFill/>
        </a:ln>
      </c:spPr>
    </c:plotArea>
    <c:legend>
      <c:legendPos val="r"/>
      <c:legendEntry>
        <c:idx val="2"/>
        <c:delete val="1"/>
      </c:legendEntry>
      <c:layout>
        <c:manualLayout>
          <c:xMode val="edge"/>
          <c:yMode val="edge"/>
          <c:x val="0.24833837666316175"/>
          <c:y val="0.94544140066324045"/>
          <c:w val="0.51847100152236325"/>
          <c:h val="5.455859933675955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344295710136001E-2"/>
          <c:y val="0.11839488515178433"/>
          <c:w val="0.89932453601402595"/>
          <c:h val="0.76141661512965975"/>
        </c:manualLayout>
      </c:layout>
      <c:barChart>
        <c:barDir val="col"/>
        <c:grouping val="stacked"/>
        <c:varyColors val="0"/>
        <c:ser>
          <c:idx val="0"/>
          <c:order val="0"/>
          <c:tx>
            <c:strRef>
              <c:f>住!$C$8</c:f>
              <c:strCache>
                <c:ptCount val="1"/>
                <c:pt idx="0">
                  <c:v>賃貸・老人ﾎｰﾑ合計</c:v>
                </c:pt>
              </c:strCache>
            </c:strRef>
          </c:tx>
          <c:spPr>
            <a:solidFill>
              <a:srgbClr val="BE5050"/>
            </a:solidFill>
            <a:ln w="25400">
              <a:noFill/>
            </a:ln>
          </c:spPr>
          <c:invertIfNegative val="0"/>
          <c:cat>
            <c:strRef>
              <c:f>住!$D$4:$AM$4</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住!$D$8:$AM$8</c:f>
              <c:numCache>
                <c:formatCode>###0.0;[Red]\-###0.0;</c:formatCode>
                <c:ptCount val="36"/>
                <c:pt idx="0">
                  <c:v>84</c:v>
                </c:pt>
                <c:pt idx="1">
                  <c:v>84</c:v>
                </c:pt>
                <c:pt idx="2">
                  <c:v>91</c:v>
                </c:pt>
                <c:pt idx="3">
                  <c:v>84</c:v>
                </c:pt>
                <c:pt idx="4">
                  <c:v>91</c:v>
                </c:pt>
                <c:pt idx="5">
                  <c:v>84</c:v>
                </c:pt>
                <c:pt idx="6">
                  <c:v>91</c:v>
                </c:pt>
                <c:pt idx="7">
                  <c:v>84</c:v>
                </c:pt>
                <c:pt idx="8">
                  <c:v>91</c:v>
                </c:pt>
                <c:pt idx="9">
                  <c:v>84</c:v>
                </c:pt>
                <c:pt idx="10">
                  <c:v>91</c:v>
                </c:pt>
                <c:pt idx="11">
                  <c:v>84</c:v>
                </c:pt>
                <c:pt idx="12">
                  <c:v>91</c:v>
                </c:pt>
                <c:pt idx="13">
                  <c:v>84</c:v>
                </c:pt>
                <c:pt idx="14">
                  <c:v>91</c:v>
                </c:pt>
                <c:pt idx="15">
                  <c:v>84</c:v>
                </c:pt>
                <c:pt idx="16">
                  <c:v>91</c:v>
                </c:pt>
                <c:pt idx="17">
                  <c:v>84</c:v>
                </c:pt>
                <c:pt idx="18">
                  <c:v>91</c:v>
                </c:pt>
                <c:pt idx="19">
                  <c:v>84</c:v>
                </c:pt>
                <c:pt idx="20">
                  <c:v>91</c:v>
                </c:pt>
                <c:pt idx="21">
                  <c:v>84</c:v>
                </c:pt>
                <c:pt idx="22">
                  <c:v>91</c:v>
                </c:pt>
                <c:pt idx="23">
                  <c:v>84</c:v>
                </c:pt>
                <c:pt idx="24">
                  <c:v>91</c:v>
                </c:pt>
                <c:pt idx="25">
                  <c:v>84</c:v>
                </c:pt>
                <c:pt idx="26">
                  <c:v>91</c:v>
                </c:pt>
                <c:pt idx="27">
                  <c:v>84</c:v>
                </c:pt>
                <c:pt idx="28">
                  <c:v>91</c:v>
                </c:pt>
                <c:pt idx="29">
                  <c:v>84</c:v>
                </c:pt>
                <c:pt idx="30">
                  <c:v>91</c:v>
                </c:pt>
                <c:pt idx="31">
                  <c:v>84</c:v>
                </c:pt>
                <c:pt idx="32">
                  <c:v>91</c:v>
                </c:pt>
                <c:pt idx="33">
                  <c:v>84</c:v>
                </c:pt>
                <c:pt idx="34">
                  <c:v>91</c:v>
                </c:pt>
                <c:pt idx="35">
                  <c:v>84</c:v>
                </c:pt>
              </c:numCache>
            </c:numRef>
          </c:val>
          <c:extLst>
            <c:ext xmlns:c16="http://schemas.microsoft.com/office/drawing/2014/chart" uri="{C3380CC4-5D6E-409C-BE32-E72D297353CC}">
              <c16:uniqueId val="{00000001-9827-4B25-9597-A43988E75C09}"/>
            </c:ext>
          </c:extLst>
        </c:ser>
        <c:ser>
          <c:idx val="2"/>
          <c:order val="1"/>
          <c:tx>
            <c:strRef>
              <c:f>住!$C$16</c:f>
              <c:strCache>
                <c:ptCount val="1"/>
                <c:pt idx="0">
                  <c:v>購入・ﾛｰﾝ返済合計</c:v>
                </c:pt>
              </c:strCache>
            </c:strRef>
          </c:tx>
          <c:spPr>
            <a:solidFill>
              <a:srgbClr val="5082BE"/>
            </a:solidFill>
            <a:ln>
              <a:noFill/>
            </a:ln>
          </c:spPr>
          <c:invertIfNegative val="0"/>
          <c:cat>
            <c:strRef>
              <c:f>住!$D$4:$AM$4</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住!$D$16:$AM$16</c:f>
              <c:numCache>
                <c:formatCode>###0.0;[Red]\-###0.0;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9827-4B25-9597-A43988E75C09}"/>
            </c:ext>
          </c:extLst>
        </c:ser>
        <c:ser>
          <c:idx val="3"/>
          <c:order val="2"/>
          <c:tx>
            <c:strRef>
              <c:f>住!$C$21</c:f>
              <c:strCache>
                <c:ptCount val="1"/>
                <c:pt idx="0">
                  <c:v>持家維持費用合計</c:v>
                </c:pt>
              </c:strCache>
            </c:strRef>
          </c:tx>
          <c:spPr>
            <a:solidFill>
              <a:srgbClr val="33CC33"/>
            </a:solidFill>
          </c:spPr>
          <c:invertIfNegative val="0"/>
          <c:cat>
            <c:strRef>
              <c:f>住!$D$4:$AM$4</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住!$D$21:$AM$21</c:f>
              <c:numCache>
                <c:formatCode>###0.0;[Red]\-###0.0;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9827-4B25-9597-A43988E75C09}"/>
            </c:ext>
          </c:extLst>
        </c:ser>
        <c:dLbls>
          <c:showLegendKey val="0"/>
          <c:showVal val="0"/>
          <c:showCatName val="0"/>
          <c:showSerName val="0"/>
          <c:showPercent val="0"/>
          <c:showBubbleSize val="0"/>
        </c:dLbls>
        <c:gapWidth val="40"/>
        <c:overlap val="100"/>
        <c:axId val="204499584"/>
        <c:axId val="204505472"/>
      </c:barChart>
      <c:catAx>
        <c:axId val="204499584"/>
        <c:scaling>
          <c:orientation val="minMax"/>
        </c:scaling>
        <c:delete val="0"/>
        <c:axPos val="b"/>
        <c:numFmt formatCode="@" sourceLinked="0"/>
        <c:majorTickMark val="none"/>
        <c:minorTickMark val="none"/>
        <c:tickLblPos val="nextTo"/>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505472"/>
        <c:crosses val="autoZero"/>
        <c:auto val="1"/>
        <c:lblAlgn val="ctr"/>
        <c:lblOffset val="100"/>
        <c:noMultiLvlLbl val="0"/>
      </c:catAx>
      <c:valAx>
        <c:axId val="20450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b="0"/>
                </a:pPr>
                <a:r>
                  <a:rPr lang="ja-JP" altLang="en-US" b="0"/>
                  <a:t>住まい費用</a:t>
                </a:r>
                <a:endParaRPr lang="en-US" altLang="ja-JP" b="0"/>
              </a:p>
              <a:p>
                <a:pPr>
                  <a:defRPr b="0"/>
                </a:pPr>
                <a:r>
                  <a:rPr lang="ja-JP" altLang="en-US" b="0"/>
                  <a:t>合計（万円）</a:t>
                </a:r>
              </a:p>
            </c:rich>
          </c:tx>
          <c:layout>
            <c:manualLayout>
              <c:xMode val="edge"/>
              <c:yMode val="edge"/>
              <c:x val="4.7322442903592274E-4"/>
              <c:y val="8.8484120207865582E-3"/>
            </c:manualLayout>
          </c:layout>
          <c:overlay val="0"/>
        </c:title>
        <c:numFmt formatCode="#,##0;[Red]\-#,##0;0" sourceLinked="0"/>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499584"/>
        <c:crosses val="autoZero"/>
        <c:crossBetween val="between"/>
      </c:valAx>
      <c:spPr>
        <a:noFill/>
        <a:ln w="25400">
          <a:noFill/>
        </a:ln>
      </c:spPr>
    </c:plotArea>
    <c:legend>
      <c:legendPos val="b"/>
      <c:layout>
        <c:manualLayout>
          <c:xMode val="edge"/>
          <c:yMode val="edge"/>
          <c:x val="0.11262484874664969"/>
          <c:y val="0.9583764822305284"/>
          <c:w val="0.62963949691903365"/>
          <c:h val="4.0970536983895252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元本と運用益</a:t>
            </a:r>
          </a:p>
        </c:rich>
      </c:tx>
      <c:overlay val="0"/>
      <c:spPr>
        <a:noFill/>
        <a:ln w="25400">
          <a:noFill/>
        </a:ln>
      </c:spPr>
    </c:title>
    <c:autoTitleDeleted val="0"/>
    <c:plotArea>
      <c:layout>
        <c:manualLayout>
          <c:layoutTarget val="inner"/>
          <c:xMode val="edge"/>
          <c:yMode val="edge"/>
          <c:x val="4.8238287111102868E-2"/>
          <c:y val="0.10555013936212591"/>
          <c:w val="0.90583370398636787"/>
          <c:h val="0.70115044315112784"/>
        </c:manualLayout>
      </c:layout>
      <c:areaChart>
        <c:grouping val="standard"/>
        <c:varyColors val="0"/>
        <c:ser>
          <c:idx val="0"/>
          <c:order val="0"/>
          <c:tx>
            <c:v>元本＋運用益 の合計</c:v>
          </c:tx>
          <c:spPr>
            <a:solidFill>
              <a:srgbClr val="CCECFF"/>
            </a:solidFill>
            <a:ln w="28575">
              <a:noFill/>
            </a:ln>
          </c:spPr>
          <c:cat>
            <c:strRef>
              <c:f>BigCF!$D$320:$AN$320</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BigCF!$D$381:$AM$381</c:f>
              <c:numCache>
                <c:formatCode>#,##0;[Red]\-#,##0;</c:formatCode>
                <c:ptCount val="36"/>
                <c:pt idx="0">
                  <c:v>61.6</c:v>
                </c:pt>
                <c:pt idx="1">
                  <c:v>126.3</c:v>
                </c:pt>
                <c:pt idx="2">
                  <c:v>194.2</c:v>
                </c:pt>
                <c:pt idx="3">
                  <c:v>265.60000000000002</c:v>
                </c:pt>
                <c:pt idx="4">
                  <c:v>340.5</c:v>
                </c:pt>
                <c:pt idx="5">
                  <c:v>419.1</c:v>
                </c:pt>
                <c:pt idx="6">
                  <c:v>501.7</c:v>
                </c:pt>
                <c:pt idx="7">
                  <c:v>588.29999999999995</c:v>
                </c:pt>
                <c:pt idx="8">
                  <c:v>679.4</c:v>
                </c:pt>
                <c:pt idx="9">
                  <c:v>775</c:v>
                </c:pt>
                <c:pt idx="10">
                  <c:v>875.3</c:v>
                </c:pt>
                <c:pt idx="11">
                  <c:v>919.1</c:v>
                </c:pt>
                <c:pt idx="12">
                  <c:v>965</c:v>
                </c:pt>
                <c:pt idx="13">
                  <c:v>1013.3</c:v>
                </c:pt>
                <c:pt idx="14">
                  <c:v>1064</c:v>
                </c:pt>
                <c:pt idx="15">
                  <c:v>1117.2</c:v>
                </c:pt>
                <c:pt idx="16">
                  <c:v>1173</c:v>
                </c:pt>
                <c:pt idx="17">
                  <c:v>1231.7</c:v>
                </c:pt>
                <c:pt idx="18">
                  <c:v>1293.2</c:v>
                </c:pt>
                <c:pt idx="19">
                  <c:v>1357.9</c:v>
                </c:pt>
                <c:pt idx="20">
                  <c:v>1316.8</c:v>
                </c:pt>
                <c:pt idx="21">
                  <c:v>1273.7</c:v>
                </c:pt>
                <c:pt idx="22">
                  <c:v>1228.4000000000001</c:v>
                </c:pt>
                <c:pt idx="23">
                  <c:v>1180.9000000000001</c:v>
                </c:pt>
                <c:pt idx="24">
                  <c:v>1131</c:v>
                </c:pt>
                <c:pt idx="25">
                  <c:v>1078.5999999999999</c:v>
                </c:pt>
                <c:pt idx="26">
                  <c:v>1023.5</c:v>
                </c:pt>
                <c:pt idx="27">
                  <c:v>965.7</c:v>
                </c:pt>
                <c:pt idx="28">
                  <c:v>905.1</c:v>
                </c:pt>
                <c:pt idx="29">
                  <c:v>841.4</c:v>
                </c:pt>
                <c:pt idx="30">
                  <c:v>774.5</c:v>
                </c:pt>
                <c:pt idx="31">
                  <c:v>704.2</c:v>
                </c:pt>
                <c:pt idx="32">
                  <c:v>630.5</c:v>
                </c:pt>
                <c:pt idx="33">
                  <c:v>553</c:v>
                </c:pt>
                <c:pt idx="34">
                  <c:v>471.7</c:v>
                </c:pt>
                <c:pt idx="35">
                  <c:v>386.3</c:v>
                </c:pt>
              </c:numCache>
            </c:numRef>
          </c:val>
          <c:extLst>
            <c:ext xmlns:c16="http://schemas.microsoft.com/office/drawing/2014/chart" uri="{C3380CC4-5D6E-409C-BE32-E72D297353CC}">
              <c16:uniqueId val="{00000000-CB06-4C07-A1FD-3D13A75055AF}"/>
            </c:ext>
          </c:extLst>
        </c:ser>
        <c:dLbls>
          <c:showLegendKey val="0"/>
          <c:showVal val="0"/>
          <c:showCatName val="0"/>
          <c:showSerName val="0"/>
          <c:showPercent val="0"/>
          <c:showBubbleSize val="0"/>
        </c:dLbls>
        <c:axId val="255168896"/>
        <c:axId val="255170816"/>
      </c:areaChart>
      <c:lineChart>
        <c:grouping val="standard"/>
        <c:varyColors val="0"/>
        <c:ser>
          <c:idx val="1"/>
          <c:order val="1"/>
          <c:tx>
            <c:v>元本合計額</c:v>
          </c:tx>
          <c:spPr>
            <a:ln w="25400" cap="rnd">
              <a:solidFill>
                <a:schemeClr val="tx1"/>
              </a:solidFill>
              <a:round/>
            </a:ln>
            <a:effectLst/>
          </c:spPr>
          <c:marker>
            <c:symbol val="none"/>
          </c:marker>
          <c:cat>
            <c:strRef>
              <c:f>BigCF!$D$320:$AM$320</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BigCF!$D$380:$AM$380</c:f>
              <c:numCache>
                <c:formatCode>#,##0;[Red]\-#,##0;</c:formatCode>
                <c:ptCount val="36"/>
                <c:pt idx="0">
                  <c:v>60</c:v>
                </c:pt>
                <c:pt idx="1">
                  <c:v>120</c:v>
                </c:pt>
                <c:pt idx="2">
                  <c:v>180</c:v>
                </c:pt>
                <c:pt idx="3">
                  <c:v>240</c:v>
                </c:pt>
                <c:pt idx="4">
                  <c:v>300</c:v>
                </c:pt>
                <c:pt idx="5">
                  <c:v>360</c:v>
                </c:pt>
                <c:pt idx="6">
                  <c:v>420</c:v>
                </c:pt>
                <c:pt idx="7">
                  <c:v>480</c:v>
                </c:pt>
                <c:pt idx="8">
                  <c:v>540</c:v>
                </c:pt>
                <c:pt idx="9">
                  <c:v>600</c:v>
                </c:pt>
                <c:pt idx="10">
                  <c:v>660</c:v>
                </c:pt>
                <c:pt idx="11">
                  <c:v>660</c:v>
                </c:pt>
                <c:pt idx="12">
                  <c:v>660</c:v>
                </c:pt>
                <c:pt idx="13">
                  <c:v>660</c:v>
                </c:pt>
                <c:pt idx="14">
                  <c:v>660</c:v>
                </c:pt>
                <c:pt idx="15">
                  <c:v>660</c:v>
                </c:pt>
                <c:pt idx="16">
                  <c:v>660</c:v>
                </c:pt>
                <c:pt idx="17">
                  <c:v>660</c:v>
                </c:pt>
                <c:pt idx="18">
                  <c:v>660</c:v>
                </c:pt>
                <c:pt idx="19">
                  <c:v>660</c:v>
                </c:pt>
                <c:pt idx="20">
                  <c:v>609.6</c:v>
                </c:pt>
                <c:pt idx="21">
                  <c:v>561.5</c:v>
                </c:pt>
                <c:pt idx="22">
                  <c:v>515.79999999999995</c:v>
                </c:pt>
                <c:pt idx="23">
                  <c:v>472.2</c:v>
                </c:pt>
                <c:pt idx="24">
                  <c:v>430.7</c:v>
                </c:pt>
                <c:pt idx="25">
                  <c:v>391.2</c:v>
                </c:pt>
                <c:pt idx="26">
                  <c:v>353.6</c:v>
                </c:pt>
                <c:pt idx="27">
                  <c:v>317.7</c:v>
                </c:pt>
                <c:pt idx="28">
                  <c:v>283.60000000000002</c:v>
                </c:pt>
                <c:pt idx="29">
                  <c:v>251.1</c:v>
                </c:pt>
                <c:pt idx="30">
                  <c:v>220.1</c:v>
                </c:pt>
                <c:pt idx="31">
                  <c:v>190.6</c:v>
                </c:pt>
                <c:pt idx="32">
                  <c:v>162.5</c:v>
                </c:pt>
                <c:pt idx="33">
                  <c:v>135.80000000000001</c:v>
                </c:pt>
                <c:pt idx="34">
                  <c:v>110.3</c:v>
                </c:pt>
                <c:pt idx="35">
                  <c:v>86</c:v>
                </c:pt>
              </c:numCache>
            </c:numRef>
          </c:val>
          <c:smooth val="0"/>
          <c:extLst>
            <c:ext xmlns:c16="http://schemas.microsoft.com/office/drawing/2014/chart" uri="{C3380CC4-5D6E-409C-BE32-E72D297353CC}">
              <c16:uniqueId val="{00000001-CB06-4C07-A1FD-3D13A75055AF}"/>
            </c:ext>
          </c:extLst>
        </c:ser>
        <c:dLbls>
          <c:showLegendKey val="0"/>
          <c:showVal val="0"/>
          <c:showCatName val="0"/>
          <c:showSerName val="0"/>
          <c:showPercent val="0"/>
          <c:showBubbleSize val="0"/>
        </c:dLbls>
        <c:marker val="1"/>
        <c:smooth val="0"/>
        <c:axId val="255168896"/>
        <c:axId val="255170816"/>
      </c:lineChart>
      <c:catAx>
        <c:axId val="2551688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70816"/>
        <c:crosses val="autoZero"/>
        <c:auto val="1"/>
        <c:lblAlgn val="ctr"/>
        <c:lblOffset val="100"/>
        <c:noMultiLvlLbl val="0"/>
      </c:catAx>
      <c:valAx>
        <c:axId val="25517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金額（万円）</a:t>
                </a:r>
              </a:p>
            </c:rich>
          </c:tx>
          <c:layout>
            <c:manualLayout>
              <c:xMode val="edge"/>
              <c:yMode val="edge"/>
              <c:x val="3.8593921841274548E-4"/>
              <c:y val="2.7228488330850537E-2"/>
            </c:manualLayout>
          </c:layout>
          <c:overlay val="0"/>
          <c:spPr>
            <a:noFill/>
            <a:ln w="25400">
              <a:noFill/>
            </a:ln>
          </c:spPr>
        </c:title>
        <c:numFmt formatCode="#,##0;[Red]\-#,##0;" sourceLinked="1"/>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68896"/>
        <c:crosses val="autoZero"/>
        <c:crossBetween val="between"/>
      </c:valAx>
      <c:spPr>
        <a:noFill/>
        <a:ln w="25400">
          <a:noFill/>
        </a:ln>
      </c:spPr>
    </c:plotArea>
    <c:legend>
      <c:legendPos val="b"/>
      <c:layout>
        <c:manualLayout>
          <c:xMode val="edge"/>
          <c:yMode val="edge"/>
          <c:x val="0.18533139995616177"/>
          <c:y val="0.94664195606178714"/>
          <c:w val="0.47224086282576561"/>
          <c:h val="5.3357982426109778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0"/>
    <c:dispBlanksAs val="zero"/>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それぞれの運用結果（元本＋運用益の合計）</a:t>
            </a:r>
            <a:endParaRPr lang="en-US" altLang="ja-JP"/>
          </a:p>
        </c:rich>
      </c:tx>
      <c:overlay val="0"/>
      <c:spPr>
        <a:noFill/>
        <a:ln w="25400">
          <a:noFill/>
        </a:ln>
      </c:spPr>
    </c:title>
    <c:autoTitleDeleted val="0"/>
    <c:plotArea>
      <c:layout>
        <c:manualLayout>
          <c:layoutTarget val="inner"/>
          <c:xMode val="edge"/>
          <c:yMode val="edge"/>
          <c:x val="4.8238287111102868E-2"/>
          <c:y val="0.10555013936212591"/>
          <c:w val="0.90025563286209964"/>
          <c:h val="0.71605243038313904"/>
        </c:manualLayout>
      </c:layout>
      <c:areaChart>
        <c:grouping val="stacked"/>
        <c:varyColors val="0"/>
        <c:ser>
          <c:idx val="0"/>
          <c:order val="0"/>
          <c:tx>
            <c:strRef>
              <c:f>運用!$B$3</c:f>
              <c:strCache>
                <c:ptCount val="1"/>
              </c:strCache>
            </c:strRef>
          </c:tx>
          <c:spPr>
            <a:solidFill>
              <a:srgbClr val="75C4FF"/>
            </a:solidFill>
            <a:ln w="28575">
              <a:noFill/>
            </a:ln>
          </c:spPr>
          <c:cat>
            <c:strRef>
              <c:f>BigCF!$D$320:$AN$320</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BigCF!$D$196:$AM$196</c:f>
              <c:numCache>
                <c:formatCode>#,##0.0;[Red]\-#,##0.0;</c:formatCode>
                <c:ptCount val="36"/>
                <c:pt idx="0">
                  <c:v>61.6</c:v>
                </c:pt>
                <c:pt idx="1">
                  <c:v>126.3</c:v>
                </c:pt>
                <c:pt idx="2">
                  <c:v>194.2</c:v>
                </c:pt>
                <c:pt idx="3">
                  <c:v>265.60000000000002</c:v>
                </c:pt>
                <c:pt idx="4">
                  <c:v>340.5</c:v>
                </c:pt>
                <c:pt idx="5">
                  <c:v>419.1</c:v>
                </c:pt>
                <c:pt idx="6">
                  <c:v>501.7</c:v>
                </c:pt>
                <c:pt idx="7">
                  <c:v>588.29999999999995</c:v>
                </c:pt>
                <c:pt idx="8">
                  <c:v>679.4</c:v>
                </c:pt>
                <c:pt idx="9">
                  <c:v>775</c:v>
                </c:pt>
                <c:pt idx="10">
                  <c:v>875.3</c:v>
                </c:pt>
                <c:pt idx="11">
                  <c:v>919.1</c:v>
                </c:pt>
                <c:pt idx="12">
                  <c:v>965</c:v>
                </c:pt>
                <c:pt idx="13">
                  <c:v>1013.3</c:v>
                </c:pt>
                <c:pt idx="14">
                  <c:v>1064</c:v>
                </c:pt>
                <c:pt idx="15">
                  <c:v>1117.2</c:v>
                </c:pt>
                <c:pt idx="16">
                  <c:v>1173</c:v>
                </c:pt>
                <c:pt idx="17">
                  <c:v>1231.7</c:v>
                </c:pt>
                <c:pt idx="18">
                  <c:v>1293.2</c:v>
                </c:pt>
                <c:pt idx="19">
                  <c:v>1357.9</c:v>
                </c:pt>
                <c:pt idx="20">
                  <c:v>1316.8</c:v>
                </c:pt>
                <c:pt idx="21">
                  <c:v>1273.7</c:v>
                </c:pt>
                <c:pt idx="22">
                  <c:v>1228.4000000000001</c:v>
                </c:pt>
                <c:pt idx="23">
                  <c:v>1180.9000000000001</c:v>
                </c:pt>
                <c:pt idx="24">
                  <c:v>1131</c:v>
                </c:pt>
                <c:pt idx="25">
                  <c:v>1078.5999999999999</c:v>
                </c:pt>
                <c:pt idx="26">
                  <c:v>1023.5</c:v>
                </c:pt>
                <c:pt idx="27">
                  <c:v>965.7</c:v>
                </c:pt>
                <c:pt idx="28">
                  <c:v>905.1</c:v>
                </c:pt>
                <c:pt idx="29">
                  <c:v>841.4</c:v>
                </c:pt>
                <c:pt idx="30">
                  <c:v>774.5</c:v>
                </c:pt>
                <c:pt idx="31">
                  <c:v>704.2</c:v>
                </c:pt>
                <c:pt idx="32">
                  <c:v>630.5</c:v>
                </c:pt>
                <c:pt idx="33">
                  <c:v>553</c:v>
                </c:pt>
                <c:pt idx="34">
                  <c:v>471.7</c:v>
                </c:pt>
                <c:pt idx="35">
                  <c:v>386.3</c:v>
                </c:pt>
              </c:numCache>
            </c:numRef>
          </c:val>
          <c:extLst>
            <c:ext xmlns:c16="http://schemas.microsoft.com/office/drawing/2014/chart" uri="{C3380CC4-5D6E-409C-BE32-E72D297353CC}">
              <c16:uniqueId val="{00000000-CB06-4C07-A1FD-3D13A75055AF}"/>
            </c:ext>
          </c:extLst>
        </c:ser>
        <c:dLbls>
          <c:showLegendKey val="0"/>
          <c:showVal val="0"/>
          <c:showCatName val="0"/>
          <c:showSerName val="0"/>
          <c:showPercent val="0"/>
          <c:showBubbleSize val="0"/>
        </c:dLbls>
        <c:axId val="255168896"/>
        <c:axId val="255170816"/>
      </c:areaChart>
      <c:catAx>
        <c:axId val="2551688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70816"/>
        <c:crosses val="autoZero"/>
        <c:auto val="1"/>
        <c:lblAlgn val="ctr"/>
        <c:lblOffset val="100"/>
        <c:noMultiLvlLbl val="0"/>
      </c:catAx>
      <c:valAx>
        <c:axId val="25517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金額（万円）</a:t>
                </a:r>
              </a:p>
            </c:rich>
          </c:tx>
          <c:layout>
            <c:manualLayout>
              <c:xMode val="edge"/>
              <c:yMode val="edge"/>
              <c:x val="3.8593921841274548E-4"/>
              <c:y val="2.7228488330850537E-2"/>
            </c:manualLayout>
          </c:layout>
          <c:overlay val="0"/>
          <c:spPr>
            <a:noFill/>
            <a:ln w="25400">
              <a:noFill/>
            </a:ln>
          </c:spPr>
        </c:title>
        <c:numFmt formatCode="#,##0;[Red]\-#,##0;" sourceLinked="0"/>
        <c:majorTickMark val="out"/>
        <c:minorTickMark val="none"/>
        <c:tickLblPos val="nextTo"/>
        <c:spPr>
          <a:ln w="9525">
            <a:solidFill>
              <a:schemeClr val="tx1"/>
            </a:solid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5168896"/>
        <c:crosses val="autoZero"/>
        <c:crossBetween val="midCat"/>
      </c:valAx>
      <c:spPr>
        <a:noFill/>
        <a:ln w="25400">
          <a:noFill/>
        </a:ln>
      </c:spPr>
    </c:plotArea>
    <c:legend>
      <c:legendPos val="b"/>
      <c:layout>
        <c:manualLayout>
          <c:xMode val="edge"/>
          <c:yMode val="edge"/>
          <c:x val="2.9288157162172909E-2"/>
          <c:y val="0.93855587871335899"/>
          <c:w val="0.92225826003724454"/>
          <c:h val="6.1444121286640972E-2"/>
        </c:manualLayout>
      </c:layout>
      <c:overlay val="0"/>
      <c:spPr>
        <a:noFill/>
        <a:ln w="25400">
          <a:noFill/>
        </a:ln>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0"/>
    <c:dispBlanksAs val="zero"/>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収入の推移とその内訳</a:t>
            </a:r>
          </a:p>
        </c:rich>
      </c:tx>
      <c:layout>
        <c:manualLayout>
          <c:xMode val="edge"/>
          <c:yMode val="edge"/>
          <c:x val="0.35079671003590496"/>
          <c:y val="3.5065751735858249E-2"/>
        </c:manualLayout>
      </c:layout>
      <c:overlay val="0"/>
      <c:spPr>
        <a:noFill/>
        <a:ln w="25400">
          <a:noFill/>
        </a:ln>
      </c:spPr>
    </c:title>
    <c:autoTitleDeleted val="0"/>
    <c:plotArea>
      <c:layout>
        <c:manualLayout>
          <c:layoutTarget val="inner"/>
          <c:xMode val="edge"/>
          <c:yMode val="edge"/>
          <c:x val="3.7450509319182777E-2"/>
          <c:y val="0.10796037805991864"/>
          <c:w val="0.90559564285336747"/>
          <c:h val="0.7182863802870697"/>
        </c:manualLayout>
      </c:layout>
      <c:barChart>
        <c:barDir val="col"/>
        <c:grouping val="stacked"/>
        <c:varyColors val="0"/>
        <c:ser>
          <c:idx val="0"/>
          <c:order val="0"/>
          <c:tx>
            <c:strRef>
              <c:f>CF表!$B$14</c:f>
              <c:strCache>
                <c:ptCount val="1"/>
                <c:pt idx="0">
                  <c:v>世帯主年収</c:v>
                </c:pt>
              </c:strCache>
            </c:strRef>
          </c:tx>
          <c:spPr>
            <a:solidFill>
              <a:srgbClr val="5082BE"/>
            </a:solidFill>
            <a:ln w="25400">
              <a:noFill/>
            </a:ln>
          </c:spPr>
          <c:invertIfNegative val="0"/>
          <c:cat>
            <c:strRef>
              <c:f>CF表!$C$5:$AL$5</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CF表!$C$14:$AL$14</c:f>
              <c:numCache>
                <c:formatCode>#,##0;[Red]\-#,##0;</c:formatCode>
                <c:ptCount val="36"/>
                <c:pt idx="0">
                  <c:v>700</c:v>
                </c:pt>
                <c:pt idx="1">
                  <c:v>700</c:v>
                </c:pt>
                <c:pt idx="2">
                  <c:v>700</c:v>
                </c:pt>
                <c:pt idx="3">
                  <c:v>700</c:v>
                </c:pt>
                <c:pt idx="4">
                  <c:v>700</c:v>
                </c:pt>
                <c:pt idx="5">
                  <c:v>700</c:v>
                </c:pt>
                <c:pt idx="6">
                  <c:v>498</c:v>
                </c:pt>
                <c:pt idx="7">
                  <c:v>498</c:v>
                </c:pt>
                <c:pt idx="8">
                  <c:v>498</c:v>
                </c:pt>
                <c:pt idx="9">
                  <c:v>498</c:v>
                </c:pt>
                <c:pt idx="10">
                  <c:v>498</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54CB-49A4-AFC0-B65725803375}"/>
            </c:ext>
          </c:extLst>
        </c:ser>
        <c:ser>
          <c:idx val="1"/>
          <c:order val="1"/>
          <c:tx>
            <c:strRef>
              <c:f>CF表!$B$15</c:f>
              <c:strCache>
                <c:ptCount val="1"/>
                <c:pt idx="0">
                  <c:v>配偶者年収</c:v>
                </c:pt>
              </c:strCache>
            </c:strRef>
          </c:tx>
          <c:spPr>
            <a:solidFill>
              <a:srgbClr val="BE5050"/>
            </a:solidFill>
            <a:ln w="25400">
              <a:noFill/>
            </a:ln>
          </c:spPr>
          <c:invertIfNegative val="0"/>
          <c:cat>
            <c:numRef>
              <c:f>CF表!$C$4:$AM$4</c:f>
              <c:numCache>
                <c:formatCode>General</c:formatCode>
                <c:ptCount val="3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numCache>
            </c:numRef>
          </c:cat>
          <c:val>
            <c:numRef>
              <c:f>CF表!$C$15:$AL$15</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54CB-49A4-AFC0-B65725803375}"/>
            </c:ext>
          </c:extLst>
        </c:ser>
        <c:ser>
          <c:idx val="7"/>
          <c:order val="2"/>
          <c:tx>
            <c:strRef>
              <c:f>CF表!$B$16</c:f>
              <c:strCache>
                <c:ptCount val="1"/>
                <c:pt idx="0">
                  <c:v>退職金合計</c:v>
                </c:pt>
              </c:strCache>
            </c:strRef>
          </c:tx>
          <c:spPr>
            <a:solidFill>
              <a:srgbClr val="828282"/>
            </a:solidFill>
            <a:ln>
              <a:noFill/>
            </a:ln>
          </c:spPr>
          <c:invertIfNegative val="0"/>
          <c:cat>
            <c:numRef>
              <c:f>CF表!$C$4:$AM$4</c:f>
              <c:numCache>
                <c:formatCode>General</c:formatCode>
                <c:ptCount val="3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numCache>
            </c:numRef>
          </c:cat>
          <c:val>
            <c:numRef>
              <c:f>CF表!$C$16:$AL$16</c:f>
              <c:numCache>
                <c:formatCode>#,##0;[Red]\-#,##0;</c:formatCode>
                <c:ptCount val="36"/>
                <c:pt idx="0">
                  <c:v>0</c:v>
                </c:pt>
                <c:pt idx="1">
                  <c:v>0</c:v>
                </c:pt>
                <c:pt idx="2">
                  <c:v>0</c:v>
                </c:pt>
                <c:pt idx="3">
                  <c:v>0</c:v>
                </c:pt>
                <c:pt idx="4">
                  <c:v>0</c:v>
                </c:pt>
                <c:pt idx="5">
                  <c:v>0</c:v>
                </c:pt>
                <c:pt idx="6">
                  <c:v>0</c:v>
                </c:pt>
                <c:pt idx="7">
                  <c:v>0</c:v>
                </c:pt>
                <c:pt idx="8">
                  <c:v>0</c:v>
                </c:pt>
                <c:pt idx="9">
                  <c:v>0</c:v>
                </c:pt>
                <c:pt idx="10">
                  <c:v>1500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54CB-49A4-AFC0-B65725803375}"/>
            </c:ext>
          </c:extLst>
        </c:ser>
        <c:ser>
          <c:idx val="2"/>
          <c:order val="3"/>
          <c:tx>
            <c:strRef>
              <c:f>CF表!$B$17</c:f>
              <c:strCache>
                <c:ptCount val="1"/>
                <c:pt idx="0">
                  <c:v>老後の年金合計</c:v>
                </c:pt>
              </c:strCache>
            </c:strRef>
          </c:tx>
          <c:spPr>
            <a:solidFill>
              <a:srgbClr val="96BE5A"/>
            </a:solidFill>
            <a:ln w="25400">
              <a:noFill/>
            </a:ln>
          </c:spPr>
          <c:invertIfNegative val="0"/>
          <c:cat>
            <c:numRef>
              <c:f>CF表!$C$4:$AM$4</c:f>
              <c:numCache>
                <c:formatCode>General</c:formatCode>
                <c:ptCount val="3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numCache>
            </c:numRef>
          </c:cat>
          <c:val>
            <c:numRef>
              <c:f>CF表!$C$17:$AL$17</c:f>
              <c:numCache>
                <c:formatCode>#,##0;[Red]\-#,##0;</c:formatCode>
                <c:ptCount val="36"/>
                <c:pt idx="0">
                  <c:v>0</c:v>
                </c:pt>
                <c:pt idx="1">
                  <c:v>0</c:v>
                </c:pt>
                <c:pt idx="2">
                  <c:v>0</c:v>
                </c:pt>
                <c:pt idx="3">
                  <c:v>0</c:v>
                </c:pt>
                <c:pt idx="4">
                  <c:v>0</c:v>
                </c:pt>
                <c:pt idx="5">
                  <c:v>0</c:v>
                </c:pt>
                <c:pt idx="6">
                  <c:v>0</c:v>
                </c:pt>
                <c:pt idx="7">
                  <c:v>0</c:v>
                </c:pt>
                <c:pt idx="8">
                  <c:v>0</c:v>
                </c:pt>
                <c:pt idx="9">
                  <c:v>0</c:v>
                </c:pt>
                <c:pt idx="10">
                  <c:v>181.8</c:v>
                </c:pt>
                <c:pt idx="11">
                  <c:v>213.1</c:v>
                </c:pt>
                <c:pt idx="12">
                  <c:v>213.1</c:v>
                </c:pt>
                <c:pt idx="13">
                  <c:v>213.1</c:v>
                </c:pt>
                <c:pt idx="14">
                  <c:v>213.1</c:v>
                </c:pt>
                <c:pt idx="15">
                  <c:v>213.1</c:v>
                </c:pt>
                <c:pt idx="16">
                  <c:v>213.1</c:v>
                </c:pt>
                <c:pt idx="17">
                  <c:v>213.1</c:v>
                </c:pt>
                <c:pt idx="18">
                  <c:v>213.1</c:v>
                </c:pt>
                <c:pt idx="19">
                  <c:v>213.1</c:v>
                </c:pt>
                <c:pt idx="20">
                  <c:v>213.1</c:v>
                </c:pt>
                <c:pt idx="21">
                  <c:v>213.1</c:v>
                </c:pt>
                <c:pt idx="22">
                  <c:v>213.1</c:v>
                </c:pt>
                <c:pt idx="23">
                  <c:v>213.1</c:v>
                </c:pt>
                <c:pt idx="24">
                  <c:v>213.1</c:v>
                </c:pt>
                <c:pt idx="25">
                  <c:v>213.1</c:v>
                </c:pt>
                <c:pt idx="26">
                  <c:v>213.1</c:v>
                </c:pt>
                <c:pt idx="27">
                  <c:v>213.1</c:v>
                </c:pt>
                <c:pt idx="28">
                  <c:v>213.1</c:v>
                </c:pt>
                <c:pt idx="29">
                  <c:v>213.1</c:v>
                </c:pt>
                <c:pt idx="30">
                  <c:v>213.1</c:v>
                </c:pt>
                <c:pt idx="31">
                  <c:v>213.1</c:v>
                </c:pt>
                <c:pt idx="32">
                  <c:v>213.1</c:v>
                </c:pt>
                <c:pt idx="33">
                  <c:v>213.1</c:v>
                </c:pt>
                <c:pt idx="34">
                  <c:v>213.1</c:v>
                </c:pt>
                <c:pt idx="35">
                  <c:v>213.1</c:v>
                </c:pt>
              </c:numCache>
            </c:numRef>
          </c:val>
          <c:extLst>
            <c:ext xmlns:c16="http://schemas.microsoft.com/office/drawing/2014/chart" uri="{C3380CC4-5D6E-409C-BE32-E72D297353CC}">
              <c16:uniqueId val="{00000003-54CB-49A4-AFC0-B65725803375}"/>
            </c:ext>
          </c:extLst>
        </c:ser>
        <c:ser>
          <c:idx val="4"/>
          <c:order val="4"/>
          <c:tx>
            <c:strRef>
              <c:f>CF表!$B$20</c:f>
              <c:strCache>
                <c:ptCount val="1"/>
                <c:pt idx="0">
                  <c:v>保険金(生存給付金)</c:v>
                </c:pt>
              </c:strCache>
            </c:strRef>
          </c:tx>
          <c:spPr>
            <a:solidFill>
              <a:srgbClr val="00F06E"/>
            </a:solidFill>
          </c:spPr>
          <c:invertIfNegative val="0"/>
          <c:cat>
            <c:numRef>
              <c:f>CF表!$C$4:$AM$4</c:f>
              <c:numCache>
                <c:formatCode>General</c:formatCode>
                <c:ptCount val="3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numCache>
            </c:numRef>
          </c:cat>
          <c:val>
            <c:numRef>
              <c:f>CF表!$C$20:$AL$20</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54CB-49A4-AFC0-B65725803375}"/>
            </c:ext>
          </c:extLst>
        </c:ser>
        <c:ser>
          <c:idx val="3"/>
          <c:order val="5"/>
          <c:tx>
            <c:strRef>
              <c:f>CF表!$B$21</c:f>
              <c:strCache>
                <c:ptCount val="1"/>
                <c:pt idx="0">
                  <c:v>定期収入</c:v>
                </c:pt>
              </c:strCache>
            </c:strRef>
          </c:tx>
          <c:spPr>
            <a:solidFill>
              <a:srgbClr val="FF8C00"/>
            </a:solidFill>
          </c:spPr>
          <c:invertIfNegative val="0"/>
          <c:cat>
            <c:numRef>
              <c:f>CF表!$C$4:$AM$4</c:f>
              <c:numCache>
                <c:formatCode>General</c:formatCode>
                <c:ptCount val="3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numCache>
            </c:numRef>
          </c:cat>
          <c:val>
            <c:numRef>
              <c:f>CF表!$C$21:$AL$21</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54CB-49A4-AFC0-B65725803375}"/>
            </c:ext>
          </c:extLst>
        </c:ser>
        <c:ser>
          <c:idx val="5"/>
          <c:order val="6"/>
          <c:tx>
            <c:strRef>
              <c:f>CF表!$B$30</c:f>
              <c:strCache>
                <c:ptCount val="1"/>
                <c:pt idx="0">
                  <c:v>臨時収入</c:v>
                </c:pt>
              </c:strCache>
            </c:strRef>
          </c:tx>
          <c:spPr>
            <a:solidFill>
              <a:srgbClr val="FF0066"/>
            </a:solidFill>
          </c:spPr>
          <c:invertIfNegative val="0"/>
          <c:cat>
            <c:numRef>
              <c:f>CF表!$C$4:$AM$4</c:f>
              <c:numCache>
                <c:formatCode>General</c:formatCode>
                <c:ptCount val="3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numCache>
            </c:numRef>
          </c:cat>
          <c:val>
            <c:numRef>
              <c:f>CF表!$C$30:$AL$30</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6-54CB-49A4-AFC0-B65725803375}"/>
            </c:ext>
          </c:extLst>
        </c:ser>
        <c:ser>
          <c:idx val="6"/>
          <c:order val="7"/>
          <c:tx>
            <c:strRef>
              <c:f>CF表!$B$31</c:f>
              <c:strCache>
                <c:ptCount val="1"/>
                <c:pt idx="0">
                  <c:v>児童手当</c:v>
                </c:pt>
              </c:strCache>
            </c:strRef>
          </c:tx>
          <c:spPr>
            <a:solidFill>
              <a:srgbClr val="D2C800"/>
            </a:solidFill>
          </c:spPr>
          <c:invertIfNegative val="0"/>
          <c:val>
            <c:numRef>
              <c:f>CF表!$C$31:$AL$31</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7-54CB-49A4-AFC0-B65725803375}"/>
            </c:ext>
          </c:extLst>
        </c:ser>
        <c:dLbls>
          <c:showLegendKey val="0"/>
          <c:showVal val="0"/>
          <c:showCatName val="0"/>
          <c:showSerName val="0"/>
          <c:showPercent val="0"/>
          <c:showBubbleSize val="0"/>
        </c:dLbls>
        <c:gapWidth val="40"/>
        <c:overlap val="100"/>
        <c:axId val="207264384"/>
        <c:axId val="207270656"/>
      </c:barChart>
      <c:catAx>
        <c:axId val="207264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世帯主</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配偶者</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（年齢）</a:t>
                </a:r>
              </a:p>
            </c:rich>
          </c:tx>
          <c:layout>
            <c:manualLayout>
              <c:xMode val="edge"/>
              <c:yMode val="edge"/>
              <c:x val="0.94845331415978351"/>
              <c:y val="0.8402626974259797"/>
            </c:manualLayout>
          </c:layout>
          <c:overlay val="0"/>
          <c:spPr>
            <a:noFill/>
            <a:ln w="25400">
              <a:noFill/>
            </a:ln>
          </c:sp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270656"/>
        <c:crosses val="autoZero"/>
        <c:auto val="1"/>
        <c:lblAlgn val="ctr"/>
        <c:lblOffset val="100"/>
        <c:noMultiLvlLbl val="1"/>
      </c:catAx>
      <c:valAx>
        <c:axId val="207270656"/>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収入合計（万円）</a:t>
                </a:r>
              </a:p>
            </c:rich>
          </c:tx>
          <c:layout>
            <c:manualLayout>
              <c:xMode val="edge"/>
              <c:yMode val="edge"/>
              <c:x val="0"/>
              <c:y val="2.7162591518165493E-2"/>
            </c:manualLayout>
          </c:layout>
          <c:overlay val="0"/>
          <c:spPr>
            <a:noFill/>
            <a:ln w="25400">
              <a:noFill/>
            </a:ln>
          </c:spPr>
        </c:title>
        <c:numFmt formatCode="#,##0;[Red]\-#,##0;0" sourceLinked="0"/>
        <c:majorTickMark val="out"/>
        <c:minorTickMark val="none"/>
        <c:tickLblPos val="nextTo"/>
        <c:spPr>
          <a:noFill/>
          <a:ln w="9525">
            <a:solidFill>
              <a:schemeClr val="tx1"/>
            </a:solidFill>
          </a:ln>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07264384"/>
        <c:crosses val="autoZero"/>
        <c:crossBetween val="between"/>
      </c:valAx>
      <c:spPr>
        <a:noFill/>
        <a:ln w="25400">
          <a:noFill/>
        </a:ln>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6.4476151281387936E-2"/>
          <c:y val="0.92109683657963815"/>
          <c:w val="0.80832663199028365"/>
          <c:h val="6.6972648155822601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支出の推移とその内訳</a:t>
            </a:r>
          </a:p>
        </c:rich>
      </c:tx>
      <c:layout>
        <c:manualLayout>
          <c:xMode val="edge"/>
          <c:yMode val="edge"/>
          <c:x val="0.35453816291227702"/>
          <c:y val="3.4912713634193564E-2"/>
        </c:manualLayout>
      </c:layout>
      <c:overlay val="0"/>
      <c:spPr>
        <a:noFill/>
        <a:ln w="25400">
          <a:noFill/>
        </a:ln>
      </c:spPr>
    </c:title>
    <c:autoTitleDeleted val="0"/>
    <c:plotArea>
      <c:layout>
        <c:manualLayout>
          <c:layoutTarget val="inner"/>
          <c:xMode val="edge"/>
          <c:yMode val="edge"/>
          <c:x val="3.6135222511336766E-2"/>
          <c:y val="0.11681957186544342"/>
          <c:w val="0.90628088084360581"/>
          <c:h val="0.69769424698573612"/>
        </c:manualLayout>
      </c:layout>
      <c:barChart>
        <c:barDir val="col"/>
        <c:grouping val="stacked"/>
        <c:varyColors val="0"/>
        <c:ser>
          <c:idx val="3"/>
          <c:order val="0"/>
          <c:tx>
            <c:strRef>
              <c:f>CF表!$B$38</c:f>
              <c:strCache>
                <c:ptCount val="1"/>
                <c:pt idx="0">
                  <c:v>日常生活費</c:v>
                </c:pt>
              </c:strCache>
            </c:strRef>
          </c:tx>
          <c:spPr>
            <a:solidFill>
              <a:srgbClr val="5082BE"/>
            </a:solidFill>
          </c:spPr>
          <c:invertIfNegative val="0"/>
          <c:cat>
            <c:strRef>
              <c:f>CF表!$C$5:$AL$5</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CF表!$C$38:$AL$38</c:f>
              <c:numCache>
                <c:formatCode>#,##0;[Red]\-#,##0;</c:formatCode>
                <c:ptCount val="36"/>
                <c:pt idx="0">
                  <c:v>210</c:v>
                </c:pt>
                <c:pt idx="1">
                  <c:v>214.2</c:v>
                </c:pt>
                <c:pt idx="2">
                  <c:v>218.5</c:v>
                </c:pt>
                <c:pt idx="3">
                  <c:v>222.9</c:v>
                </c:pt>
                <c:pt idx="4">
                  <c:v>227.3</c:v>
                </c:pt>
                <c:pt idx="5">
                  <c:v>231.9</c:v>
                </c:pt>
                <c:pt idx="6">
                  <c:v>236.5</c:v>
                </c:pt>
                <c:pt idx="7">
                  <c:v>241.2</c:v>
                </c:pt>
                <c:pt idx="8">
                  <c:v>246</c:v>
                </c:pt>
                <c:pt idx="9">
                  <c:v>251</c:v>
                </c:pt>
                <c:pt idx="10">
                  <c:v>219.4</c:v>
                </c:pt>
                <c:pt idx="11">
                  <c:v>223.8</c:v>
                </c:pt>
                <c:pt idx="12">
                  <c:v>228.3</c:v>
                </c:pt>
                <c:pt idx="13">
                  <c:v>232.8</c:v>
                </c:pt>
                <c:pt idx="14">
                  <c:v>237.5</c:v>
                </c:pt>
                <c:pt idx="15">
                  <c:v>242.3</c:v>
                </c:pt>
                <c:pt idx="16">
                  <c:v>247.1</c:v>
                </c:pt>
                <c:pt idx="17">
                  <c:v>252</c:v>
                </c:pt>
                <c:pt idx="18">
                  <c:v>257.10000000000002</c:v>
                </c:pt>
                <c:pt idx="19">
                  <c:v>262.2</c:v>
                </c:pt>
                <c:pt idx="20">
                  <c:v>267.5</c:v>
                </c:pt>
                <c:pt idx="21">
                  <c:v>272.8</c:v>
                </c:pt>
                <c:pt idx="22">
                  <c:v>278.3</c:v>
                </c:pt>
                <c:pt idx="23">
                  <c:v>283.8</c:v>
                </c:pt>
                <c:pt idx="24">
                  <c:v>289.5</c:v>
                </c:pt>
                <c:pt idx="25">
                  <c:v>295.3</c:v>
                </c:pt>
                <c:pt idx="26">
                  <c:v>301.2</c:v>
                </c:pt>
                <c:pt idx="27">
                  <c:v>307.2</c:v>
                </c:pt>
                <c:pt idx="28">
                  <c:v>313.39999999999998</c:v>
                </c:pt>
                <c:pt idx="29">
                  <c:v>319.7</c:v>
                </c:pt>
                <c:pt idx="30">
                  <c:v>326</c:v>
                </c:pt>
                <c:pt idx="31">
                  <c:v>332.6</c:v>
                </c:pt>
                <c:pt idx="32">
                  <c:v>339.2</c:v>
                </c:pt>
                <c:pt idx="33">
                  <c:v>346</c:v>
                </c:pt>
                <c:pt idx="34">
                  <c:v>352.9</c:v>
                </c:pt>
                <c:pt idx="35">
                  <c:v>360</c:v>
                </c:pt>
              </c:numCache>
            </c:numRef>
          </c:val>
          <c:extLst>
            <c:ext xmlns:c16="http://schemas.microsoft.com/office/drawing/2014/chart" uri="{C3380CC4-5D6E-409C-BE32-E72D297353CC}">
              <c16:uniqueId val="{00000000-6AF7-4C7F-A48B-9DFEEB120BEA}"/>
            </c:ext>
          </c:extLst>
        </c:ser>
        <c:ser>
          <c:idx val="0"/>
          <c:order val="1"/>
          <c:tx>
            <c:strRef>
              <c:f>CF表!$B$35</c:f>
              <c:strCache>
                <c:ptCount val="1"/>
                <c:pt idx="0">
                  <c:v>保険料</c:v>
                </c:pt>
              </c:strCache>
            </c:strRef>
          </c:tx>
          <c:spPr>
            <a:solidFill>
              <a:srgbClr val="BE5050"/>
            </a:solidFill>
            <a:ln w="25400">
              <a:noFill/>
            </a:ln>
          </c:spPr>
          <c:invertIfNegative val="0"/>
          <c:val>
            <c:numRef>
              <c:f>CF表!$C$35:$AL$35</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6AF7-4C7F-A48B-9DFEEB120BEA}"/>
            </c:ext>
          </c:extLst>
        </c:ser>
        <c:ser>
          <c:idx val="1"/>
          <c:order val="2"/>
          <c:tx>
            <c:strRef>
              <c:f>CF表!$B$36</c:f>
              <c:strCache>
                <c:ptCount val="1"/>
                <c:pt idx="0">
                  <c:v>教育費</c:v>
                </c:pt>
              </c:strCache>
            </c:strRef>
          </c:tx>
          <c:spPr>
            <a:solidFill>
              <a:srgbClr val="96BE5A"/>
            </a:solidFill>
          </c:spPr>
          <c:invertIfNegative val="0"/>
          <c:val>
            <c:numRef>
              <c:f>CF表!$C$36:$AL$36</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6AF7-4C7F-A48B-9DFEEB120BEA}"/>
            </c:ext>
          </c:extLst>
        </c:ser>
        <c:ser>
          <c:idx val="2"/>
          <c:order val="3"/>
          <c:tx>
            <c:strRef>
              <c:f>CF表!$B$37</c:f>
              <c:strCache>
                <c:ptCount val="1"/>
                <c:pt idx="0">
                  <c:v>住宅費</c:v>
                </c:pt>
              </c:strCache>
            </c:strRef>
          </c:tx>
          <c:spPr>
            <a:solidFill>
              <a:srgbClr val="00B4F0"/>
            </a:solidFill>
          </c:spPr>
          <c:invertIfNegative val="0"/>
          <c:val>
            <c:numRef>
              <c:f>CF表!$C$37:$AL$37</c:f>
              <c:numCache>
                <c:formatCode>#,##0;[Red]\-#,##0;</c:formatCode>
                <c:ptCount val="36"/>
                <c:pt idx="0">
                  <c:v>84</c:v>
                </c:pt>
                <c:pt idx="1">
                  <c:v>84</c:v>
                </c:pt>
                <c:pt idx="2">
                  <c:v>91</c:v>
                </c:pt>
                <c:pt idx="3">
                  <c:v>84</c:v>
                </c:pt>
                <c:pt idx="4">
                  <c:v>91</c:v>
                </c:pt>
                <c:pt idx="5">
                  <c:v>84</c:v>
                </c:pt>
                <c:pt idx="6">
                  <c:v>91</c:v>
                </c:pt>
                <c:pt idx="7">
                  <c:v>84</c:v>
                </c:pt>
                <c:pt idx="8">
                  <c:v>91</c:v>
                </c:pt>
                <c:pt idx="9">
                  <c:v>84</c:v>
                </c:pt>
                <c:pt idx="10">
                  <c:v>91</c:v>
                </c:pt>
                <c:pt idx="11">
                  <c:v>84</c:v>
                </c:pt>
                <c:pt idx="12">
                  <c:v>91</c:v>
                </c:pt>
                <c:pt idx="13">
                  <c:v>84</c:v>
                </c:pt>
                <c:pt idx="14">
                  <c:v>91</c:v>
                </c:pt>
                <c:pt idx="15">
                  <c:v>84</c:v>
                </c:pt>
                <c:pt idx="16">
                  <c:v>91</c:v>
                </c:pt>
                <c:pt idx="17">
                  <c:v>84</c:v>
                </c:pt>
                <c:pt idx="18">
                  <c:v>91</c:v>
                </c:pt>
                <c:pt idx="19">
                  <c:v>84</c:v>
                </c:pt>
                <c:pt idx="20">
                  <c:v>91</c:v>
                </c:pt>
                <c:pt idx="21">
                  <c:v>84</c:v>
                </c:pt>
                <c:pt idx="22">
                  <c:v>91</c:v>
                </c:pt>
                <c:pt idx="23">
                  <c:v>84</c:v>
                </c:pt>
                <c:pt idx="24">
                  <c:v>91</c:v>
                </c:pt>
                <c:pt idx="25">
                  <c:v>84</c:v>
                </c:pt>
                <c:pt idx="26">
                  <c:v>91</c:v>
                </c:pt>
                <c:pt idx="27">
                  <c:v>84</c:v>
                </c:pt>
                <c:pt idx="28">
                  <c:v>91</c:v>
                </c:pt>
                <c:pt idx="29">
                  <c:v>84</c:v>
                </c:pt>
                <c:pt idx="30">
                  <c:v>91</c:v>
                </c:pt>
                <c:pt idx="31">
                  <c:v>84</c:v>
                </c:pt>
                <c:pt idx="32">
                  <c:v>91</c:v>
                </c:pt>
                <c:pt idx="33">
                  <c:v>84</c:v>
                </c:pt>
                <c:pt idx="34">
                  <c:v>91</c:v>
                </c:pt>
                <c:pt idx="35">
                  <c:v>84</c:v>
                </c:pt>
              </c:numCache>
            </c:numRef>
          </c:val>
          <c:extLst>
            <c:ext xmlns:c16="http://schemas.microsoft.com/office/drawing/2014/chart" uri="{C3380CC4-5D6E-409C-BE32-E72D297353CC}">
              <c16:uniqueId val="{00000004-6AF7-4C7F-A48B-9DFEEB120BEA}"/>
            </c:ext>
          </c:extLst>
        </c:ser>
        <c:ser>
          <c:idx val="7"/>
          <c:order val="4"/>
          <c:tx>
            <c:strRef>
              <c:f>CF表!$B$94</c:f>
              <c:strCache>
                <c:ptCount val="1"/>
                <c:pt idx="0">
                  <c:v>社保・税金</c:v>
                </c:pt>
              </c:strCache>
            </c:strRef>
          </c:tx>
          <c:spPr>
            <a:solidFill>
              <a:srgbClr val="8264A0"/>
            </a:solidFill>
          </c:spPr>
          <c:invertIfNegative val="0"/>
          <c:val>
            <c:numRef>
              <c:f>CF表!$C$94:$AL$94</c:f>
              <c:numCache>
                <c:formatCode>#,##0;[Red]\-#,##0;</c:formatCode>
                <c:ptCount val="36"/>
                <c:pt idx="0">
                  <c:v>174.20238999999998</c:v>
                </c:pt>
                <c:pt idx="1">
                  <c:v>174.20238999999998</c:v>
                </c:pt>
                <c:pt idx="2">
                  <c:v>174.20238999999998</c:v>
                </c:pt>
                <c:pt idx="3">
                  <c:v>174.20238999999998</c:v>
                </c:pt>
                <c:pt idx="4">
                  <c:v>174.20238999999998</c:v>
                </c:pt>
                <c:pt idx="5">
                  <c:v>174.20238999999998</c:v>
                </c:pt>
                <c:pt idx="6">
                  <c:v>112.81119000000001</c:v>
                </c:pt>
                <c:pt idx="7">
                  <c:v>112.81119000000001</c:v>
                </c:pt>
                <c:pt idx="8">
                  <c:v>112.81119000000001</c:v>
                </c:pt>
                <c:pt idx="9">
                  <c:v>112.81119000000001</c:v>
                </c:pt>
                <c:pt idx="10">
                  <c:v>134.98181</c:v>
                </c:pt>
                <c:pt idx="11">
                  <c:v>26.556539999999998</c:v>
                </c:pt>
                <c:pt idx="12">
                  <c:v>26.556539999999998</c:v>
                </c:pt>
                <c:pt idx="13">
                  <c:v>26.556539999999998</c:v>
                </c:pt>
                <c:pt idx="14">
                  <c:v>26.556539999999998</c:v>
                </c:pt>
                <c:pt idx="15">
                  <c:v>26.556539999999998</c:v>
                </c:pt>
                <c:pt idx="16">
                  <c:v>26.556539999999998</c:v>
                </c:pt>
                <c:pt idx="17">
                  <c:v>26.556539999999998</c:v>
                </c:pt>
                <c:pt idx="18">
                  <c:v>26.556539999999998</c:v>
                </c:pt>
                <c:pt idx="19">
                  <c:v>26.556539999999998</c:v>
                </c:pt>
                <c:pt idx="20">
                  <c:v>25.452905000000001</c:v>
                </c:pt>
                <c:pt idx="21">
                  <c:v>25.452905000000001</c:v>
                </c:pt>
                <c:pt idx="22">
                  <c:v>25.452905000000001</c:v>
                </c:pt>
                <c:pt idx="23">
                  <c:v>25.452905000000001</c:v>
                </c:pt>
                <c:pt idx="24">
                  <c:v>25.452905000000001</c:v>
                </c:pt>
                <c:pt idx="25">
                  <c:v>25.452905000000001</c:v>
                </c:pt>
                <c:pt idx="26">
                  <c:v>25.452905000000001</c:v>
                </c:pt>
                <c:pt idx="27">
                  <c:v>25.452905000000001</c:v>
                </c:pt>
                <c:pt idx="28">
                  <c:v>25.452905000000001</c:v>
                </c:pt>
                <c:pt idx="29">
                  <c:v>25.452905000000001</c:v>
                </c:pt>
                <c:pt idx="30">
                  <c:v>25.452905000000001</c:v>
                </c:pt>
                <c:pt idx="31">
                  <c:v>25.452905000000001</c:v>
                </c:pt>
                <c:pt idx="32">
                  <c:v>25.452905000000001</c:v>
                </c:pt>
                <c:pt idx="33">
                  <c:v>25.452905000000001</c:v>
                </c:pt>
                <c:pt idx="34">
                  <c:v>25.452905000000001</c:v>
                </c:pt>
                <c:pt idx="35">
                  <c:v>25.452905000000001</c:v>
                </c:pt>
              </c:numCache>
            </c:numRef>
          </c:val>
          <c:extLst>
            <c:ext xmlns:c16="http://schemas.microsoft.com/office/drawing/2014/chart" uri="{C3380CC4-5D6E-409C-BE32-E72D297353CC}">
              <c16:uniqueId val="{00000003-6AF7-4C7F-A48B-9DFEEB120BEA}"/>
            </c:ext>
          </c:extLst>
        </c:ser>
        <c:ser>
          <c:idx val="4"/>
          <c:order val="5"/>
          <c:tx>
            <c:strRef>
              <c:f>CF表!$B$39</c:f>
              <c:strCache>
                <c:ptCount val="1"/>
                <c:pt idx="0">
                  <c:v>定期支出</c:v>
                </c:pt>
              </c:strCache>
            </c:strRef>
          </c:tx>
          <c:spPr>
            <a:solidFill>
              <a:srgbClr val="FFBE00"/>
            </a:solidFill>
          </c:spPr>
          <c:invertIfNegative val="0"/>
          <c:val>
            <c:numRef>
              <c:f>CF表!$C$39:$AL$39</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6AF7-4C7F-A48B-9DFEEB120BEA}"/>
            </c:ext>
          </c:extLst>
        </c:ser>
        <c:ser>
          <c:idx val="5"/>
          <c:order val="6"/>
          <c:tx>
            <c:strRef>
              <c:f>CF表!$B$58</c:f>
              <c:strCache>
                <c:ptCount val="1"/>
                <c:pt idx="0">
                  <c:v>臨時支出</c:v>
                </c:pt>
              </c:strCache>
            </c:strRef>
          </c:tx>
          <c:spPr>
            <a:solidFill>
              <a:srgbClr val="FF0066"/>
            </a:solidFill>
          </c:spPr>
          <c:invertIfNegative val="0"/>
          <c:val>
            <c:numRef>
              <c:f>CF表!$C$58:$AL$58</c:f>
              <c:numCache>
                <c:formatCode>#,##0;[Red]\-#,##0;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6-6AF7-4C7F-A48B-9DFEEB120BEA}"/>
            </c:ext>
          </c:extLst>
        </c:ser>
        <c:dLbls>
          <c:showLegendKey val="0"/>
          <c:showVal val="0"/>
          <c:showCatName val="0"/>
          <c:showSerName val="0"/>
          <c:showPercent val="0"/>
          <c:showBubbleSize val="0"/>
        </c:dLbls>
        <c:gapWidth val="40"/>
        <c:overlap val="100"/>
        <c:axId val="207328000"/>
        <c:axId val="207329920"/>
      </c:barChart>
      <c:catAx>
        <c:axId val="207328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世帯主</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配偶者</a:t>
                </a:r>
                <a:endParaRPr lang="en-US" altLang="ja-JP"/>
              </a:p>
              <a:p>
                <a:pPr>
                  <a:defRPr sz="1000" b="0" i="0" u="none" strike="noStrike" kern="1200" baseline="0">
                    <a:solidFill>
                      <a:schemeClr val="tx1">
                        <a:lumMod val="65000"/>
                        <a:lumOff val="35000"/>
                      </a:schemeClr>
                    </a:solidFill>
                    <a:latin typeface="+mn-lt"/>
                    <a:ea typeface="+mn-ea"/>
                    <a:cs typeface="+mn-cs"/>
                  </a:defRPr>
                </a:pPr>
                <a:r>
                  <a:rPr lang="ja-JP" altLang="en-US"/>
                  <a:t>（年齢）</a:t>
                </a:r>
              </a:p>
            </c:rich>
          </c:tx>
          <c:layout>
            <c:manualLayout>
              <c:xMode val="edge"/>
              <c:yMode val="edge"/>
              <c:x val="0.94523619120100688"/>
              <c:y val="0.82361173193962112"/>
            </c:manualLayout>
          </c:layout>
          <c:overlay val="0"/>
          <c:spPr>
            <a:noFill/>
            <a:ln w="25400">
              <a:noFill/>
            </a:ln>
          </c:sp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29920"/>
        <c:crosses val="autoZero"/>
        <c:auto val="1"/>
        <c:lblAlgn val="ctr"/>
        <c:lblOffset val="100"/>
        <c:noMultiLvlLbl val="0"/>
      </c:catAx>
      <c:valAx>
        <c:axId val="207329920"/>
        <c:scaling>
          <c:orientation val="minMax"/>
          <c:min val="0"/>
        </c:scaling>
        <c:delete val="0"/>
        <c:axPos val="l"/>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支出合計（万円）</a:t>
                </a:r>
              </a:p>
            </c:rich>
          </c:tx>
          <c:layout>
            <c:manualLayout>
              <c:xMode val="edge"/>
              <c:yMode val="edge"/>
              <c:x val="5.6124511221742614E-4"/>
              <c:y val="3.8994797914034089E-2"/>
            </c:manualLayout>
          </c:layout>
          <c:overlay val="0"/>
          <c:spPr>
            <a:noFill/>
            <a:ln w="25400">
              <a:noFill/>
            </a:ln>
          </c:spPr>
        </c:title>
        <c:numFmt formatCode="#,##0;[Red]\-#,##0;0" sourceLinked="0"/>
        <c:majorTickMark val="out"/>
        <c:minorTickMark val="none"/>
        <c:tickLblPos val="nextTo"/>
        <c:spPr>
          <a:noFill/>
          <a:ln w="9525">
            <a:solidFill>
              <a:schemeClr val="tx1"/>
            </a:solidFill>
          </a:ln>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07328000"/>
        <c:crosses val="autoZero"/>
        <c:crossBetween val="between"/>
      </c:valAx>
      <c:spPr>
        <a:noFill/>
        <a:ln w="25400">
          <a:noFill/>
        </a:ln>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8.976762158691938E-2"/>
          <c:y val="0.9100278513220782"/>
          <c:w val="0.74983720068975257"/>
          <c:h val="6.6680304922692626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資産G!$H$42</c:f>
          <c:strCache>
            <c:ptCount val="1"/>
            <c:pt idx="0">
              <c:v>現預金の額の推移</c:v>
            </c:pt>
          </c:strCache>
        </c:strRef>
      </c:tx>
      <c:layout>
        <c:manualLayout>
          <c:xMode val="edge"/>
          <c:yMode val="edge"/>
          <c:x val="0.31975308641975309"/>
          <c:y val="1.1299435028248588E-2"/>
        </c:manualLayout>
      </c:layout>
      <c:overlay val="0"/>
      <c:spPr>
        <a:noFill/>
        <a:ln w="25400">
          <a:noFill/>
        </a:ln>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3714980071935451E-2"/>
          <c:y val="0.10066820904494836"/>
          <c:w val="0.91131116943715385"/>
          <c:h val="0.70624989434580254"/>
        </c:manualLayout>
      </c:layout>
      <c:areaChart>
        <c:grouping val="standard"/>
        <c:varyColors val="0"/>
        <c:ser>
          <c:idx val="0"/>
          <c:order val="0"/>
          <c:tx>
            <c:strRef>
              <c:f>CF表!$A$108</c:f>
              <c:strCache>
                <c:ptCount val="1"/>
                <c:pt idx="0">
                  <c:v>年末の現預金の額</c:v>
                </c:pt>
              </c:strCache>
            </c:strRef>
          </c:tx>
          <c:spPr>
            <a:solidFill>
              <a:srgbClr val="FFCC66"/>
            </a:solidFill>
            <a:ln w="25400">
              <a:noFill/>
            </a:ln>
          </c:spPr>
          <c:cat>
            <c:strRef>
              <c:f>CF表!$C$5:$AL$5</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CF表!$C$108:$AL$108</c:f>
              <c:numCache>
                <c:formatCode>#,##0_);[Red]\(#,##0\)</c:formatCode>
                <c:ptCount val="36"/>
                <c:pt idx="0">
                  <c:v>672.29760999999996</c:v>
                </c:pt>
                <c:pt idx="1">
                  <c:v>840.56751760999987</c:v>
                </c:pt>
                <c:pt idx="2">
                  <c:v>997.70569512760983</c:v>
                </c:pt>
                <c:pt idx="3">
                  <c:v>1157.6010108227376</c:v>
                </c:pt>
                <c:pt idx="4">
                  <c:v>1306.2562218335602</c:v>
                </c:pt>
                <c:pt idx="5">
                  <c:v>1457.4600880553937</c:v>
                </c:pt>
                <c:pt idx="6">
                  <c:v>1456.6040469534489</c:v>
                </c:pt>
                <c:pt idx="7">
                  <c:v>1458.0494498104024</c:v>
                </c:pt>
                <c:pt idx="8">
                  <c:v>1447.6844980702126</c:v>
                </c:pt>
                <c:pt idx="9">
                  <c:v>1439.311181378283</c:v>
                </c:pt>
                <c:pt idx="10">
                  <c:v>3115.1686825596612</c:v>
                </c:pt>
                <c:pt idx="11">
                  <c:v>2996.9060547022209</c:v>
                </c:pt>
                <c:pt idx="12">
                  <c:v>2867.0136642169232</c:v>
                </c:pt>
                <c:pt idx="13">
                  <c:v>2739.4938813411404</c:v>
                </c:pt>
                <c:pt idx="14">
                  <c:v>2600.1348786824815</c:v>
                </c:pt>
                <c:pt idx="15">
                  <c:v>2462.838717021164</c:v>
                </c:pt>
                <c:pt idx="16">
                  <c:v>2313.593459198185</c:v>
                </c:pt>
                <c:pt idx="17">
                  <c:v>2166.3010561173828</c:v>
                </c:pt>
                <c:pt idx="18">
                  <c:v>2006.7492606335002</c:v>
                </c:pt>
                <c:pt idx="19">
                  <c:v>1848.9398133541338</c:v>
                </c:pt>
                <c:pt idx="20">
                  <c:v>1786.371495262488</c:v>
                </c:pt>
                <c:pt idx="21">
                  <c:v>1725.4423088527506</c:v>
                </c:pt>
                <c:pt idx="22">
                  <c:v>1651.9396932566033</c:v>
                </c:pt>
                <c:pt idx="23">
                  <c:v>1579.8650750448599</c:v>
                </c:pt>
                <c:pt idx="24">
                  <c:v>1495.0056822149047</c:v>
                </c:pt>
                <c:pt idx="25">
                  <c:v>1411.2626299921196</c:v>
                </c:pt>
                <c:pt idx="26">
                  <c:v>1314.5229347171116</c:v>
                </c:pt>
                <c:pt idx="27">
                  <c:v>1218.6874997468287</c:v>
                </c:pt>
                <c:pt idx="28">
                  <c:v>1109.5430293415754</c:v>
                </c:pt>
                <c:pt idx="29">
                  <c:v>1000.990114465917</c:v>
                </c:pt>
                <c:pt idx="30">
                  <c:v>879.01534667538294</c:v>
                </c:pt>
                <c:pt idx="31">
                  <c:v>757.31900411705828</c:v>
                </c:pt>
                <c:pt idx="32">
                  <c:v>621.88736521617534</c:v>
                </c:pt>
                <c:pt idx="33">
                  <c:v>486.52049467639154</c:v>
                </c:pt>
                <c:pt idx="34">
                  <c:v>337.10435726606801</c:v>
                </c:pt>
                <c:pt idx="35">
                  <c:v>187.43870371833412</c:v>
                </c:pt>
              </c:numCache>
            </c:numRef>
          </c:val>
          <c:extLst>
            <c:ext xmlns:c16="http://schemas.microsoft.com/office/drawing/2014/chart" uri="{C3380CC4-5D6E-409C-BE32-E72D297353CC}">
              <c16:uniqueId val="{00000000-9C6A-4031-97A8-D31922DB3895}"/>
            </c:ext>
          </c:extLst>
        </c:ser>
        <c:dLbls>
          <c:showLegendKey val="0"/>
          <c:showVal val="0"/>
          <c:showCatName val="0"/>
          <c:showSerName val="0"/>
          <c:showPercent val="0"/>
          <c:showBubbleSize val="0"/>
        </c:dLbls>
        <c:axId val="207378688"/>
        <c:axId val="207397248"/>
      </c:areaChart>
      <c:catAx>
        <c:axId val="207378688"/>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ja-JP" altLang="en-US" sz="800"/>
                  <a:t>配偶者</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en-US" altLang="ja-JP" sz="800"/>
                  <a:t>(</a:t>
                </a:r>
                <a:r>
                  <a:rPr lang="ja-JP" altLang="en-US" sz="800"/>
                  <a:t>年齢</a:t>
                </a:r>
                <a:r>
                  <a:rPr lang="en-US" altLang="ja-JP" sz="800"/>
                  <a:t>)</a:t>
                </a:r>
                <a:endParaRPr lang="ja-JP" altLang="en-US" sz="800"/>
              </a:p>
            </c:rich>
          </c:tx>
          <c:layout>
            <c:manualLayout>
              <c:xMode val="edge"/>
              <c:yMode val="edge"/>
              <c:x val="0.96049382716049381"/>
              <c:y val="0.82975488233462336"/>
            </c:manualLayout>
          </c:layout>
          <c:overlay val="0"/>
          <c:spPr>
            <a:noFill/>
            <a:ln w="25400">
              <a:noFill/>
            </a:ln>
          </c:spPr>
        </c:title>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97248"/>
        <c:crosses val="autoZero"/>
        <c:auto val="1"/>
        <c:lblAlgn val="ctr"/>
        <c:lblOffset val="100"/>
        <c:noMultiLvlLbl val="0"/>
      </c:catAx>
      <c:valAx>
        <c:axId val="207397248"/>
        <c:scaling>
          <c:orientation val="minMax"/>
        </c:scaling>
        <c:delete val="0"/>
        <c:axPos val="r"/>
        <c:majorGridlines>
          <c:spPr>
            <a:ln w="9525" cap="flat" cmpd="sng" algn="ctr">
              <a:solidFill>
                <a:schemeClr val="bg1">
                  <a:lumMod val="65000"/>
                </a:schemeClr>
              </a:solidFill>
              <a:round/>
            </a:ln>
            <a:effectLst/>
          </c:spPr>
        </c:majorGridlines>
        <c:title>
          <c:tx>
            <c:strRef>
              <c:f>資産G!$F$42</c:f>
              <c:strCache>
                <c:ptCount val="1"/>
                <c:pt idx="0">
                  <c:v>現預金の額(万円)</c:v>
                </c:pt>
              </c:strCache>
            </c:strRef>
          </c:tx>
          <c:layout>
            <c:manualLayout>
              <c:xMode val="edge"/>
              <c:yMode val="edge"/>
              <c:x val="2.4691358024691358E-3"/>
              <c:y val="2.1514302237644022E-2"/>
            </c:manualLayout>
          </c:layout>
          <c:overlay val="0"/>
          <c:spPr>
            <a:noFill/>
            <a:ln w="25400">
              <a:noFill/>
            </a:ln>
          </c:spPr>
          <c:txPr>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low"/>
        <c:spPr>
          <a:noFill/>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78688"/>
        <c:crosses val="max"/>
        <c:crossBetween val="between"/>
      </c:valAx>
      <c:spPr>
        <a:noFill/>
        <a:ln w="25400">
          <a:noFill/>
        </a:ln>
      </c:spPr>
    </c:plotArea>
    <c:plotVisOnly val="1"/>
    <c:dispBlanksAs val="zero"/>
    <c:showDLblsOverMax val="0"/>
  </c:chart>
  <c:spPr>
    <a:solidFill>
      <a:schemeClr val="bg1"/>
    </a:solidFill>
    <a:ln w="9525" cap="flat" cmpd="sng" algn="ctr">
      <a:noFill/>
      <a:round/>
    </a:ln>
    <a:effectLst/>
  </c:spPr>
  <c:txPr>
    <a:bodyPr rot="0" vert="horz"/>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ja-JP" sz="1200" b="0" i="0" baseline="0">
                <a:effectLst/>
              </a:rPr>
              <a:t>年間収支の推移</a:t>
            </a:r>
            <a:endParaRPr lang="ja-JP" altLang="ja-JP" sz="1200">
              <a:effectLst/>
            </a:endParaRPr>
          </a:p>
        </c:rich>
      </c:tx>
      <c:layout>
        <c:manualLayout>
          <c:xMode val="edge"/>
          <c:yMode val="edge"/>
          <c:x val="0.32345679012345679"/>
          <c:y val="1.1299324128393299E-2"/>
        </c:manualLayout>
      </c:layout>
      <c:overlay val="0"/>
      <c:spPr>
        <a:noFill/>
        <a:ln w="25400">
          <a:noFill/>
        </a:ln>
      </c:spPr>
    </c:title>
    <c:autoTitleDeleted val="0"/>
    <c:plotArea>
      <c:layout>
        <c:manualLayout>
          <c:layoutTarget val="inner"/>
          <c:xMode val="edge"/>
          <c:yMode val="edge"/>
          <c:x val="4.3714980071935451E-2"/>
          <c:y val="0.10443468850473435"/>
          <c:w val="0.91392242636337129"/>
          <c:h val="0.70248341488601651"/>
        </c:manualLayout>
      </c:layout>
      <c:lineChart>
        <c:grouping val="standard"/>
        <c:varyColors val="0"/>
        <c:ser>
          <c:idx val="1"/>
          <c:order val="0"/>
          <c:tx>
            <c:v>年間収支</c:v>
          </c:tx>
          <c:spPr>
            <a:ln w="25400">
              <a:solidFill>
                <a:srgbClr val="FF0000"/>
              </a:solidFill>
              <a:prstDash val="solid"/>
            </a:ln>
          </c:spPr>
          <c:marker>
            <c:symbol val="none"/>
          </c:marker>
          <c:cat>
            <c:strRef>
              <c:f>CF表!$C$5:$AL$5</c:f>
              <c:strCache>
                <c:ptCount val="36"/>
                <c:pt idx="0">
                  <c:v>55
 </c:v>
                </c:pt>
                <c:pt idx="1">
                  <c:v>56
 </c:v>
                </c:pt>
                <c:pt idx="2">
                  <c:v>57
 </c:v>
                </c:pt>
                <c:pt idx="3">
                  <c:v>58
 </c:v>
                </c:pt>
                <c:pt idx="4">
                  <c:v>59
 </c:v>
                </c:pt>
                <c:pt idx="5">
                  <c:v>60
 </c:v>
                </c:pt>
                <c:pt idx="6">
                  <c:v>61
 </c:v>
                </c:pt>
                <c:pt idx="7">
                  <c:v>62
 </c:v>
                </c:pt>
                <c:pt idx="8">
                  <c:v>63
 </c:v>
                </c:pt>
                <c:pt idx="9">
                  <c:v>64
 </c:v>
                </c:pt>
                <c:pt idx="10">
                  <c:v>65
 </c:v>
                </c:pt>
                <c:pt idx="11">
                  <c:v>66
 </c:v>
                </c:pt>
                <c:pt idx="12">
                  <c:v>67
 </c:v>
                </c:pt>
                <c:pt idx="13">
                  <c:v>68
 </c:v>
                </c:pt>
                <c:pt idx="14">
                  <c:v>69
 </c:v>
                </c:pt>
                <c:pt idx="15">
                  <c:v>70
 </c:v>
                </c:pt>
                <c:pt idx="16">
                  <c:v>71
 </c:v>
                </c:pt>
                <c:pt idx="17">
                  <c:v>72
 </c:v>
                </c:pt>
                <c:pt idx="18">
                  <c:v>73
 </c:v>
                </c:pt>
                <c:pt idx="19">
                  <c:v>74
 </c:v>
                </c:pt>
                <c:pt idx="20">
                  <c:v>75
 </c:v>
                </c:pt>
                <c:pt idx="21">
                  <c:v>76
 </c:v>
                </c:pt>
                <c:pt idx="22">
                  <c:v>77
 </c:v>
                </c:pt>
                <c:pt idx="23">
                  <c:v>78
 </c:v>
                </c:pt>
                <c:pt idx="24">
                  <c:v>79
 </c:v>
                </c:pt>
                <c:pt idx="25">
                  <c:v>80
 </c:v>
                </c:pt>
                <c:pt idx="26">
                  <c:v>81
 </c:v>
                </c:pt>
                <c:pt idx="27">
                  <c:v>82
 </c:v>
                </c:pt>
                <c:pt idx="28">
                  <c:v>83
 </c:v>
                </c:pt>
                <c:pt idx="29">
                  <c:v>84
 </c:v>
                </c:pt>
                <c:pt idx="30">
                  <c:v>85
 </c:v>
                </c:pt>
                <c:pt idx="31">
                  <c:v>86
 </c:v>
                </c:pt>
                <c:pt idx="32">
                  <c:v>87
 </c:v>
                </c:pt>
                <c:pt idx="33">
                  <c:v>88
 </c:v>
                </c:pt>
                <c:pt idx="34">
                  <c:v>89
 </c:v>
                </c:pt>
                <c:pt idx="35">
                  <c:v>90
 </c:v>
                </c:pt>
              </c:strCache>
            </c:strRef>
          </c:cat>
          <c:val>
            <c:numRef>
              <c:f>CF表!$C$95:$AL$95</c:f>
              <c:numCache>
                <c:formatCode>#,##0_);[Red]\(#,##0\)</c:formatCode>
                <c:ptCount val="36"/>
                <c:pt idx="0">
                  <c:v>231.79760999999996</c:v>
                </c:pt>
                <c:pt idx="1">
                  <c:v>227.59760999999997</c:v>
                </c:pt>
                <c:pt idx="2">
                  <c:v>216.29760999999996</c:v>
                </c:pt>
                <c:pt idx="3">
                  <c:v>218.89760999999999</c:v>
                </c:pt>
                <c:pt idx="4">
                  <c:v>207.49760999999995</c:v>
                </c:pt>
                <c:pt idx="5">
                  <c:v>209.89760999999999</c:v>
                </c:pt>
                <c:pt idx="6">
                  <c:v>57.688809999999989</c:v>
                </c:pt>
                <c:pt idx="7">
                  <c:v>59.988810000000001</c:v>
                </c:pt>
                <c:pt idx="8">
                  <c:v>48.188809999999989</c:v>
                </c:pt>
                <c:pt idx="9">
                  <c:v>50.188809999999989</c:v>
                </c:pt>
                <c:pt idx="10">
                  <c:v>1734.4181900000001</c:v>
                </c:pt>
                <c:pt idx="11">
                  <c:v>-121.25654000000006</c:v>
                </c:pt>
                <c:pt idx="12">
                  <c:v>-132.75654000000006</c:v>
                </c:pt>
                <c:pt idx="13">
                  <c:v>-130.25654000000006</c:v>
                </c:pt>
                <c:pt idx="14">
                  <c:v>-141.95654000000005</c:v>
                </c:pt>
                <c:pt idx="15">
                  <c:v>-139.75654000000006</c:v>
                </c:pt>
                <c:pt idx="16">
                  <c:v>-151.55654000000007</c:v>
                </c:pt>
                <c:pt idx="17">
                  <c:v>-149.45654000000005</c:v>
                </c:pt>
                <c:pt idx="18">
                  <c:v>-161.55654000000007</c:v>
                </c:pt>
                <c:pt idx="19">
                  <c:v>-159.65654000000004</c:v>
                </c:pt>
                <c:pt idx="20">
                  <c:v>-170.85290499999999</c:v>
                </c:pt>
                <c:pt idx="21">
                  <c:v>-169.152905</c:v>
                </c:pt>
                <c:pt idx="22">
                  <c:v>-181.652905</c:v>
                </c:pt>
                <c:pt idx="23">
                  <c:v>-180.152905</c:v>
                </c:pt>
                <c:pt idx="24">
                  <c:v>-192.85290499999999</c:v>
                </c:pt>
                <c:pt idx="25">
                  <c:v>-191.652905</c:v>
                </c:pt>
                <c:pt idx="26">
                  <c:v>-204.55290499999998</c:v>
                </c:pt>
                <c:pt idx="27">
                  <c:v>-203.55290499999998</c:v>
                </c:pt>
                <c:pt idx="28">
                  <c:v>-216.75290499999997</c:v>
                </c:pt>
                <c:pt idx="29">
                  <c:v>-216.05290499999998</c:v>
                </c:pt>
                <c:pt idx="30">
                  <c:v>-229.35290499999999</c:v>
                </c:pt>
                <c:pt idx="31">
                  <c:v>-228.95290500000002</c:v>
                </c:pt>
                <c:pt idx="32">
                  <c:v>-242.55290499999998</c:v>
                </c:pt>
                <c:pt idx="33">
                  <c:v>-242.35290499999999</c:v>
                </c:pt>
                <c:pt idx="34">
                  <c:v>-256.25290499999994</c:v>
                </c:pt>
                <c:pt idx="35">
                  <c:v>-256.35290499999996</c:v>
                </c:pt>
              </c:numCache>
            </c:numRef>
          </c:val>
          <c:smooth val="0"/>
          <c:extLst>
            <c:ext xmlns:c16="http://schemas.microsoft.com/office/drawing/2014/chart" uri="{C3380CC4-5D6E-409C-BE32-E72D297353CC}">
              <c16:uniqueId val="{00000000-9C4D-49DF-B6B8-10654B491795}"/>
            </c:ext>
          </c:extLst>
        </c:ser>
        <c:dLbls>
          <c:showLegendKey val="0"/>
          <c:showVal val="0"/>
          <c:showCatName val="0"/>
          <c:showSerName val="0"/>
          <c:showPercent val="0"/>
          <c:showBubbleSize val="0"/>
        </c:dLbls>
        <c:smooth val="0"/>
        <c:axId val="207418112"/>
        <c:axId val="207420032"/>
      </c:lineChart>
      <c:catAx>
        <c:axId val="207418112"/>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ja-JP" altLang="en-US" sz="800"/>
                  <a:t>世帯主</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ja-JP" altLang="en-US" sz="800"/>
                  <a:t>配偶者</a:t>
                </a:r>
                <a:endParaRPr lang="en-US" altLang="ja-JP" sz="800"/>
              </a:p>
              <a:p>
                <a:pPr algn="r">
                  <a:defRPr sz="800" b="0" i="0" u="none" strike="noStrike" kern="1200" baseline="0">
                    <a:solidFill>
                      <a:schemeClr val="tx1">
                        <a:lumMod val="65000"/>
                        <a:lumOff val="35000"/>
                      </a:schemeClr>
                    </a:solidFill>
                    <a:latin typeface="+mn-lt"/>
                    <a:ea typeface="+mn-ea"/>
                    <a:cs typeface="+mn-cs"/>
                  </a:defRPr>
                </a:pPr>
                <a:r>
                  <a:rPr lang="en-US" altLang="ja-JP" sz="800"/>
                  <a:t>(</a:t>
                </a:r>
                <a:r>
                  <a:rPr lang="ja-JP" altLang="en-US" sz="800"/>
                  <a:t>年齢</a:t>
                </a:r>
                <a:r>
                  <a:rPr lang="en-US" altLang="ja-JP" sz="800"/>
                  <a:t>)</a:t>
                </a:r>
                <a:endParaRPr lang="ja-JP" altLang="en-US" sz="800"/>
              </a:p>
            </c:rich>
          </c:tx>
          <c:layout>
            <c:manualLayout>
              <c:xMode val="edge"/>
              <c:yMode val="edge"/>
              <c:x val="0.96064469719062895"/>
              <c:y val="0.829755005836735"/>
            </c:manualLayout>
          </c:layout>
          <c:overlay val="0"/>
          <c:spPr>
            <a:noFill/>
            <a:ln w="25400">
              <a:noFill/>
            </a:ln>
          </c:spPr>
        </c:title>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420032"/>
        <c:crosses val="autoZero"/>
        <c:auto val="1"/>
        <c:lblAlgn val="ctr"/>
        <c:lblOffset val="100"/>
        <c:noMultiLvlLbl val="0"/>
      </c:catAx>
      <c:valAx>
        <c:axId val="207420032"/>
        <c:scaling>
          <c:orientation val="minMax"/>
        </c:scaling>
        <c:delete val="0"/>
        <c:axPos val="r"/>
        <c:majorGridlines>
          <c:spPr>
            <a:ln w="9525" cap="flat" cmpd="sng" algn="ctr">
              <a:solidFill>
                <a:schemeClr val="bg1">
                  <a:lumMod val="65000"/>
                </a:schemeClr>
              </a:solidFill>
              <a:round/>
            </a:ln>
            <a:effectLst/>
          </c:spPr>
        </c:majorGridlines>
        <c:title>
          <c:tx>
            <c:rich>
              <a:bodyPr rot="0" spcFirstLastPara="1" vertOverflow="ellipsis" wrap="square" anchor="ctr" anchorCtr="1"/>
              <a:lstStyle/>
              <a:p>
                <a:pPr algn="l">
                  <a:defRPr sz="1000" b="0" i="0" u="none" strike="noStrike" kern="1200" baseline="0">
                    <a:solidFill>
                      <a:schemeClr val="tx1">
                        <a:lumMod val="65000"/>
                        <a:lumOff val="35000"/>
                      </a:schemeClr>
                    </a:solidFill>
                    <a:latin typeface="+mn-lt"/>
                    <a:ea typeface="+mn-ea"/>
                    <a:cs typeface="+mn-cs"/>
                  </a:defRPr>
                </a:pPr>
                <a:r>
                  <a:rPr lang="ja-JP" altLang="en-US"/>
                  <a:t>年間収支（万円）</a:t>
                </a:r>
              </a:p>
            </c:rich>
          </c:tx>
          <c:layout>
            <c:manualLayout>
              <c:xMode val="edge"/>
              <c:yMode val="edge"/>
              <c:x val="5.2851171381355106E-3"/>
              <c:y val="1.6683990988378576E-2"/>
            </c:manualLayout>
          </c:layout>
          <c:overlay val="0"/>
          <c:spPr>
            <a:noFill/>
            <a:ln w="25400">
              <a:noFill/>
            </a:ln>
          </c:spPr>
        </c:title>
        <c:numFmt formatCode="#,##0_);[Red]\(#,##0\)" sourceLinked="1"/>
        <c:majorTickMark val="out"/>
        <c:minorTickMark val="none"/>
        <c:tickLblPos val="low"/>
        <c:spPr>
          <a:noFill/>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418112"/>
        <c:crosses val="max"/>
        <c:crossBetween val="between"/>
      </c:valAx>
      <c:spPr>
        <a:noFill/>
        <a:ln w="25400">
          <a:noFill/>
        </a:ln>
      </c:spPr>
    </c:plotArea>
    <c:plotVisOnly val="1"/>
    <c:dispBlanksAs val="zero"/>
    <c:showDLblsOverMax val="0"/>
  </c:chart>
  <c:spPr>
    <a:solidFill>
      <a:schemeClr val="bg1"/>
    </a:solidFill>
    <a:ln w="9525" cap="flat" cmpd="sng" algn="ctr">
      <a:noFill/>
      <a:round/>
    </a:ln>
    <a:effectLst/>
  </c:spPr>
  <c:txPr>
    <a:bodyPr rot="0" vert="horz"/>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8</xdr:col>
      <xdr:colOff>105833</xdr:colOff>
      <xdr:row>428</xdr:row>
      <xdr:rowOff>148167</xdr:rowOff>
    </xdr:from>
    <xdr:to>
      <xdr:col>12</xdr:col>
      <xdr:colOff>20362</xdr:colOff>
      <xdr:row>437</xdr:row>
      <xdr:rowOff>4428</xdr:rowOff>
    </xdr:to>
    <xdr:pic>
      <xdr:nvPicPr>
        <xdr:cNvPr id="3" name="図 2">
          <a:extLst>
            <a:ext uri="{FF2B5EF4-FFF2-40B4-BE49-F238E27FC236}">
              <a16:creationId xmlns:a16="http://schemas.microsoft.com/office/drawing/2014/main" id="{7A036B56-6C22-4A74-8002-3A03058DF3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23416" y="72855667"/>
          <a:ext cx="1819529" cy="13908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0.52732</cdr:x>
      <cdr:y>0.04904</cdr:y>
    </cdr:from>
    <cdr:to>
      <cdr:x>0.93673</cdr:x>
      <cdr:y>0.1122</cdr:y>
    </cdr:to>
    <cdr:sp macro="" textlink="CFG!$G$52">
      <cdr:nvSpPr>
        <cdr:cNvPr id="2" name="テキスト ボックス 1">
          <a:extLst xmlns:a="http://schemas.openxmlformats.org/drawingml/2006/main">
            <a:ext uri="{FF2B5EF4-FFF2-40B4-BE49-F238E27FC236}">
              <a16:creationId xmlns:a16="http://schemas.microsoft.com/office/drawing/2014/main" id="{BA48446B-2ABD-4E49-936F-903823ACDADB}"/>
            </a:ext>
          </a:extLst>
        </cdr:cNvPr>
        <cdr:cNvSpPr txBox="1"/>
      </cdr:nvSpPr>
      <cdr:spPr>
        <a:xfrm xmlns:a="http://schemas.openxmlformats.org/drawingml/2006/main">
          <a:off x="6759150" y="214082"/>
          <a:ext cx="5247789" cy="2757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7BD8310A-7728-40DF-9208-ADE8D6EF7A17}" type="TxLink">
            <a:rPr kumimoji="1" lang="ja-JP" altLang="en-US" sz="1100" b="0" i="0" u="none" strike="noStrike">
              <a:solidFill>
                <a:srgbClr val="000000"/>
              </a:solidFill>
              <a:latin typeface="ＭＳ Ｐゴシック"/>
              <a:ea typeface="ＭＳ Ｐゴシック"/>
            </a:rPr>
            <a:pPr/>
            <a:t>将来に、どのような支出に、どれくらいかかるのか、今のうちに把握をしておきましょう。</a:t>
          </a:fld>
          <a:endParaRPr kumimoji="1" lang="ja-JP" alt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21</xdr:row>
      <xdr:rowOff>0</xdr:rowOff>
    </xdr:from>
    <xdr:to>
      <xdr:col>15</xdr:col>
      <xdr:colOff>0</xdr:colOff>
      <xdr:row>40</xdr:row>
      <xdr:rowOff>114300</xdr:rowOff>
    </xdr:to>
    <xdr:graphicFrame macro="">
      <xdr:nvGraphicFramePr>
        <xdr:cNvPr id="26625" name="グラフ 2">
          <a:extLst>
            <a:ext uri="{FF2B5EF4-FFF2-40B4-BE49-F238E27FC236}">
              <a16:creationId xmlns:a16="http://schemas.microsoft.com/office/drawing/2014/main" id="{00000000-0008-0000-1900-000001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114300</xdr:rowOff>
    </xdr:from>
    <xdr:to>
      <xdr:col>15</xdr:col>
      <xdr:colOff>0</xdr:colOff>
      <xdr:row>20</xdr:row>
      <xdr:rowOff>47625</xdr:rowOff>
    </xdr:to>
    <xdr:graphicFrame macro="">
      <xdr:nvGraphicFramePr>
        <xdr:cNvPr id="26626" name="グラフ 1">
          <a:extLst>
            <a:ext uri="{FF2B5EF4-FFF2-40B4-BE49-F238E27FC236}">
              <a16:creationId xmlns:a16="http://schemas.microsoft.com/office/drawing/2014/main" id="{00000000-0008-0000-1900-000002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209551</xdr:colOff>
      <xdr:row>0</xdr:row>
      <xdr:rowOff>76200</xdr:rowOff>
    </xdr:from>
    <xdr:to>
      <xdr:col>13</xdr:col>
      <xdr:colOff>466725</xdr:colOff>
      <xdr:row>2</xdr:row>
      <xdr:rowOff>142875</xdr:rowOff>
    </xdr:to>
    <xdr:sp macro="" textlink="$A$42">
      <xdr:nvSpPr>
        <xdr:cNvPr id="4" name="テキスト ボックス 1">
          <a:extLst>
            <a:ext uri="{FF2B5EF4-FFF2-40B4-BE49-F238E27FC236}">
              <a16:creationId xmlns:a16="http://schemas.microsoft.com/office/drawing/2014/main" id="{00000000-0008-0000-1900-000004000000}"/>
            </a:ext>
          </a:extLst>
        </xdr:cNvPr>
        <xdr:cNvSpPr txBox="1"/>
      </xdr:nvSpPr>
      <xdr:spPr>
        <a:xfrm>
          <a:off x="5010151" y="76200"/>
          <a:ext cx="4371974" cy="4095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3067CC3D-7E4F-440D-BFF4-D946BCAC4B54}" type="TxLink">
            <a:rPr lang="en-US" altLang="en-US" sz="900" b="0" i="0" u="none" strike="noStrike">
              <a:solidFill>
                <a:srgbClr val="000000"/>
              </a:solidFill>
              <a:latin typeface="Calibri"/>
            </a:rPr>
            <a:pPr/>
            <a:t>※各年の、収入と支出の差です。
金額が0を下回っている年は、支出の方が多いことを示しています。</a:t>
          </a:fld>
          <a:endParaRPr lang="ja-JP" altLang="en-US" sz="900"/>
        </a:p>
      </xdr:txBody>
    </xdr:sp>
    <xdr:clientData/>
  </xdr:twoCellAnchor>
  <xdr:twoCellAnchor>
    <xdr:from>
      <xdr:col>7</xdr:col>
      <xdr:colOff>133350</xdr:colOff>
      <xdr:row>20</xdr:row>
      <xdr:rowOff>142875</xdr:rowOff>
    </xdr:from>
    <xdr:to>
      <xdr:col>14</xdr:col>
      <xdr:colOff>428625</xdr:colOff>
      <xdr:row>23</xdr:row>
      <xdr:rowOff>85725</xdr:rowOff>
    </xdr:to>
    <xdr:sp macro="" textlink="$C$42">
      <xdr:nvSpPr>
        <xdr:cNvPr id="5" name="テキスト ボックス 1">
          <a:extLst>
            <a:ext uri="{FF2B5EF4-FFF2-40B4-BE49-F238E27FC236}">
              <a16:creationId xmlns:a16="http://schemas.microsoft.com/office/drawing/2014/main" id="{00000000-0008-0000-1900-000005000000}"/>
            </a:ext>
          </a:extLst>
        </xdr:cNvPr>
        <xdr:cNvSpPr txBox="1"/>
      </xdr:nvSpPr>
      <xdr:spPr>
        <a:xfrm>
          <a:off x="4933950" y="3571875"/>
          <a:ext cx="5095875" cy="457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BF701821-2D97-4C36-BB12-A9AA8DE46201}" type="TxLink">
            <a:rPr lang="en-US" altLang="en-US" sz="900" b="0" i="0" u="none" strike="noStrike">
              <a:solidFill>
                <a:srgbClr val="000000"/>
              </a:solidFill>
              <a:latin typeface="Calibri"/>
            </a:rPr>
            <a:pPr/>
            <a:t>※現預金が0を下回ると、貯蓄が底をつく家計破綻状態になることを示します。
こうならないよう対策を取りましょう。</a:t>
          </a:fld>
          <a:endParaRPr lang="ja-JP" altLang="en-US"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152400</xdr:rowOff>
    </xdr:from>
    <xdr:to>
      <xdr:col>12</xdr:col>
      <xdr:colOff>628650</xdr:colOff>
      <xdr:row>33</xdr:row>
      <xdr:rowOff>19050</xdr:rowOff>
    </xdr:to>
    <xdr:graphicFrame macro="">
      <xdr:nvGraphicFramePr>
        <xdr:cNvPr id="2" name="グラフ 2">
          <a:extLst>
            <a:ext uri="{FF2B5EF4-FFF2-40B4-BE49-F238E27FC236}">
              <a16:creationId xmlns:a16="http://schemas.microsoft.com/office/drawing/2014/main" id="{BE9781CD-F015-4EA0-A01F-F4D5C9FCE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8</xdr:row>
      <xdr:rowOff>0</xdr:rowOff>
    </xdr:from>
    <xdr:to>
      <xdr:col>13</xdr:col>
      <xdr:colOff>1152525</xdr:colOff>
      <xdr:row>9</xdr:row>
      <xdr:rowOff>152400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5325" y="1371600"/>
          <a:ext cx="9372600" cy="323850"/>
        </a:xfrm>
        <a:prstGeom prst="rect">
          <a:avLst/>
        </a:prstGeom>
        <a:gradFill flip="none" rotWithShape="1">
          <a:gsLst>
            <a:gs pos="0">
              <a:schemeClr val="accent1">
                <a:lumMod val="5000"/>
                <a:lumOff val="95000"/>
              </a:schemeClr>
            </a:gs>
            <a:gs pos="50000">
              <a:srgbClr val="78963C"/>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19050</xdr:colOff>
      <xdr:row>20</xdr:row>
      <xdr:rowOff>0</xdr:rowOff>
    </xdr:from>
    <xdr:to>
      <xdr:col>13</xdr:col>
      <xdr:colOff>476250</xdr:colOff>
      <xdr:row>21</xdr:row>
      <xdr:rowOff>152400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050" y="3752850"/>
          <a:ext cx="9372600" cy="323850"/>
        </a:xfrm>
        <a:prstGeom prst="rect">
          <a:avLst/>
        </a:prstGeom>
        <a:gradFill flip="none" rotWithShape="1">
          <a:gsLst>
            <a:gs pos="100000">
              <a:schemeClr val="accent1">
                <a:lumMod val="5000"/>
                <a:lumOff val="95000"/>
              </a:schemeClr>
            </a:gs>
            <a:gs pos="50000">
              <a:srgbClr val="78963C"/>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15</xdr:row>
      <xdr:rowOff>0</xdr:rowOff>
    </xdr:from>
    <xdr:to>
      <xdr:col>13</xdr:col>
      <xdr:colOff>1085850</xdr:colOff>
      <xdr:row>16</xdr:row>
      <xdr:rowOff>152400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049" y="2143125"/>
          <a:ext cx="9982201" cy="323850"/>
        </a:xfrm>
        <a:prstGeom prst="rect">
          <a:avLst/>
        </a:prstGeom>
        <a:gradFill flip="none" rotWithShape="1">
          <a:gsLst>
            <a:gs pos="0">
              <a:schemeClr val="bg1"/>
            </a:gs>
            <a:gs pos="100000">
              <a:schemeClr val="accent1">
                <a:lumMod val="5000"/>
                <a:lumOff val="95000"/>
              </a:schemeClr>
            </a:gs>
            <a:gs pos="50000">
              <a:schemeClr val="accent3">
                <a:lumMod val="7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xdr:row>
      <xdr:rowOff>86845</xdr:rowOff>
    </xdr:from>
    <xdr:to>
      <xdr:col>20</xdr:col>
      <xdr:colOff>414618</xdr:colOff>
      <xdr:row>32</xdr:row>
      <xdr:rowOff>135030</xdr:rowOff>
    </xdr:to>
    <xdr:graphicFrame macro="">
      <xdr:nvGraphicFramePr>
        <xdr:cNvPr id="19457" name="グラフ 2">
          <a:extLst>
            <a:ext uri="{FF2B5EF4-FFF2-40B4-BE49-F238E27FC236}">
              <a16:creationId xmlns:a16="http://schemas.microsoft.com/office/drawing/2014/main" id="{00000000-0008-0000-0800-000001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4</xdr:row>
      <xdr:rowOff>95250</xdr:rowOff>
    </xdr:from>
    <xdr:to>
      <xdr:col>14</xdr:col>
      <xdr:colOff>295275</xdr:colOff>
      <xdr:row>33</xdr:row>
      <xdr:rowOff>57150</xdr:rowOff>
    </xdr:to>
    <xdr:graphicFrame macro="">
      <xdr:nvGraphicFramePr>
        <xdr:cNvPr id="20481" name="グラフ 1">
          <a:extLst>
            <a:ext uri="{FF2B5EF4-FFF2-40B4-BE49-F238E27FC236}">
              <a16:creationId xmlns:a16="http://schemas.microsoft.com/office/drawing/2014/main" id="{00000000-0008-0000-09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5</xdr:row>
      <xdr:rowOff>171449</xdr:rowOff>
    </xdr:from>
    <xdr:to>
      <xdr:col>12</xdr:col>
      <xdr:colOff>609600</xdr:colOff>
      <xdr:row>37</xdr:row>
      <xdr:rowOff>0</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104775</xdr:colOff>
      <xdr:row>33</xdr:row>
      <xdr:rowOff>123825</xdr:rowOff>
    </xdr:from>
    <xdr:ext cx="307777" cy="40011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8143875" y="5781675"/>
          <a:ext cx="307777" cy="400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800"/>
            <a:t>世帯主</a:t>
          </a:r>
          <a:endParaRPr kumimoji="1" lang="en-US" altLang="ja-JP" sz="800"/>
        </a:p>
        <a:p>
          <a:pPr algn="ctr"/>
          <a:r>
            <a:rPr kumimoji="1" lang="ja-JP" altLang="en-US" sz="800"/>
            <a:t>配偶者</a:t>
          </a:r>
          <a:endParaRPr kumimoji="1" lang="en-US" altLang="ja-JP" sz="800"/>
        </a:p>
        <a:p>
          <a:pPr algn="ctr"/>
          <a:r>
            <a:rPr kumimoji="1" lang="en-US" altLang="ja-JP" sz="800"/>
            <a:t>(</a:t>
          </a:r>
          <a:r>
            <a:rPr kumimoji="1" lang="ja-JP" altLang="en-US" sz="800"/>
            <a:t>年齢</a:t>
          </a:r>
          <a:r>
            <a:rPr kumimoji="1" lang="en-US" altLang="ja-JP" sz="800"/>
            <a:t>)</a:t>
          </a:r>
          <a:endParaRPr kumimoji="1" lang="ja-JP" altLang="en-US" sz="8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38100</xdr:colOff>
      <xdr:row>17</xdr:row>
      <xdr:rowOff>123825</xdr:rowOff>
    </xdr:from>
    <xdr:ext cx="6810375" cy="550151"/>
    <xdr:sp macro="" textlink="">
      <xdr:nvSpPr>
        <xdr:cNvPr id="2" name="テキスト ボックス 1">
          <a:extLst>
            <a:ext uri="{FF2B5EF4-FFF2-40B4-BE49-F238E27FC236}">
              <a16:creationId xmlns:a16="http://schemas.microsoft.com/office/drawing/2014/main" id="{F436C88F-8956-480C-ACBF-DF0B2E6EA86D}"/>
            </a:ext>
          </a:extLst>
        </xdr:cNvPr>
        <xdr:cNvSpPr txBox="1"/>
      </xdr:nvSpPr>
      <xdr:spPr>
        <a:xfrm>
          <a:off x="1876425" y="3209925"/>
          <a:ext cx="6810375" cy="550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100"/>
            <a:t>※</a:t>
          </a:r>
          <a:r>
            <a:rPr kumimoji="1" lang="ja-JP" altLang="en-US" sz="1100"/>
            <a:t>一括受取の場合、税金を引いた手取り額は「今後の働き方・年収・退職金について」のページに記載。</a:t>
          </a:r>
          <a:endParaRPr kumimoji="1" lang="en-US" altLang="ja-JP" sz="1100"/>
        </a:p>
        <a:p>
          <a:r>
            <a:rPr kumimoji="1" lang="en-US" altLang="ja-JP" sz="1100"/>
            <a:t>※</a:t>
          </a:r>
          <a:r>
            <a:rPr kumimoji="1" lang="ja-JP" altLang="en-US" sz="1100"/>
            <a:t>年金形式で受取の場合、各年の受取金額は「老後の年金収入について（金額詳細）」のページに記載。</a:t>
          </a:r>
          <a:endParaRPr kumimoji="1" lang="en-US" altLang="ja-JP" sz="1100"/>
        </a:p>
        <a:p>
          <a:r>
            <a:rPr kumimoji="1" lang="ja-JP" altLang="en-US" sz="1100"/>
            <a:t>　 年金形式で受取中に利回りが低下した場合、設定年数より早くに資産全額を取り崩す結果になることがある。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28575</xdr:rowOff>
    </xdr:from>
    <xdr:to>
      <xdr:col>7</xdr:col>
      <xdr:colOff>514350</xdr:colOff>
      <xdr:row>19</xdr:row>
      <xdr:rowOff>57150</xdr:rowOff>
    </xdr:to>
    <xdr:graphicFrame macro="">
      <xdr:nvGraphicFramePr>
        <xdr:cNvPr id="2" name="グラフ 1">
          <a:extLst>
            <a:ext uri="{FF2B5EF4-FFF2-40B4-BE49-F238E27FC236}">
              <a16:creationId xmlns:a16="http://schemas.microsoft.com/office/drawing/2014/main" id="{AF46948E-781A-49C6-B16E-28E493D6C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142875</xdr:rowOff>
    </xdr:from>
    <xdr:to>
      <xdr:col>7</xdr:col>
      <xdr:colOff>514350</xdr:colOff>
      <xdr:row>38</xdr:row>
      <xdr:rowOff>57150</xdr:rowOff>
    </xdr:to>
    <xdr:graphicFrame macro="">
      <xdr:nvGraphicFramePr>
        <xdr:cNvPr id="4" name="グラフ 3">
          <a:extLst>
            <a:ext uri="{FF2B5EF4-FFF2-40B4-BE49-F238E27FC236}">
              <a16:creationId xmlns:a16="http://schemas.microsoft.com/office/drawing/2014/main" id="{6FBE08B4-08F5-4543-9EE1-AF825C922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142876</xdr:colOff>
      <xdr:row>16</xdr:row>
      <xdr:rowOff>47624</xdr:rowOff>
    </xdr:from>
    <xdr:to>
      <xdr:col>7</xdr:col>
      <xdr:colOff>485776</xdr:colOff>
      <xdr:row>19</xdr:row>
      <xdr:rowOff>38099</xdr:rowOff>
    </xdr:to>
    <xdr:sp macro="" textlink="">
      <xdr:nvSpPr>
        <xdr:cNvPr id="3" name="テキスト ボックス 2">
          <a:extLst>
            <a:ext uri="{FF2B5EF4-FFF2-40B4-BE49-F238E27FC236}">
              <a16:creationId xmlns:a16="http://schemas.microsoft.com/office/drawing/2014/main" id="{6D01756C-1F6E-8EF7-ADF7-B55FA7048749}"/>
            </a:ext>
          </a:extLst>
        </xdr:cNvPr>
        <xdr:cNvSpPr txBox="1"/>
      </xdr:nvSpPr>
      <xdr:spPr>
        <a:xfrm>
          <a:off x="8743951" y="2790824"/>
          <a:ext cx="3429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r>
            <a:rPr lang="ja-JP" altLang="ja-JP" sz="800" b="0" i="0" baseline="0">
              <a:solidFill>
                <a:schemeClr val="dk1"/>
              </a:solidFill>
              <a:effectLst/>
              <a:latin typeface="+mn-lt"/>
              <a:ea typeface="+mn-ea"/>
              <a:cs typeface="+mn-cs"/>
            </a:rPr>
            <a:t>世帯主</a:t>
          </a:r>
          <a:endParaRPr lang="ja-JP" altLang="ja-JP" sz="800">
            <a:effectLst/>
          </a:endParaRPr>
        </a:p>
        <a:p>
          <a:pPr rtl="0"/>
          <a:r>
            <a:rPr lang="ja-JP" altLang="ja-JP" sz="800" b="0" i="0" baseline="0">
              <a:solidFill>
                <a:schemeClr val="dk1"/>
              </a:solidFill>
              <a:effectLst/>
              <a:latin typeface="+mn-lt"/>
              <a:ea typeface="+mn-ea"/>
              <a:cs typeface="+mn-cs"/>
            </a:rPr>
            <a:t>配偶者</a:t>
          </a:r>
          <a:endParaRPr lang="ja-JP" altLang="ja-JP" sz="800">
            <a:effectLst/>
          </a:endParaRPr>
        </a:p>
        <a:p>
          <a:pPr rtl="0"/>
          <a:r>
            <a:rPr lang="en-US" altLang="ja-JP" sz="800" b="0" i="0" baseline="0">
              <a:solidFill>
                <a:schemeClr val="dk1"/>
              </a:solidFill>
              <a:effectLst/>
              <a:latin typeface="+mn-lt"/>
              <a:ea typeface="+mn-ea"/>
              <a:cs typeface="+mn-cs"/>
            </a:rPr>
            <a:t>(</a:t>
          </a:r>
          <a:r>
            <a:rPr lang="ja-JP" altLang="ja-JP" sz="800" b="0" i="0" baseline="0">
              <a:solidFill>
                <a:schemeClr val="dk1"/>
              </a:solidFill>
              <a:effectLst/>
              <a:latin typeface="+mn-lt"/>
              <a:ea typeface="+mn-ea"/>
              <a:cs typeface="+mn-cs"/>
            </a:rPr>
            <a:t>年齢</a:t>
          </a:r>
          <a:r>
            <a:rPr lang="en-US" altLang="ja-JP" sz="800" b="0" i="0" baseline="0">
              <a:solidFill>
                <a:schemeClr val="dk1"/>
              </a:solidFill>
              <a:effectLst/>
              <a:latin typeface="+mn-lt"/>
              <a:ea typeface="+mn-ea"/>
              <a:cs typeface="+mn-cs"/>
            </a:rPr>
            <a:t>)</a:t>
          </a:r>
          <a:endParaRPr lang="ja-JP" altLang="ja-JP" sz="800">
            <a:effectLst/>
          </a:endParaRPr>
        </a:p>
        <a:p>
          <a:endParaRPr kumimoji="1" lang="ja-JP" altLang="en-US" sz="800"/>
        </a:p>
      </xdr:txBody>
    </xdr:sp>
    <xdr:clientData/>
  </xdr:twoCellAnchor>
  <xdr:twoCellAnchor>
    <xdr:from>
      <xdr:col>7</xdr:col>
      <xdr:colOff>171451</xdr:colOff>
      <xdr:row>35</xdr:row>
      <xdr:rowOff>104775</xdr:rowOff>
    </xdr:from>
    <xdr:to>
      <xdr:col>7</xdr:col>
      <xdr:colOff>514351</xdr:colOff>
      <xdr:row>38</xdr:row>
      <xdr:rowOff>28575</xdr:rowOff>
    </xdr:to>
    <xdr:sp macro="" textlink="">
      <xdr:nvSpPr>
        <xdr:cNvPr id="5" name="テキスト ボックス 4">
          <a:extLst>
            <a:ext uri="{FF2B5EF4-FFF2-40B4-BE49-F238E27FC236}">
              <a16:creationId xmlns:a16="http://schemas.microsoft.com/office/drawing/2014/main" id="{D63B2C10-4F10-28D3-C0EA-0ADCF126CF38}"/>
            </a:ext>
          </a:extLst>
        </xdr:cNvPr>
        <xdr:cNvSpPr txBox="1"/>
      </xdr:nvSpPr>
      <xdr:spPr>
        <a:xfrm>
          <a:off x="8772526" y="6105525"/>
          <a:ext cx="34290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r>
            <a:rPr lang="ja-JP" altLang="ja-JP" sz="800" b="0" i="0" baseline="0">
              <a:solidFill>
                <a:schemeClr val="dk1"/>
              </a:solidFill>
              <a:effectLst/>
              <a:latin typeface="+mn-lt"/>
              <a:ea typeface="+mn-ea"/>
              <a:cs typeface="+mn-cs"/>
            </a:rPr>
            <a:t>世帯主</a:t>
          </a:r>
          <a:endParaRPr lang="ja-JP" altLang="ja-JP" sz="800">
            <a:effectLst/>
          </a:endParaRPr>
        </a:p>
        <a:p>
          <a:pPr rtl="0"/>
          <a:r>
            <a:rPr lang="ja-JP" altLang="ja-JP" sz="800" b="0" i="0" baseline="0">
              <a:solidFill>
                <a:schemeClr val="dk1"/>
              </a:solidFill>
              <a:effectLst/>
              <a:latin typeface="+mn-lt"/>
              <a:ea typeface="+mn-ea"/>
              <a:cs typeface="+mn-cs"/>
            </a:rPr>
            <a:t>配偶者</a:t>
          </a:r>
          <a:endParaRPr lang="ja-JP" altLang="ja-JP" sz="800">
            <a:effectLst/>
          </a:endParaRPr>
        </a:p>
        <a:p>
          <a:pPr rtl="0"/>
          <a:r>
            <a:rPr lang="en-US" altLang="ja-JP" sz="800" b="0" i="0" baseline="0">
              <a:solidFill>
                <a:schemeClr val="dk1"/>
              </a:solidFill>
              <a:effectLst/>
              <a:latin typeface="+mn-lt"/>
              <a:ea typeface="+mn-ea"/>
              <a:cs typeface="+mn-cs"/>
            </a:rPr>
            <a:t>(</a:t>
          </a:r>
          <a:r>
            <a:rPr lang="ja-JP" altLang="ja-JP" sz="800" b="0" i="0" baseline="0">
              <a:solidFill>
                <a:schemeClr val="dk1"/>
              </a:solidFill>
              <a:effectLst/>
              <a:latin typeface="+mn-lt"/>
              <a:ea typeface="+mn-ea"/>
              <a:cs typeface="+mn-cs"/>
            </a:rPr>
            <a:t>年齢</a:t>
          </a:r>
          <a:r>
            <a:rPr lang="en-US" altLang="ja-JP" sz="800" b="0" i="0" baseline="0">
              <a:solidFill>
                <a:schemeClr val="dk1"/>
              </a:solidFill>
              <a:effectLst/>
              <a:latin typeface="+mn-lt"/>
              <a:ea typeface="+mn-ea"/>
              <a:cs typeface="+mn-cs"/>
            </a:rPr>
            <a:t>)</a:t>
          </a:r>
          <a:endParaRPr lang="ja-JP" altLang="ja-JP" sz="800">
            <a:effectLst/>
          </a:endParaRPr>
        </a:p>
        <a:p>
          <a:endParaRPr kumimoji="1" lang="ja-JP" altLang="en-US" sz="8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171450</xdr:rowOff>
    </xdr:from>
    <xdr:to>
      <xdr:col>18</xdr:col>
      <xdr:colOff>657225</xdr:colOff>
      <xdr:row>25</xdr:row>
      <xdr:rowOff>95250</xdr:rowOff>
    </xdr:to>
    <xdr:graphicFrame macro="">
      <xdr:nvGraphicFramePr>
        <xdr:cNvPr id="25601" name="グラフ 1">
          <a:extLst>
            <a:ext uri="{FF2B5EF4-FFF2-40B4-BE49-F238E27FC236}">
              <a16:creationId xmlns:a16="http://schemas.microsoft.com/office/drawing/2014/main" id="{00000000-0008-0000-1800-00000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25</xdr:row>
      <xdr:rowOff>142875</xdr:rowOff>
    </xdr:from>
    <xdr:to>
      <xdr:col>18</xdr:col>
      <xdr:colOff>657225</xdr:colOff>
      <xdr:row>50</xdr:row>
      <xdr:rowOff>85725</xdr:rowOff>
    </xdr:to>
    <xdr:graphicFrame macro="">
      <xdr:nvGraphicFramePr>
        <xdr:cNvPr id="25602" name="グラフ 2">
          <a:extLst>
            <a:ext uri="{FF2B5EF4-FFF2-40B4-BE49-F238E27FC236}">
              <a16:creationId xmlns:a16="http://schemas.microsoft.com/office/drawing/2014/main" id="{00000000-0008-0000-1800-000002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27215</xdr:colOff>
      <xdr:row>1</xdr:row>
      <xdr:rowOff>0</xdr:rowOff>
    </xdr:from>
    <xdr:ext cx="5225405" cy="459100"/>
    <xdr:sp macro="" textlink="$A$52">
      <xdr:nvSpPr>
        <xdr:cNvPr id="2" name="テキスト ボックス 1">
          <a:extLst>
            <a:ext uri="{FF2B5EF4-FFF2-40B4-BE49-F238E27FC236}">
              <a16:creationId xmlns:a16="http://schemas.microsoft.com/office/drawing/2014/main" id="{00000000-0008-0000-1800-000002000000}"/>
            </a:ext>
          </a:extLst>
        </xdr:cNvPr>
        <xdr:cNvSpPr txBox="1"/>
      </xdr:nvSpPr>
      <xdr:spPr>
        <a:xfrm>
          <a:off x="6830786" y="176893"/>
          <a:ext cx="522540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E29791B-46C0-4DE3-8077-DEF474A18F9D}" type="TxLink">
            <a:rPr kumimoji="1" lang="ja-JP" altLang="en-US" sz="1100" b="0" i="0" u="none" strike="noStrike">
              <a:solidFill>
                <a:srgbClr val="000000"/>
              </a:solidFill>
              <a:latin typeface="ＭＳ Ｐゴシック"/>
              <a:ea typeface="ＭＳ Ｐゴシック"/>
            </a:rPr>
            <a:pPr/>
            <a:t>人生において、どのような収入・支出が多いのか、色の多さで直感的に確認できます。
各年の具体的な内訳の金額は、あとのキャッシュフロー表のページをご覧ください。</a:t>
          </a:fld>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O172"/>
  <sheetViews>
    <sheetView topLeftCell="A509" zoomScale="70" zoomScaleNormal="70" workbookViewId="0"/>
  </sheetViews>
  <sheetFormatPr defaultRowHeight="13.5"/>
  <cols>
    <col min="1" max="2" width="3" customWidth="1"/>
    <col min="3" max="3" width="8.375" customWidth="1"/>
    <col min="4" max="4" width="6.375" customWidth="1"/>
    <col min="5" max="5" width="30.75" style="112" bestFit="1" customWidth="1"/>
    <col min="6" max="41" width="6.25" customWidth="1"/>
  </cols>
  <sheetData>
    <row r="1" spans="3:41">
      <c r="C1" s="94"/>
      <c r="D1" s="94"/>
      <c r="E1" s="111" t="s">
        <v>460</v>
      </c>
      <c r="F1" s="94">
        <f>BigCF!D2</f>
        <v>2025</v>
      </c>
      <c r="G1" s="94">
        <f>BigCF!E2</f>
        <v>2026</v>
      </c>
      <c r="H1" s="94">
        <f>BigCF!F2</f>
        <v>2027</v>
      </c>
      <c r="I1" s="94">
        <f>BigCF!G2</f>
        <v>2028</v>
      </c>
      <c r="J1" s="94">
        <f>BigCF!H2</f>
        <v>2029</v>
      </c>
      <c r="K1" s="94">
        <f>BigCF!I2</f>
        <v>2030</v>
      </c>
      <c r="L1" s="94">
        <f>BigCF!J2</f>
        <v>2031</v>
      </c>
      <c r="M1" s="94">
        <f>BigCF!K2</f>
        <v>2032</v>
      </c>
      <c r="N1" s="94">
        <f>BigCF!L2</f>
        <v>2033</v>
      </c>
      <c r="O1" s="94">
        <f>BigCF!M2</f>
        <v>2034</v>
      </c>
      <c r="P1" s="94">
        <f>BigCF!N2</f>
        <v>2035</v>
      </c>
      <c r="Q1" s="94">
        <f>BigCF!O2</f>
        <v>2036</v>
      </c>
      <c r="R1" s="94">
        <f>BigCF!P2</f>
        <v>2037</v>
      </c>
      <c r="S1" s="94">
        <f>BigCF!Q2</f>
        <v>2038</v>
      </c>
      <c r="T1" s="94">
        <f>BigCF!R2</f>
        <v>2039</v>
      </c>
      <c r="U1" s="94">
        <f>BigCF!S2</f>
        <v>2040</v>
      </c>
      <c r="V1" s="94">
        <f>BigCF!T2</f>
        <v>2041</v>
      </c>
      <c r="W1" s="94">
        <f>BigCF!U2</f>
        <v>2042</v>
      </c>
      <c r="X1" s="94">
        <f>BigCF!V2</f>
        <v>2043</v>
      </c>
      <c r="Y1" s="94">
        <f>BigCF!W2</f>
        <v>2044</v>
      </c>
      <c r="Z1" s="94">
        <f>BigCF!X2</f>
        <v>2045</v>
      </c>
      <c r="AA1" s="94">
        <f>BigCF!Y2</f>
        <v>2046</v>
      </c>
      <c r="AB1" s="94">
        <f>BigCF!Z2</f>
        <v>2047</v>
      </c>
      <c r="AC1" s="94">
        <f>BigCF!AA2</f>
        <v>2048</v>
      </c>
      <c r="AD1" s="94">
        <f>BigCF!AB2</f>
        <v>2049</v>
      </c>
      <c r="AE1" s="94">
        <f>BigCF!AC2</f>
        <v>2050</v>
      </c>
      <c r="AF1" s="94">
        <f>BigCF!AD2</f>
        <v>2051</v>
      </c>
      <c r="AG1" s="94">
        <f>BigCF!AE2</f>
        <v>2052</v>
      </c>
      <c r="AH1" s="94">
        <f>BigCF!AF2</f>
        <v>2053</v>
      </c>
      <c r="AI1" s="94">
        <f>BigCF!AG2</f>
        <v>2054</v>
      </c>
      <c r="AJ1" s="94">
        <f>BigCF!AH2</f>
        <v>2055</v>
      </c>
      <c r="AK1" s="94">
        <f>BigCF!AI2</f>
        <v>2056</v>
      </c>
      <c r="AL1" s="94">
        <f>BigCF!AJ2</f>
        <v>2057</v>
      </c>
      <c r="AM1" s="94">
        <f>BigCF!AK2</f>
        <v>2058</v>
      </c>
      <c r="AN1" s="94">
        <f>BigCF!AL2</f>
        <v>2059</v>
      </c>
      <c r="AO1" s="94">
        <f>BigCF!AM2</f>
        <v>2060</v>
      </c>
    </row>
    <row r="2" spans="3:41">
      <c r="C2" s="94" t="str">
        <f>BigCF!B3</f>
        <v>世帯主</v>
      </c>
      <c r="D2" s="94"/>
      <c r="E2" s="111" t="str">
        <f>BigCF!C3</f>
        <v>世帯主</v>
      </c>
      <c r="F2" s="94">
        <f>BigCF!D3</f>
        <v>55</v>
      </c>
      <c r="G2" s="94">
        <f>BigCF!E3</f>
        <v>56</v>
      </c>
      <c r="H2" s="94">
        <f>BigCF!F3</f>
        <v>57</v>
      </c>
      <c r="I2" s="94">
        <f>BigCF!G3</f>
        <v>58</v>
      </c>
      <c r="J2" s="94">
        <f>BigCF!H3</f>
        <v>59</v>
      </c>
      <c r="K2" s="94">
        <f>BigCF!I3</f>
        <v>60</v>
      </c>
      <c r="L2" s="94">
        <f>BigCF!J3</f>
        <v>61</v>
      </c>
      <c r="M2" s="94">
        <f>BigCF!K3</f>
        <v>62</v>
      </c>
      <c r="N2" s="94">
        <f>BigCF!L3</f>
        <v>63</v>
      </c>
      <c r="O2" s="94">
        <f>BigCF!M3</f>
        <v>64</v>
      </c>
      <c r="P2" s="94">
        <f>BigCF!N3</f>
        <v>65</v>
      </c>
      <c r="Q2" s="94">
        <f>BigCF!O3</f>
        <v>66</v>
      </c>
      <c r="R2" s="94">
        <f>BigCF!P3</f>
        <v>67</v>
      </c>
      <c r="S2" s="94">
        <f>BigCF!Q3</f>
        <v>68</v>
      </c>
      <c r="T2" s="94">
        <f>BigCF!R3</f>
        <v>69</v>
      </c>
      <c r="U2" s="94">
        <f>BigCF!S3</f>
        <v>70</v>
      </c>
      <c r="V2" s="94">
        <f>BigCF!T3</f>
        <v>71</v>
      </c>
      <c r="W2" s="94">
        <f>BigCF!U3</f>
        <v>72</v>
      </c>
      <c r="X2" s="94">
        <f>BigCF!V3</f>
        <v>73</v>
      </c>
      <c r="Y2" s="94">
        <f>BigCF!W3</f>
        <v>74</v>
      </c>
      <c r="Z2" s="94">
        <f>BigCF!X3</f>
        <v>75</v>
      </c>
      <c r="AA2" s="94">
        <f>BigCF!Y3</f>
        <v>76</v>
      </c>
      <c r="AB2" s="94">
        <f>BigCF!Z3</f>
        <v>77</v>
      </c>
      <c r="AC2" s="94">
        <f>BigCF!AA3</f>
        <v>78</v>
      </c>
      <c r="AD2" s="94">
        <f>BigCF!AB3</f>
        <v>79</v>
      </c>
      <c r="AE2" s="94">
        <f>BigCF!AC3</f>
        <v>80</v>
      </c>
      <c r="AF2" s="94">
        <f>BigCF!AD3</f>
        <v>81</v>
      </c>
      <c r="AG2" s="94">
        <f>BigCF!AE3</f>
        <v>82</v>
      </c>
      <c r="AH2" s="94">
        <f>BigCF!AF3</f>
        <v>83</v>
      </c>
      <c r="AI2" s="94">
        <f>BigCF!AG3</f>
        <v>84</v>
      </c>
      <c r="AJ2" s="94">
        <f>BigCF!AH3</f>
        <v>85</v>
      </c>
      <c r="AK2" s="94">
        <f>BigCF!AI3</f>
        <v>86</v>
      </c>
      <c r="AL2" s="94">
        <f>BigCF!AJ3</f>
        <v>87</v>
      </c>
      <c r="AM2" s="94">
        <f>BigCF!AK3</f>
        <v>88</v>
      </c>
      <c r="AN2" s="94">
        <f>BigCF!AL3</f>
        <v>89</v>
      </c>
      <c r="AO2" s="94">
        <f>BigCF!AM3</f>
        <v>90</v>
      </c>
    </row>
    <row r="3" spans="3:41">
      <c r="C3" s="94" t="str">
        <f>BigCF!B4</f>
        <v>配偶者</v>
      </c>
      <c r="D3" s="94"/>
      <c r="E3" s="111" t="str">
        <f>BigCF!C4</f>
        <v xml:space="preserve"> </v>
      </c>
      <c r="F3" s="94" t="str">
        <f>BigCF!D4</f>
        <v xml:space="preserve"> </v>
      </c>
      <c r="G3" s="94" t="str">
        <f>BigCF!E4</f>
        <v xml:space="preserve"> </v>
      </c>
      <c r="H3" s="94" t="str">
        <f>BigCF!F4</f>
        <v xml:space="preserve"> </v>
      </c>
      <c r="I3" s="94" t="str">
        <f>BigCF!G4</f>
        <v xml:space="preserve"> </v>
      </c>
      <c r="J3" s="94" t="str">
        <f>BigCF!H4</f>
        <v xml:space="preserve"> </v>
      </c>
      <c r="K3" s="94" t="str">
        <f>BigCF!I4</f>
        <v xml:space="preserve"> </v>
      </c>
      <c r="L3" s="94" t="str">
        <f>BigCF!J4</f>
        <v xml:space="preserve"> </v>
      </c>
      <c r="M3" s="94" t="str">
        <f>BigCF!K4</f>
        <v xml:space="preserve"> </v>
      </c>
      <c r="N3" s="94" t="str">
        <f>BigCF!L4</f>
        <v xml:space="preserve"> </v>
      </c>
      <c r="O3" s="94" t="str">
        <f>BigCF!M4</f>
        <v xml:space="preserve"> </v>
      </c>
      <c r="P3" s="94" t="str">
        <f>BigCF!N4</f>
        <v xml:space="preserve"> </v>
      </c>
      <c r="Q3" s="94" t="str">
        <f>BigCF!O4</f>
        <v xml:space="preserve"> </v>
      </c>
      <c r="R3" s="94" t="str">
        <f>BigCF!P4</f>
        <v xml:space="preserve"> </v>
      </c>
      <c r="S3" s="94" t="str">
        <f>BigCF!Q4</f>
        <v xml:space="preserve"> </v>
      </c>
      <c r="T3" s="94" t="str">
        <f>BigCF!R4</f>
        <v xml:space="preserve"> </v>
      </c>
      <c r="U3" s="94" t="str">
        <f>BigCF!S4</f>
        <v xml:space="preserve"> </v>
      </c>
      <c r="V3" s="94" t="str">
        <f>BigCF!T4</f>
        <v xml:space="preserve"> </v>
      </c>
      <c r="W3" s="94" t="str">
        <f>BigCF!U4</f>
        <v xml:space="preserve"> </v>
      </c>
      <c r="X3" s="94" t="str">
        <f>BigCF!V4</f>
        <v xml:space="preserve"> </v>
      </c>
      <c r="Y3" s="94" t="str">
        <f>BigCF!W4</f>
        <v xml:space="preserve"> </v>
      </c>
      <c r="Z3" s="94" t="str">
        <f>BigCF!X4</f>
        <v xml:space="preserve"> </v>
      </c>
      <c r="AA3" s="94" t="str">
        <f>BigCF!Y4</f>
        <v xml:space="preserve"> </v>
      </c>
      <c r="AB3" s="94" t="str">
        <f>BigCF!Z4</f>
        <v xml:space="preserve"> </v>
      </c>
      <c r="AC3" s="94" t="str">
        <f>BigCF!AA4</f>
        <v xml:space="preserve"> </v>
      </c>
      <c r="AD3" s="94" t="str">
        <f>BigCF!AB4</f>
        <v xml:space="preserve"> </v>
      </c>
      <c r="AE3" s="94" t="str">
        <f>BigCF!AC4</f>
        <v xml:space="preserve"> </v>
      </c>
      <c r="AF3" s="94" t="str">
        <f>BigCF!AD4</f>
        <v xml:space="preserve"> </v>
      </c>
      <c r="AG3" s="94" t="str">
        <f>BigCF!AE4</f>
        <v xml:space="preserve"> </v>
      </c>
      <c r="AH3" s="94" t="str">
        <f>BigCF!AF4</f>
        <v xml:space="preserve"> </v>
      </c>
      <c r="AI3" s="94" t="str">
        <f>BigCF!AG4</f>
        <v xml:space="preserve"> </v>
      </c>
      <c r="AJ3" s="94" t="str">
        <f>BigCF!AH4</f>
        <v xml:space="preserve"> </v>
      </c>
      <c r="AK3" s="94" t="str">
        <f>BigCF!AI4</f>
        <v xml:space="preserve"> </v>
      </c>
      <c r="AL3" s="94" t="str">
        <f>BigCF!AJ4</f>
        <v xml:space="preserve"> </v>
      </c>
      <c r="AM3" s="94" t="str">
        <f>BigCF!AK4</f>
        <v xml:space="preserve"> </v>
      </c>
      <c r="AN3" s="94" t="str">
        <f>BigCF!AL4</f>
        <v xml:space="preserve"> </v>
      </c>
      <c r="AO3" s="94" t="str">
        <f>BigCF!AM4</f>
        <v xml:space="preserve"> </v>
      </c>
    </row>
    <row r="5" spans="3:41">
      <c r="D5" s="112" t="s">
        <v>544</v>
      </c>
    </row>
    <row r="6" spans="3:41">
      <c r="D6" s="112"/>
    </row>
    <row r="7" spans="3:41">
      <c r="C7" t="s">
        <v>531</v>
      </c>
    </row>
    <row r="8" spans="3:41">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row>
    <row r="9" spans="3:41">
      <c r="C9" t="s">
        <v>510</v>
      </c>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row>
    <row r="10" spans="3:41">
      <c r="C10" s="318" t="s">
        <v>521</v>
      </c>
      <c r="D10" s="125"/>
      <c r="E10" s="126"/>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row>
    <row r="11" spans="3:41">
      <c r="C11" s="319"/>
      <c r="D11" s="125"/>
      <c r="E11" s="126"/>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row>
    <row r="12" spans="3:41">
      <c r="C12" s="319"/>
      <c r="D12" s="125"/>
      <c r="E12" s="126"/>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row>
    <row r="13" spans="3:41">
      <c r="C13" s="319"/>
      <c r="D13" s="125"/>
      <c r="E13" s="126"/>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row>
    <row r="14" spans="3:41">
      <c r="C14" s="319"/>
      <c r="D14" s="125"/>
      <c r="E14" s="126"/>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row>
    <row r="15" spans="3:41">
      <c r="C15" s="319"/>
      <c r="D15" s="125"/>
      <c r="E15" s="126"/>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row>
    <row r="16" spans="3:41">
      <c r="C16" s="319"/>
      <c r="D16" s="125"/>
      <c r="E16" s="126"/>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row>
    <row r="17" spans="3:41">
      <c r="C17" s="319"/>
      <c r="D17" s="125"/>
      <c r="E17" s="126"/>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row>
    <row r="18" spans="3:41">
      <c r="C18" s="319"/>
      <c r="D18" s="125"/>
      <c r="E18" s="126"/>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row>
    <row r="19" spans="3:41">
      <c r="C19" s="319"/>
      <c r="D19" s="125"/>
      <c r="E19" s="126"/>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row>
    <row r="20" spans="3:41">
      <c r="C20" s="319"/>
      <c r="D20" s="125"/>
      <c r="E20" s="126"/>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row>
    <row r="21" spans="3:41">
      <c r="C21" s="319"/>
      <c r="D21" s="125"/>
      <c r="E21" s="126"/>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row>
    <row r="22" spans="3:41">
      <c r="C22" s="319"/>
      <c r="D22" s="125"/>
      <c r="E22" s="126"/>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row>
    <row r="23" spans="3:41">
      <c r="C23" s="319"/>
      <c r="D23" s="125"/>
      <c r="E23" s="126"/>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row>
    <row r="24" spans="3:41">
      <c r="C24" s="319"/>
      <c r="D24" s="125"/>
      <c r="E24" s="126"/>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row>
    <row r="25" spans="3:41">
      <c r="C25" s="319"/>
      <c r="D25" s="125"/>
      <c r="E25" s="126"/>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row>
    <row r="26" spans="3:41">
      <c r="C26" s="319"/>
      <c r="D26" s="125"/>
      <c r="E26" s="126"/>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row>
    <row r="27" spans="3:41">
      <c r="C27" s="319"/>
      <c r="D27" s="125"/>
      <c r="E27" s="126"/>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row>
    <row r="28" spans="3:41">
      <c r="C28" s="319"/>
      <c r="D28" s="125"/>
      <c r="E28" s="126"/>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row>
    <row r="29" spans="3:41">
      <c r="C29" s="319"/>
      <c r="D29" s="125"/>
      <c r="E29" s="126"/>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row>
    <row r="30" spans="3:41">
      <c r="C30" s="319"/>
      <c r="D30" s="125"/>
      <c r="E30" s="126"/>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row>
    <row r="31" spans="3:41">
      <c r="C31" s="319"/>
      <c r="D31" s="125"/>
      <c r="E31" s="126"/>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row>
    <row r="32" spans="3:41">
      <c r="C32" s="319"/>
      <c r="D32" s="125"/>
      <c r="E32" s="126"/>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row>
    <row r="33" spans="3:41">
      <c r="C33" s="319"/>
      <c r="D33" s="125"/>
      <c r="E33" s="126"/>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row>
    <row r="34" spans="3:41">
      <c r="C34" s="318" t="s">
        <v>522</v>
      </c>
      <c r="D34" s="125"/>
      <c r="E34" s="126"/>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row>
    <row r="35" spans="3:41">
      <c r="C35" s="319"/>
      <c r="D35" s="125"/>
      <c r="E35" s="126"/>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row>
    <row r="36" spans="3:41">
      <c r="C36" s="319"/>
      <c r="D36" s="125"/>
      <c r="E36" s="126"/>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row>
    <row r="37" spans="3:41">
      <c r="C37" s="319"/>
      <c r="D37" s="125"/>
      <c r="E37" s="126"/>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row>
    <row r="38" spans="3:41">
      <c r="C38" s="319"/>
      <c r="D38" s="125"/>
      <c r="E38" s="126"/>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row>
    <row r="39" spans="3:41">
      <c r="C39" s="319"/>
      <c r="D39" s="125"/>
      <c r="E39" s="126"/>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row>
    <row r="40" spans="3:41">
      <c r="C40" s="319"/>
      <c r="D40" s="125"/>
      <c r="E40" s="126"/>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row>
    <row r="41" spans="3:41">
      <c r="C41" s="319"/>
      <c r="D41" s="125"/>
      <c r="E41" s="126"/>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row>
    <row r="42" spans="3:41">
      <c r="C42" s="319"/>
      <c r="D42" s="125"/>
      <c r="E42" s="126"/>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row>
    <row r="43" spans="3:41">
      <c r="C43" s="319"/>
      <c r="D43" s="125"/>
      <c r="E43" s="126"/>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row>
    <row r="44" spans="3:41">
      <c r="C44" s="319"/>
      <c r="D44" s="125"/>
      <c r="E44" s="126"/>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row>
    <row r="45" spans="3:41">
      <c r="C45" s="319"/>
      <c r="D45" s="125"/>
      <c r="E45" s="126"/>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row>
    <row r="46" spans="3:41">
      <c r="C46" s="319"/>
      <c r="D46" s="125"/>
      <c r="E46" s="126"/>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row>
    <row r="47" spans="3:41">
      <c r="C47" s="319"/>
      <c r="D47" s="125"/>
      <c r="E47" s="126"/>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row>
    <row r="48" spans="3:41">
      <c r="C48" s="319"/>
      <c r="D48" s="125"/>
      <c r="E48" s="126"/>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row>
    <row r="49" spans="3:41">
      <c r="C49" s="319"/>
      <c r="D49" s="125"/>
      <c r="E49" s="126"/>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row>
    <row r="50" spans="3:41">
      <c r="C50" s="319"/>
      <c r="D50" s="125"/>
      <c r="E50" s="126"/>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row>
    <row r="51" spans="3:41">
      <c r="C51" s="319"/>
      <c r="D51" s="125"/>
      <c r="E51" s="126"/>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row>
    <row r="52" spans="3:41">
      <c r="C52" s="319"/>
      <c r="D52" s="125"/>
      <c r="E52" s="126"/>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row>
    <row r="53" spans="3:41">
      <c r="C53" s="319"/>
      <c r="D53" s="125"/>
      <c r="E53" s="126"/>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row>
    <row r="54" spans="3:41">
      <c r="C54" s="319"/>
      <c r="D54" s="125"/>
      <c r="E54" s="126"/>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row>
    <row r="55" spans="3:41">
      <c r="C55" s="319"/>
      <c r="D55" s="125"/>
      <c r="E55" s="126"/>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row>
    <row r="56" spans="3:41">
      <c r="C56" s="319"/>
      <c r="D56" s="125"/>
      <c r="E56" s="126"/>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row>
    <row r="57" spans="3:41">
      <c r="C57" s="319"/>
      <c r="D57" s="125"/>
      <c r="E57" s="126"/>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row>
    <row r="58" spans="3:41">
      <c r="C58" s="318" t="s">
        <v>523</v>
      </c>
      <c r="D58" s="125"/>
      <c r="E58" s="126"/>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row>
    <row r="59" spans="3:41">
      <c r="C59" s="319"/>
      <c r="D59" s="125"/>
      <c r="E59" s="126"/>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row>
    <row r="60" spans="3:41">
      <c r="C60" s="319"/>
      <c r="D60" s="125"/>
      <c r="E60" s="126"/>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row>
    <row r="61" spans="3:41">
      <c r="C61" s="319"/>
      <c r="D61" s="125"/>
      <c r="E61" s="126"/>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row>
    <row r="62" spans="3:41">
      <c r="C62" s="319"/>
      <c r="D62" s="125"/>
      <c r="E62" s="126"/>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row>
    <row r="63" spans="3:41">
      <c r="C63" s="319"/>
      <c r="D63" s="125"/>
      <c r="E63" s="126"/>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row>
    <row r="64" spans="3:41">
      <c r="C64" s="319"/>
      <c r="D64" s="125"/>
      <c r="E64" s="126"/>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row>
    <row r="65" spans="3:41">
      <c r="C65" s="319"/>
      <c r="D65" s="125"/>
      <c r="E65" s="126"/>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row>
    <row r="66" spans="3:41">
      <c r="C66" s="319"/>
      <c r="D66" s="125"/>
      <c r="E66" s="126"/>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row>
    <row r="67" spans="3:41">
      <c r="C67" s="319"/>
      <c r="D67" s="125"/>
      <c r="E67" s="126"/>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row>
    <row r="68" spans="3:41">
      <c r="C68" s="319"/>
      <c r="D68" s="125"/>
      <c r="E68" s="126"/>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row>
    <row r="69" spans="3:41">
      <c r="C69" s="319"/>
      <c r="D69" s="125"/>
      <c r="E69" s="126"/>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row>
    <row r="70" spans="3:41">
      <c r="C70" s="319"/>
      <c r="D70" s="125"/>
      <c r="E70" s="126"/>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row>
    <row r="71" spans="3:41">
      <c r="C71" s="319"/>
      <c r="D71" s="125"/>
      <c r="E71" s="126"/>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row>
    <row r="72" spans="3:41">
      <c r="C72" s="319"/>
      <c r="D72" s="125"/>
      <c r="E72" s="126"/>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243"/>
      <c r="AM72" s="243"/>
      <c r="AN72" s="243"/>
      <c r="AO72" s="243"/>
    </row>
    <row r="73" spans="3:41">
      <c r="C73" s="319"/>
      <c r="D73" s="125"/>
      <c r="E73" s="126"/>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row>
    <row r="74" spans="3:41">
      <c r="C74" s="319"/>
      <c r="D74" s="125"/>
      <c r="E74" s="126"/>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row>
    <row r="75" spans="3:41">
      <c r="C75" s="319"/>
      <c r="D75" s="125"/>
      <c r="E75" s="126"/>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row>
    <row r="76" spans="3:41">
      <c r="C76" s="319"/>
      <c r="D76" s="125"/>
      <c r="E76" s="126"/>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row>
    <row r="77" spans="3:41">
      <c r="C77" s="319"/>
      <c r="D77" s="125"/>
      <c r="E77" s="126"/>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row>
    <row r="78" spans="3:41">
      <c r="C78" s="319"/>
      <c r="D78" s="125"/>
      <c r="E78" s="126"/>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row>
    <row r="79" spans="3:41">
      <c r="C79" s="319"/>
      <c r="D79" s="125"/>
      <c r="E79" s="126"/>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row>
    <row r="80" spans="3:41">
      <c r="C80" s="319"/>
      <c r="D80" s="125"/>
      <c r="E80" s="126"/>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row>
    <row r="81" spans="3:41">
      <c r="C81" s="319"/>
      <c r="D81" s="125"/>
      <c r="E81" s="126"/>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row>
    <row r="82" spans="3:41">
      <c r="C82" s="318" t="s">
        <v>524</v>
      </c>
      <c r="D82" s="125"/>
      <c r="E82" s="126"/>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row>
    <row r="83" spans="3:41">
      <c r="C83" s="319"/>
      <c r="D83" s="125"/>
      <c r="E83" s="126"/>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row>
    <row r="84" spans="3:41">
      <c r="C84" s="319"/>
      <c r="D84" s="125"/>
      <c r="E84" s="126"/>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row>
    <row r="85" spans="3:41">
      <c r="C85" s="319"/>
      <c r="D85" s="125"/>
      <c r="E85" s="126"/>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row>
    <row r="86" spans="3:41">
      <c r="C86" s="319"/>
      <c r="D86" s="125"/>
      <c r="E86" s="126"/>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row>
    <row r="87" spans="3:41">
      <c r="C87" s="319"/>
      <c r="D87" s="125"/>
      <c r="E87" s="126"/>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row>
    <row r="88" spans="3:41">
      <c r="C88" s="319"/>
      <c r="D88" s="125"/>
      <c r="E88" s="126"/>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row>
    <row r="89" spans="3:41">
      <c r="C89" s="319"/>
      <c r="D89" s="125"/>
      <c r="E89" s="126"/>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row>
    <row r="90" spans="3:41">
      <c r="C90" s="319"/>
      <c r="D90" s="125"/>
      <c r="E90" s="126"/>
      <c r="F90" s="243"/>
      <c r="G90" s="243"/>
      <c r="H90" s="243"/>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243"/>
    </row>
    <row r="91" spans="3:41">
      <c r="C91" s="319"/>
      <c r="D91" s="125"/>
      <c r="E91" s="126"/>
      <c r="F91" s="243"/>
      <c r="G91" s="243"/>
      <c r="H91" s="243"/>
      <c r="I91" s="243"/>
      <c r="J91" s="243"/>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243"/>
    </row>
    <row r="92" spans="3:41">
      <c r="C92" s="319"/>
      <c r="D92" s="125"/>
      <c r="E92" s="126"/>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row>
    <row r="93" spans="3:41">
      <c r="C93" s="319"/>
      <c r="D93" s="125"/>
      <c r="E93" s="126"/>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row>
    <row r="94" spans="3:41">
      <c r="C94" s="319"/>
      <c r="D94" s="125"/>
      <c r="E94" s="126"/>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row>
    <row r="95" spans="3:41">
      <c r="C95" s="319"/>
      <c r="D95" s="125"/>
      <c r="E95" s="126"/>
      <c r="F95" s="243"/>
      <c r="G95" s="243"/>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243"/>
    </row>
    <row r="96" spans="3:41">
      <c r="C96" s="319"/>
      <c r="D96" s="125"/>
      <c r="E96" s="126"/>
      <c r="F96" s="243"/>
      <c r="G96" s="243"/>
      <c r="H96" s="243"/>
      <c r="I96" s="243"/>
      <c r="J96" s="243"/>
      <c r="K96" s="243"/>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43"/>
    </row>
    <row r="97" spans="3:41">
      <c r="C97" s="319"/>
      <c r="D97" s="125"/>
      <c r="E97" s="126"/>
      <c r="F97" s="243"/>
      <c r="G97" s="243"/>
      <c r="H97" s="243"/>
      <c r="I97" s="243"/>
      <c r="J97" s="243"/>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243"/>
    </row>
    <row r="98" spans="3:41">
      <c r="C98" s="319"/>
      <c r="D98" s="125"/>
      <c r="E98" s="126"/>
      <c r="F98" s="243"/>
      <c r="G98" s="243"/>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row>
    <row r="99" spans="3:41">
      <c r="C99" s="319"/>
      <c r="D99" s="125"/>
      <c r="E99" s="126"/>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row>
    <row r="100" spans="3:41">
      <c r="C100" s="319"/>
      <c r="D100" s="125"/>
      <c r="E100" s="126"/>
      <c r="F100" s="243"/>
      <c r="G100" s="243"/>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row>
    <row r="101" spans="3:41">
      <c r="C101" s="319"/>
      <c r="D101" s="125"/>
      <c r="E101" s="126"/>
      <c r="F101" s="243"/>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243"/>
    </row>
    <row r="102" spans="3:41">
      <c r="C102" s="319"/>
      <c r="D102" s="125"/>
      <c r="E102" s="126"/>
      <c r="F102" s="243"/>
      <c r="G102" s="243"/>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row>
    <row r="103" spans="3:41">
      <c r="C103" s="319"/>
      <c r="D103" s="125"/>
      <c r="E103" s="126"/>
      <c r="F103" s="243"/>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row>
    <row r="104" spans="3:41">
      <c r="C104" s="319"/>
      <c r="D104" s="125"/>
      <c r="E104" s="126"/>
      <c r="F104" s="243"/>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row>
    <row r="105" spans="3:41">
      <c r="C105" s="319"/>
      <c r="D105" s="125"/>
      <c r="E105" s="126"/>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row>
    <row r="106" spans="3:41">
      <c r="C106" s="318" t="s">
        <v>697</v>
      </c>
      <c r="D106" s="125"/>
      <c r="E106" s="126"/>
      <c r="F106" s="243"/>
      <c r="G106" s="243"/>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row>
    <row r="107" spans="3:41">
      <c r="C107" s="319"/>
      <c r="D107" s="125"/>
      <c r="E107" s="126"/>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row>
    <row r="108" spans="3:41">
      <c r="C108" s="319"/>
      <c r="D108" s="125"/>
      <c r="E108" s="126"/>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row>
    <row r="109" spans="3:41">
      <c r="C109" s="319"/>
      <c r="D109" s="125"/>
      <c r="E109" s="126"/>
      <c r="F109" s="243"/>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row>
    <row r="110" spans="3:41">
      <c r="C110" s="319"/>
      <c r="D110" s="125"/>
      <c r="E110" s="126"/>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row>
    <row r="111" spans="3:41">
      <c r="C111" s="319"/>
      <c r="D111" s="125"/>
      <c r="E111" s="126"/>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row>
    <row r="112" spans="3:41">
      <c r="C112" s="319"/>
      <c r="D112" s="125"/>
      <c r="E112" s="126"/>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3"/>
      <c r="AM112" s="243"/>
      <c r="AN112" s="243"/>
      <c r="AO112" s="243"/>
    </row>
    <row r="113" spans="3:41">
      <c r="C113" s="319"/>
      <c r="D113" s="125"/>
      <c r="E113" s="126"/>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3"/>
      <c r="AL113" s="243"/>
      <c r="AM113" s="243"/>
      <c r="AN113" s="243"/>
      <c r="AO113" s="243"/>
    </row>
    <row r="114" spans="3:41">
      <c r="C114" s="319"/>
      <c r="D114" s="125"/>
      <c r="E114" s="126"/>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43"/>
    </row>
    <row r="115" spans="3:41">
      <c r="C115" s="319"/>
      <c r="D115" s="125"/>
      <c r="E115" s="126"/>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243"/>
    </row>
    <row r="116" spans="3:41">
      <c r="C116" s="319"/>
      <c r="D116" s="125"/>
      <c r="E116" s="126"/>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243"/>
    </row>
    <row r="117" spans="3:41">
      <c r="C117" s="319"/>
      <c r="D117" s="125"/>
      <c r="E117" s="126"/>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243"/>
    </row>
    <row r="118" spans="3:41">
      <c r="C118" s="319"/>
      <c r="D118" s="125"/>
      <c r="E118" s="126"/>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243"/>
    </row>
    <row r="119" spans="3:41">
      <c r="C119" s="319"/>
      <c r="D119" s="125"/>
      <c r="E119" s="126"/>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243"/>
    </row>
    <row r="120" spans="3:41">
      <c r="C120" s="319"/>
      <c r="D120" s="125"/>
      <c r="E120" s="126"/>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3"/>
      <c r="AD120" s="243"/>
      <c r="AE120" s="243"/>
      <c r="AF120" s="243"/>
      <c r="AG120" s="243"/>
      <c r="AH120" s="243"/>
      <c r="AI120" s="243"/>
      <c r="AJ120" s="243"/>
      <c r="AK120" s="243"/>
      <c r="AL120" s="243"/>
      <c r="AM120" s="243"/>
      <c r="AN120" s="243"/>
      <c r="AO120" s="243"/>
    </row>
    <row r="121" spans="3:41">
      <c r="C121" s="319"/>
      <c r="D121" s="125"/>
      <c r="E121" s="126"/>
      <c r="F121" s="243"/>
      <c r="G121" s="243"/>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243"/>
      <c r="AG121" s="243"/>
      <c r="AH121" s="243"/>
      <c r="AI121" s="243"/>
      <c r="AJ121" s="243"/>
      <c r="AK121" s="243"/>
      <c r="AL121" s="243"/>
      <c r="AM121" s="243"/>
      <c r="AN121" s="243"/>
      <c r="AO121" s="243"/>
    </row>
    <row r="122" spans="3:41">
      <c r="C122" s="319"/>
      <c r="D122" s="125"/>
      <c r="E122" s="126"/>
      <c r="F122" s="243"/>
      <c r="G122" s="243"/>
      <c r="H122" s="243"/>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c r="AE122" s="243"/>
      <c r="AF122" s="243"/>
      <c r="AG122" s="243"/>
      <c r="AH122" s="243"/>
      <c r="AI122" s="243"/>
      <c r="AJ122" s="243"/>
      <c r="AK122" s="243"/>
      <c r="AL122" s="243"/>
      <c r="AM122" s="243"/>
      <c r="AN122" s="243"/>
      <c r="AO122" s="243"/>
    </row>
    <row r="123" spans="3:41">
      <c r="C123" s="319"/>
      <c r="D123" s="125"/>
      <c r="E123" s="126"/>
      <c r="F123" s="243"/>
      <c r="G123" s="243"/>
      <c r="H123" s="243"/>
      <c r="I123" s="243"/>
      <c r="J123" s="243"/>
      <c r="K123" s="243"/>
      <c r="L123" s="243"/>
      <c r="M123" s="243"/>
      <c r="N123" s="243"/>
      <c r="O123" s="243"/>
      <c r="P123" s="243"/>
      <c r="Q123" s="243"/>
      <c r="R123" s="243"/>
      <c r="S123" s="243"/>
      <c r="T123" s="243"/>
      <c r="U123" s="243"/>
      <c r="V123" s="243"/>
      <c r="W123" s="243"/>
      <c r="X123" s="243"/>
      <c r="Y123" s="243"/>
      <c r="Z123" s="243"/>
      <c r="AA123" s="243"/>
      <c r="AB123" s="243"/>
      <c r="AC123" s="243"/>
      <c r="AD123" s="243"/>
      <c r="AE123" s="243"/>
      <c r="AF123" s="243"/>
      <c r="AG123" s="243"/>
      <c r="AH123" s="243"/>
      <c r="AI123" s="243"/>
      <c r="AJ123" s="243"/>
      <c r="AK123" s="243"/>
      <c r="AL123" s="243"/>
      <c r="AM123" s="243"/>
      <c r="AN123" s="243"/>
      <c r="AO123" s="243"/>
    </row>
    <row r="124" spans="3:41">
      <c r="C124" s="319"/>
      <c r="D124" s="125"/>
      <c r="E124" s="126"/>
      <c r="F124" s="243"/>
      <c r="G124" s="243"/>
      <c r="H124" s="243"/>
      <c r="I124" s="243"/>
      <c r="J124" s="243"/>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3"/>
    </row>
    <row r="125" spans="3:41">
      <c r="C125" s="319"/>
      <c r="D125" s="125"/>
      <c r="E125" s="126"/>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243"/>
      <c r="AM125" s="243"/>
      <c r="AN125" s="243"/>
      <c r="AO125" s="243"/>
    </row>
    <row r="126" spans="3:41">
      <c r="C126" s="319"/>
      <c r="D126" s="125"/>
      <c r="E126" s="126"/>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c r="AB126" s="243"/>
      <c r="AC126" s="243"/>
      <c r="AD126" s="243"/>
      <c r="AE126" s="243"/>
      <c r="AF126" s="243"/>
      <c r="AG126" s="243"/>
      <c r="AH126" s="243"/>
      <c r="AI126" s="243"/>
      <c r="AJ126" s="243"/>
      <c r="AK126" s="243"/>
      <c r="AL126" s="243"/>
      <c r="AM126" s="243"/>
      <c r="AN126" s="243"/>
      <c r="AO126" s="243"/>
    </row>
    <row r="127" spans="3:41">
      <c r="C127" s="319"/>
      <c r="D127" s="125"/>
      <c r="E127" s="126"/>
      <c r="F127" s="243"/>
      <c r="G127" s="243"/>
      <c r="H127" s="243"/>
      <c r="I127" s="243"/>
      <c r="J127" s="243"/>
      <c r="K127" s="243"/>
      <c r="L127" s="243"/>
      <c r="M127" s="243"/>
      <c r="N127" s="243"/>
      <c r="O127" s="243"/>
      <c r="P127" s="243"/>
      <c r="Q127" s="243"/>
      <c r="R127" s="243"/>
      <c r="S127" s="243"/>
      <c r="T127" s="243"/>
      <c r="U127" s="243"/>
      <c r="V127" s="243"/>
      <c r="W127" s="243"/>
      <c r="X127" s="243"/>
      <c r="Y127" s="243"/>
      <c r="Z127" s="243"/>
      <c r="AA127" s="243"/>
      <c r="AB127" s="243"/>
      <c r="AC127" s="243"/>
      <c r="AD127" s="243"/>
      <c r="AE127" s="243"/>
      <c r="AF127" s="243"/>
      <c r="AG127" s="243"/>
      <c r="AH127" s="243"/>
      <c r="AI127" s="243"/>
      <c r="AJ127" s="243"/>
      <c r="AK127" s="243"/>
      <c r="AL127" s="243"/>
      <c r="AM127" s="243"/>
      <c r="AN127" s="243"/>
      <c r="AO127" s="243"/>
    </row>
    <row r="128" spans="3:41">
      <c r="C128" s="319"/>
      <c r="D128" s="125"/>
      <c r="E128" s="126"/>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3"/>
      <c r="AO128" s="243"/>
    </row>
    <row r="129" spans="3:41">
      <c r="C129" s="319"/>
      <c r="D129" s="125"/>
      <c r="E129" s="126"/>
      <c r="F129" s="243"/>
      <c r="G129" s="243"/>
      <c r="H129" s="243"/>
      <c r="I129" s="243"/>
      <c r="J129" s="243"/>
      <c r="K129" s="243"/>
      <c r="L129" s="243"/>
      <c r="M129" s="243"/>
      <c r="N129" s="243"/>
      <c r="O129" s="243"/>
      <c r="P129" s="243"/>
      <c r="Q129" s="243"/>
      <c r="R129" s="243"/>
      <c r="S129" s="243"/>
      <c r="T129" s="243"/>
      <c r="U129" s="243"/>
      <c r="V129" s="243"/>
      <c r="W129" s="243"/>
      <c r="X129" s="243"/>
      <c r="Y129" s="243"/>
      <c r="Z129" s="243"/>
      <c r="AA129" s="243"/>
      <c r="AB129" s="243"/>
      <c r="AC129" s="243"/>
      <c r="AD129" s="243"/>
      <c r="AE129" s="243"/>
      <c r="AF129" s="243"/>
      <c r="AG129" s="243"/>
      <c r="AH129" s="243"/>
      <c r="AI129" s="243"/>
      <c r="AJ129" s="243"/>
      <c r="AK129" s="243"/>
      <c r="AL129" s="243"/>
      <c r="AM129" s="243"/>
      <c r="AN129" s="243"/>
      <c r="AO129" s="243"/>
    </row>
    <row r="130" spans="3:41">
      <c r="C130" s="319" t="s">
        <v>511</v>
      </c>
      <c r="D130" s="125"/>
      <c r="E130" s="126"/>
      <c r="F130" s="244"/>
      <c r="G130" s="244"/>
      <c r="H130" s="244"/>
      <c r="I130" s="244"/>
      <c r="J130" s="244"/>
      <c r="K130" s="244"/>
      <c r="L130" s="244"/>
      <c r="M130" s="244"/>
      <c r="N130" s="244"/>
      <c r="O130" s="244"/>
      <c r="P130" s="244"/>
      <c r="Q130" s="244"/>
      <c r="R130" s="244"/>
      <c r="S130" s="244"/>
      <c r="T130" s="244"/>
      <c r="U130" s="244"/>
      <c r="V130" s="244"/>
      <c r="W130" s="244"/>
      <c r="X130" s="244"/>
      <c r="Y130" s="244"/>
      <c r="Z130" s="244"/>
      <c r="AA130" s="244"/>
      <c r="AB130" s="244"/>
      <c r="AC130" s="244"/>
      <c r="AD130" s="244"/>
      <c r="AE130" s="244"/>
      <c r="AF130" s="244"/>
      <c r="AG130" s="244"/>
      <c r="AH130" s="244"/>
      <c r="AI130" s="244"/>
      <c r="AJ130" s="244"/>
      <c r="AK130" s="244"/>
      <c r="AL130" s="244"/>
      <c r="AM130" s="244"/>
      <c r="AN130" s="244"/>
      <c r="AO130" s="244"/>
    </row>
    <row r="131" spans="3:41">
      <c r="C131" s="319"/>
      <c r="D131" s="125"/>
      <c r="E131" s="126"/>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4"/>
    </row>
    <row r="132" spans="3:41">
      <c r="C132" s="319"/>
      <c r="D132" s="125"/>
      <c r="E132" s="126"/>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4"/>
    </row>
    <row r="133" spans="3:41">
      <c r="C133" s="319"/>
      <c r="D133" s="125"/>
      <c r="E133" s="126"/>
      <c r="F133" s="244"/>
      <c r="G133" s="244"/>
      <c r="H133" s="244"/>
      <c r="I133" s="244"/>
      <c r="J133" s="244"/>
      <c r="K133" s="244"/>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4"/>
    </row>
    <row r="134" spans="3:41">
      <c r="C134" s="319"/>
      <c r="D134" s="125"/>
      <c r="E134" s="126"/>
      <c r="F134" s="244"/>
      <c r="G134" s="244"/>
      <c r="H134" s="244"/>
      <c r="I134" s="244"/>
      <c r="J134" s="244"/>
      <c r="K134" s="244"/>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4"/>
    </row>
    <row r="135" spans="3:41">
      <c r="C135" s="319"/>
      <c r="D135" s="125"/>
      <c r="E135" s="126"/>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4"/>
    </row>
    <row r="136" spans="3:41">
      <c r="C136" s="319"/>
      <c r="D136" s="125"/>
      <c r="E136" s="126"/>
      <c r="F136" s="244"/>
      <c r="G136" s="244"/>
      <c r="H136" s="244"/>
      <c r="I136" s="244"/>
      <c r="J136" s="244"/>
      <c r="K136" s="244"/>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4"/>
    </row>
    <row r="137" spans="3:41">
      <c r="C137" s="319"/>
      <c r="D137" s="125"/>
      <c r="E137" s="126"/>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row>
    <row r="138" spans="3:41">
      <c r="C138" s="319"/>
      <c r="D138" s="125"/>
      <c r="E138" s="126"/>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row>
    <row r="139" spans="3:41">
      <c r="C139" s="319"/>
      <c r="D139" s="125"/>
      <c r="E139" s="126"/>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row>
    <row r="140" spans="3:41">
      <c r="C140" s="319"/>
      <c r="D140" s="125"/>
      <c r="E140" s="126"/>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row>
    <row r="141" spans="3:41">
      <c r="C141" s="319"/>
      <c r="D141" s="125"/>
      <c r="E141" s="126"/>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4"/>
    </row>
    <row r="142" spans="3:41">
      <c r="C142" s="319"/>
      <c r="D142" s="125"/>
      <c r="E142" s="126"/>
      <c r="F142" s="244"/>
      <c r="G142" s="244"/>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row>
    <row r="143" spans="3:41">
      <c r="C143" s="319"/>
      <c r="D143" s="125"/>
      <c r="E143" s="126"/>
      <c r="F143" s="244"/>
      <c r="G143" s="244"/>
      <c r="H143" s="244"/>
      <c r="I143" s="244"/>
      <c r="J143" s="244"/>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4"/>
    </row>
    <row r="144" spans="3:41">
      <c r="C144" s="319"/>
      <c r="D144" s="125"/>
      <c r="E144" s="126"/>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4"/>
    </row>
    <row r="145" spans="3:41">
      <c r="C145" s="319"/>
      <c r="D145" s="125"/>
      <c r="E145" s="126"/>
      <c r="F145" s="244"/>
      <c r="G145" s="244"/>
      <c r="H145" s="244"/>
      <c r="I145" s="244"/>
      <c r="J145" s="244"/>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4"/>
    </row>
    <row r="146" spans="3:41">
      <c r="C146" s="319"/>
      <c r="D146" s="125"/>
      <c r="E146" s="126"/>
      <c r="F146" s="244"/>
      <c r="G146" s="244"/>
      <c r="H146" s="244"/>
      <c r="I146" s="244"/>
      <c r="J146" s="244"/>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4"/>
    </row>
    <row r="147" spans="3:41">
      <c r="C147" s="319"/>
      <c r="D147" s="125"/>
      <c r="E147" s="126"/>
      <c r="F147" s="244"/>
      <c r="G147" s="244"/>
      <c r="H147" s="244"/>
      <c r="I147" s="244"/>
      <c r="J147" s="244"/>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4"/>
    </row>
    <row r="148" spans="3:41">
      <c r="C148" s="319"/>
      <c r="D148" s="125"/>
      <c r="E148" s="126"/>
      <c r="F148" s="244"/>
      <c r="G148" s="244"/>
      <c r="H148" s="244"/>
      <c r="I148" s="244"/>
      <c r="J148" s="244"/>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row>
    <row r="149" spans="3:41">
      <c r="C149" s="319"/>
      <c r="D149" s="125"/>
      <c r="E149" s="126"/>
      <c r="F149" s="244"/>
      <c r="G149" s="244"/>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row>
    <row r="150" spans="3:41">
      <c r="C150" s="319"/>
      <c r="D150" s="125"/>
      <c r="E150" s="126"/>
      <c r="F150" s="244"/>
      <c r="G150" s="244"/>
      <c r="H150" s="244"/>
      <c r="I150" s="244"/>
      <c r="J150" s="244"/>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4"/>
    </row>
    <row r="151" spans="3:41">
      <c r="C151" s="319"/>
      <c r="D151" s="125"/>
      <c r="E151" s="126"/>
      <c r="F151" s="244"/>
      <c r="G151" s="244"/>
      <c r="H151" s="244"/>
      <c r="I151" s="244"/>
      <c r="J151" s="244"/>
      <c r="K151" s="244"/>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4"/>
    </row>
    <row r="152" spans="3:41">
      <c r="C152" s="319"/>
      <c r="D152" s="125"/>
      <c r="E152" s="126"/>
      <c r="F152" s="244"/>
      <c r="G152" s="244"/>
      <c r="H152" s="244"/>
      <c r="I152" s="244"/>
      <c r="J152" s="244"/>
      <c r="K152" s="244"/>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4"/>
    </row>
    <row r="153" spans="3:41">
      <c r="C153" s="319"/>
      <c r="D153" s="125"/>
      <c r="E153" s="126"/>
      <c r="F153" s="244"/>
      <c r="G153" s="244"/>
      <c r="H153" s="244"/>
      <c r="I153" s="244"/>
      <c r="J153" s="244"/>
      <c r="K153" s="244"/>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4"/>
    </row>
    <row r="154" spans="3:41">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row>
    <row r="155" spans="3:41">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row>
    <row r="156" spans="3:41">
      <c r="C156" s="122" t="s">
        <v>510</v>
      </c>
      <c r="D156" s="122"/>
      <c r="E156" s="123"/>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row>
    <row r="157" spans="3:41">
      <c r="C157" s="119" t="s">
        <v>525</v>
      </c>
      <c r="D157" s="57"/>
      <c r="E157" s="120" t="s">
        <v>526</v>
      </c>
      <c r="F157" s="121">
        <f>SUM(F10:F33)</f>
        <v>0</v>
      </c>
      <c r="G157" s="121">
        <f>SUM(G10:G33)</f>
        <v>0</v>
      </c>
      <c r="H157" s="121">
        <f>SUM(H10:H33)</f>
        <v>0</v>
      </c>
      <c r="I157" s="121">
        <f>SUM(I10:I33)</f>
        <v>0</v>
      </c>
      <c r="J157" s="121">
        <f>SUM(J10:J33)</f>
        <v>0</v>
      </c>
      <c r="K157" s="121">
        <f>SUM(K10:K33)</f>
        <v>0</v>
      </c>
      <c r="L157" s="121">
        <f>SUM(L10:L33)</f>
        <v>0</v>
      </c>
      <c r="M157" s="121">
        <f>SUM(M10:M33)</f>
        <v>0</v>
      </c>
      <c r="N157" s="121">
        <f>SUM(N10:N33)</f>
        <v>0</v>
      </c>
      <c r="O157" s="121">
        <f>SUM(O10:O33)</f>
        <v>0</v>
      </c>
      <c r="P157" s="121">
        <f>SUM(P10:P33)</f>
        <v>0</v>
      </c>
      <c r="Q157" s="121">
        <f>SUM(Q10:Q33)</f>
        <v>0</v>
      </c>
      <c r="R157" s="121">
        <f>SUM(R10:R33)</f>
        <v>0</v>
      </c>
      <c r="S157" s="121">
        <f>SUM(S10:S33)</f>
        <v>0</v>
      </c>
      <c r="T157" s="121">
        <f>SUM(T10:T33)</f>
        <v>0</v>
      </c>
      <c r="U157" s="121">
        <f>SUM(U10:U33)</f>
        <v>0</v>
      </c>
      <c r="V157" s="121">
        <f>SUM(V10:V33)</f>
        <v>0</v>
      </c>
      <c r="W157" s="121">
        <f>SUM(W10:W33)</f>
        <v>0</v>
      </c>
      <c r="X157" s="121">
        <f>SUM(X10:X33)</f>
        <v>0</v>
      </c>
      <c r="Y157" s="121">
        <f>SUM(Y10:Y33)</f>
        <v>0</v>
      </c>
      <c r="Z157" s="121">
        <f>SUM(Z10:Z33)</f>
        <v>0</v>
      </c>
      <c r="AA157" s="121">
        <f>SUM(AA10:AA33)</f>
        <v>0</v>
      </c>
      <c r="AB157" s="121">
        <f>SUM(AB10:AB33)</f>
        <v>0</v>
      </c>
      <c r="AC157" s="121">
        <f>SUM(AC10:AC33)</f>
        <v>0</v>
      </c>
      <c r="AD157" s="121">
        <f>SUM(AD10:AD33)</f>
        <v>0</v>
      </c>
      <c r="AE157" s="121">
        <f>SUM(AE10:AE33)</f>
        <v>0</v>
      </c>
      <c r="AF157" s="121">
        <f>SUM(AF10:AF33)</f>
        <v>0</v>
      </c>
      <c r="AG157" s="121">
        <f>SUM(AG10:AG33)</f>
        <v>0</v>
      </c>
      <c r="AH157" s="121">
        <f>SUM(AH10:AH33)</f>
        <v>0</v>
      </c>
      <c r="AI157" s="121">
        <f>SUM(AI10:AI33)</f>
        <v>0</v>
      </c>
      <c r="AJ157" s="121">
        <f>SUM(AJ10:AJ33)</f>
        <v>0</v>
      </c>
      <c r="AK157" s="121">
        <f>SUM(AK10:AK33)</f>
        <v>0</v>
      </c>
      <c r="AL157" s="121">
        <f>SUM(AL10:AL33)</f>
        <v>0</v>
      </c>
      <c r="AM157" s="121">
        <f>SUM(AM10:AM33)</f>
        <v>0</v>
      </c>
      <c r="AN157" s="121">
        <f>SUM(AN10:AN33)</f>
        <v>0</v>
      </c>
      <c r="AO157" s="121">
        <f>SUM(AO10:AO33)</f>
        <v>0</v>
      </c>
    </row>
    <row r="158" spans="3:41">
      <c r="C158" s="119"/>
      <c r="D158" s="94"/>
      <c r="E158" s="111" t="s">
        <v>527</v>
      </c>
      <c r="F158" s="117">
        <f>SUM(F58:F81)</f>
        <v>0</v>
      </c>
      <c r="G158" s="117">
        <f>SUM(G58:G81)</f>
        <v>0</v>
      </c>
      <c r="H158" s="117">
        <f>SUM(H58:H81)</f>
        <v>0</v>
      </c>
      <c r="I158" s="117">
        <f>SUM(I58:I81)</f>
        <v>0</v>
      </c>
      <c r="J158" s="117">
        <f>SUM(J58:J81)</f>
        <v>0</v>
      </c>
      <c r="K158" s="117">
        <f>SUM(K58:K81)</f>
        <v>0</v>
      </c>
      <c r="L158" s="117">
        <f>SUM(L58:L81)</f>
        <v>0</v>
      </c>
      <c r="M158" s="117">
        <f>SUM(M58:M81)</f>
        <v>0</v>
      </c>
      <c r="N158" s="117">
        <f>SUM(N58:N81)</f>
        <v>0</v>
      </c>
      <c r="O158" s="117">
        <f>SUM(O58:O81)</f>
        <v>0</v>
      </c>
      <c r="P158" s="117">
        <f>SUM(P58:P81)</f>
        <v>0</v>
      </c>
      <c r="Q158" s="117">
        <f>SUM(Q58:Q81)</f>
        <v>0</v>
      </c>
      <c r="R158" s="117">
        <f>SUM(R58:R81)</f>
        <v>0</v>
      </c>
      <c r="S158" s="117">
        <f>SUM(S58:S81)</f>
        <v>0</v>
      </c>
      <c r="T158" s="117">
        <f>SUM(T58:T81)</f>
        <v>0</v>
      </c>
      <c r="U158" s="117">
        <f>SUM(U58:U81)</f>
        <v>0</v>
      </c>
      <c r="V158" s="117">
        <f>SUM(V58:V81)</f>
        <v>0</v>
      </c>
      <c r="W158" s="117">
        <f>SUM(W58:W81)</f>
        <v>0</v>
      </c>
      <c r="X158" s="117">
        <f>SUM(X58:X81)</f>
        <v>0</v>
      </c>
      <c r="Y158" s="117">
        <f>SUM(Y58:Y81)</f>
        <v>0</v>
      </c>
      <c r="Z158" s="117">
        <f>SUM(Z58:Z81)</f>
        <v>0</v>
      </c>
      <c r="AA158" s="117">
        <f>SUM(AA58:AA81)</f>
        <v>0</v>
      </c>
      <c r="AB158" s="117">
        <f>SUM(AB58:AB81)</f>
        <v>0</v>
      </c>
      <c r="AC158" s="117">
        <f>SUM(AC58:AC81)</f>
        <v>0</v>
      </c>
      <c r="AD158" s="117">
        <f>SUM(AD58:AD81)</f>
        <v>0</v>
      </c>
      <c r="AE158" s="117">
        <f>SUM(AE58:AE81)</f>
        <v>0</v>
      </c>
      <c r="AF158" s="117">
        <f>SUM(AF58:AF81)</f>
        <v>0</v>
      </c>
      <c r="AG158" s="117">
        <f>SUM(AG58:AG81)</f>
        <v>0</v>
      </c>
      <c r="AH158" s="117">
        <f>SUM(AH58:AH81)</f>
        <v>0</v>
      </c>
      <c r="AI158" s="117">
        <f>SUM(AI58:AI81)</f>
        <v>0</v>
      </c>
      <c r="AJ158" s="117">
        <f>SUM(AJ58:AJ81)</f>
        <v>0</v>
      </c>
      <c r="AK158" s="117">
        <f>SUM(AK58:AK81)</f>
        <v>0</v>
      </c>
      <c r="AL158" s="117">
        <f>SUM(AL58:AL81)</f>
        <v>0</v>
      </c>
      <c r="AM158" s="117">
        <f>SUM(AM58:AM81)</f>
        <v>0</v>
      </c>
      <c r="AN158" s="117">
        <f>SUM(AN58:AN81)</f>
        <v>0</v>
      </c>
      <c r="AO158" s="117">
        <f>SUM(AO58:AO81)</f>
        <v>0</v>
      </c>
    </row>
    <row r="159" spans="3:41">
      <c r="C159" s="57"/>
      <c r="D159" s="94"/>
      <c r="E159" s="111" t="s">
        <v>528</v>
      </c>
      <c r="F159" s="117">
        <f>F157+F158</f>
        <v>0</v>
      </c>
      <c r="G159" s="117">
        <f>G157+G158</f>
        <v>0</v>
      </c>
      <c r="H159" s="117">
        <f t="shared" ref="H159:AO159" si="0">H157+H158</f>
        <v>0</v>
      </c>
      <c r="I159" s="117">
        <f t="shared" si="0"/>
        <v>0</v>
      </c>
      <c r="J159" s="117">
        <f t="shared" si="0"/>
        <v>0</v>
      </c>
      <c r="K159" s="117">
        <f t="shared" si="0"/>
        <v>0</v>
      </c>
      <c r="L159" s="117">
        <f t="shared" si="0"/>
        <v>0</v>
      </c>
      <c r="M159" s="117">
        <f t="shared" si="0"/>
        <v>0</v>
      </c>
      <c r="N159" s="117">
        <f t="shared" si="0"/>
        <v>0</v>
      </c>
      <c r="O159" s="117">
        <f t="shared" si="0"/>
        <v>0</v>
      </c>
      <c r="P159" s="117">
        <f t="shared" si="0"/>
        <v>0</v>
      </c>
      <c r="Q159" s="117">
        <f t="shared" si="0"/>
        <v>0</v>
      </c>
      <c r="R159" s="117">
        <f t="shared" si="0"/>
        <v>0</v>
      </c>
      <c r="S159" s="117">
        <f t="shared" si="0"/>
        <v>0</v>
      </c>
      <c r="T159" s="117">
        <f t="shared" si="0"/>
        <v>0</v>
      </c>
      <c r="U159" s="117">
        <f t="shared" si="0"/>
        <v>0</v>
      </c>
      <c r="V159" s="117">
        <f t="shared" si="0"/>
        <v>0</v>
      </c>
      <c r="W159" s="117">
        <f t="shared" si="0"/>
        <v>0</v>
      </c>
      <c r="X159" s="117">
        <f t="shared" si="0"/>
        <v>0</v>
      </c>
      <c r="Y159" s="117">
        <f t="shared" si="0"/>
        <v>0</v>
      </c>
      <c r="Z159" s="117">
        <f t="shared" si="0"/>
        <v>0</v>
      </c>
      <c r="AA159" s="117">
        <f t="shared" si="0"/>
        <v>0</v>
      </c>
      <c r="AB159" s="117">
        <f t="shared" si="0"/>
        <v>0</v>
      </c>
      <c r="AC159" s="117">
        <f t="shared" si="0"/>
        <v>0</v>
      </c>
      <c r="AD159" s="117">
        <f t="shared" si="0"/>
        <v>0</v>
      </c>
      <c r="AE159" s="117">
        <f t="shared" si="0"/>
        <v>0</v>
      </c>
      <c r="AF159" s="117">
        <f t="shared" si="0"/>
        <v>0</v>
      </c>
      <c r="AG159" s="117">
        <f t="shared" si="0"/>
        <v>0</v>
      </c>
      <c r="AH159" s="117">
        <f t="shared" si="0"/>
        <v>0</v>
      </c>
      <c r="AI159" s="117">
        <f t="shared" si="0"/>
        <v>0</v>
      </c>
      <c r="AJ159" s="117">
        <f t="shared" si="0"/>
        <v>0</v>
      </c>
      <c r="AK159" s="117">
        <f t="shared" si="0"/>
        <v>0</v>
      </c>
      <c r="AL159" s="117">
        <f t="shared" si="0"/>
        <v>0</v>
      </c>
      <c r="AM159" s="117">
        <f t="shared" si="0"/>
        <v>0</v>
      </c>
      <c r="AN159" s="117">
        <f t="shared" si="0"/>
        <v>0</v>
      </c>
      <c r="AO159" s="117">
        <f t="shared" si="0"/>
        <v>0</v>
      </c>
    </row>
    <row r="160" spans="3:41">
      <c r="C160" s="118" t="s">
        <v>529</v>
      </c>
      <c r="D160" s="94"/>
      <c r="E160" s="111" t="s">
        <v>526</v>
      </c>
      <c r="F160" s="117">
        <f>SUM(F34:F57)</f>
        <v>0</v>
      </c>
      <c r="G160" s="117">
        <f>SUM(G34:G57)</f>
        <v>0</v>
      </c>
      <c r="H160" s="117">
        <f>SUM(H34:H57)</f>
        <v>0</v>
      </c>
      <c r="I160" s="117">
        <f>SUM(I34:I57)</f>
        <v>0</v>
      </c>
      <c r="J160" s="117">
        <f>SUM(J34:J57)</f>
        <v>0</v>
      </c>
      <c r="K160" s="117">
        <f>SUM(K34:K57)</f>
        <v>0</v>
      </c>
      <c r="L160" s="117">
        <f>SUM(L34:L57)</f>
        <v>0</v>
      </c>
      <c r="M160" s="117">
        <f>SUM(M34:M57)</f>
        <v>0</v>
      </c>
      <c r="N160" s="117">
        <f>SUM(N34:N57)</f>
        <v>0</v>
      </c>
      <c r="O160" s="117">
        <f>SUM(O34:O57)</f>
        <v>0</v>
      </c>
      <c r="P160" s="117">
        <f>SUM(P34:P57)</f>
        <v>0</v>
      </c>
      <c r="Q160" s="117">
        <f>SUM(Q34:Q57)</f>
        <v>0</v>
      </c>
      <c r="R160" s="117">
        <f>SUM(R34:R57)</f>
        <v>0</v>
      </c>
      <c r="S160" s="117">
        <f>SUM(S34:S57)</f>
        <v>0</v>
      </c>
      <c r="T160" s="117">
        <f>SUM(T34:T57)</f>
        <v>0</v>
      </c>
      <c r="U160" s="117">
        <f>SUM(U34:U57)</f>
        <v>0</v>
      </c>
      <c r="V160" s="117">
        <f>SUM(V34:V57)</f>
        <v>0</v>
      </c>
      <c r="W160" s="117">
        <f>SUM(W34:W57)</f>
        <v>0</v>
      </c>
      <c r="X160" s="117">
        <f>SUM(X34:X57)</f>
        <v>0</v>
      </c>
      <c r="Y160" s="117">
        <f>SUM(Y34:Y57)</f>
        <v>0</v>
      </c>
      <c r="Z160" s="117">
        <f>SUM(Z34:Z57)</f>
        <v>0</v>
      </c>
      <c r="AA160" s="117">
        <f>SUM(AA34:AA57)</f>
        <v>0</v>
      </c>
      <c r="AB160" s="117">
        <f>SUM(AB34:AB57)</f>
        <v>0</v>
      </c>
      <c r="AC160" s="117">
        <f>SUM(AC34:AC57)</f>
        <v>0</v>
      </c>
      <c r="AD160" s="117">
        <f>SUM(AD34:AD57)</f>
        <v>0</v>
      </c>
      <c r="AE160" s="117">
        <f>SUM(AE34:AE57)</f>
        <v>0</v>
      </c>
      <c r="AF160" s="117">
        <f>SUM(AF34:AF57)</f>
        <v>0</v>
      </c>
      <c r="AG160" s="117">
        <f>SUM(AG34:AG57)</f>
        <v>0</v>
      </c>
      <c r="AH160" s="117">
        <f>SUM(AH34:AH57)</f>
        <v>0</v>
      </c>
      <c r="AI160" s="117">
        <f>SUM(AI34:AI57)</f>
        <v>0</v>
      </c>
      <c r="AJ160" s="117">
        <f>SUM(AJ34:AJ57)</f>
        <v>0</v>
      </c>
      <c r="AK160" s="117">
        <f>SUM(AK34:AK57)</f>
        <v>0</v>
      </c>
      <c r="AL160" s="117">
        <f>SUM(AL34:AL57)</f>
        <v>0</v>
      </c>
      <c r="AM160" s="117">
        <f>SUM(AM34:AM57)</f>
        <v>0</v>
      </c>
      <c r="AN160" s="117">
        <f>SUM(AN34:AN57)</f>
        <v>0</v>
      </c>
      <c r="AO160" s="117">
        <f>SUM(AO34:AO57)</f>
        <v>0</v>
      </c>
    </row>
    <row r="161" spans="3:41">
      <c r="C161" s="119"/>
      <c r="D161" s="94"/>
      <c r="E161" s="111" t="s">
        <v>527</v>
      </c>
      <c r="F161" s="117">
        <f>SUM(F82:F105)</f>
        <v>0</v>
      </c>
      <c r="G161" s="117">
        <f>SUM(G82:G105)</f>
        <v>0</v>
      </c>
      <c r="H161" s="117">
        <f>SUM(H82:H105)</f>
        <v>0</v>
      </c>
      <c r="I161" s="117">
        <f>SUM(I82:I105)</f>
        <v>0</v>
      </c>
      <c r="J161" s="117">
        <f>SUM(J82:J105)</f>
        <v>0</v>
      </c>
      <c r="K161" s="117">
        <f>SUM(K82:K105)</f>
        <v>0</v>
      </c>
      <c r="L161" s="117">
        <f>SUM(L82:L105)</f>
        <v>0</v>
      </c>
      <c r="M161" s="117">
        <f>SUM(M82:M105)</f>
        <v>0</v>
      </c>
      <c r="N161" s="117">
        <f>SUM(N82:N105)</f>
        <v>0</v>
      </c>
      <c r="O161" s="117">
        <f>SUM(O82:O105)</f>
        <v>0</v>
      </c>
      <c r="P161" s="117">
        <f>SUM(P82:P105)</f>
        <v>0</v>
      </c>
      <c r="Q161" s="117">
        <f>SUM(Q82:Q105)</f>
        <v>0</v>
      </c>
      <c r="R161" s="117">
        <f>SUM(R82:R105)</f>
        <v>0</v>
      </c>
      <c r="S161" s="117">
        <f>SUM(S82:S105)</f>
        <v>0</v>
      </c>
      <c r="T161" s="117">
        <f>SUM(T82:T105)</f>
        <v>0</v>
      </c>
      <c r="U161" s="117">
        <f>SUM(U82:U105)</f>
        <v>0</v>
      </c>
      <c r="V161" s="117">
        <f>SUM(V82:V105)</f>
        <v>0</v>
      </c>
      <c r="W161" s="117">
        <f>SUM(W82:W105)</f>
        <v>0</v>
      </c>
      <c r="X161" s="117">
        <f>SUM(X82:X105)</f>
        <v>0</v>
      </c>
      <c r="Y161" s="117">
        <f>SUM(Y82:Y105)</f>
        <v>0</v>
      </c>
      <c r="Z161" s="117">
        <f>SUM(Z82:Z105)</f>
        <v>0</v>
      </c>
      <c r="AA161" s="117">
        <f>SUM(AA82:AA105)</f>
        <v>0</v>
      </c>
      <c r="AB161" s="117">
        <f>SUM(AB82:AB105)</f>
        <v>0</v>
      </c>
      <c r="AC161" s="117">
        <f>SUM(AC82:AC105)</f>
        <v>0</v>
      </c>
      <c r="AD161" s="117">
        <f>SUM(AD82:AD105)</f>
        <v>0</v>
      </c>
      <c r="AE161" s="117">
        <f>SUM(AE82:AE105)</f>
        <v>0</v>
      </c>
      <c r="AF161" s="117">
        <f>SUM(AF82:AF105)</f>
        <v>0</v>
      </c>
      <c r="AG161" s="117">
        <f>SUM(AG82:AG105)</f>
        <v>0</v>
      </c>
      <c r="AH161" s="117">
        <f>SUM(AH82:AH105)</f>
        <v>0</v>
      </c>
      <c r="AI161" s="117">
        <f>SUM(AI82:AI105)</f>
        <v>0</v>
      </c>
      <c r="AJ161" s="117">
        <f>SUM(AJ82:AJ105)</f>
        <v>0</v>
      </c>
      <c r="AK161" s="117">
        <f>SUM(AK82:AK105)</f>
        <v>0</v>
      </c>
      <c r="AL161" s="117">
        <f>SUM(AL82:AL105)</f>
        <v>0</v>
      </c>
      <c r="AM161" s="117">
        <f>SUM(AM82:AM105)</f>
        <v>0</v>
      </c>
      <c r="AN161" s="117">
        <f>SUM(AN82:AN105)</f>
        <v>0</v>
      </c>
      <c r="AO161" s="117">
        <f>SUM(AO82:AO105)</f>
        <v>0</v>
      </c>
    </row>
    <row r="162" spans="3:41">
      <c r="C162" s="57"/>
      <c r="D162" s="94"/>
      <c r="E162" s="111" t="s">
        <v>528</v>
      </c>
      <c r="F162" s="117">
        <f>F160+F161</f>
        <v>0</v>
      </c>
      <c r="G162" s="117">
        <f>G160+G161</f>
        <v>0</v>
      </c>
      <c r="H162" s="117">
        <f t="shared" ref="H162:AO162" si="1">H160+H161</f>
        <v>0</v>
      </c>
      <c r="I162" s="117">
        <f t="shared" si="1"/>
        <v>0</v>
      </c>
      <c r="J162" s="117">
        <f t="shared" si="1"/>
        <v>0</v>
      </c>
      <c r="K162" s="117">
        <f t="shared" si="1"/>
        <v>0</v>
      </c>
      <c r="L162" s="117">
        <f t="shared" si="1"/>
        <v>0</v>
      </c>
      <c r="M162" s="117">
        <f t="shared" si="1"/>
        <v>0</v>
      </c>
      <c r="N162" s="117">
        <f t="shared" si="1"/>
        <v>0</v>
      </c>
      <c r="O162" s="117">
        <f t="shared" si="1"/>
        <v>0</v>
      </c>
      <c r="P162" s="117">
        <f t="shared" si="1"/>
        <v>0</v>
      </c>
      <c r="Q162" s="117">
        <f t="shared" si="1"/>
        <v>0</v>
      </c>
      <c r="R162" s="117">
        <f t="shared" si="1"/>
        <v>0</v>
      </c>
      <c r="S162" s="117">
        <f t="shared" si="1"/>
        <v>0</v>
      </c>
      <c r="T162" s="117">
        <f t="shared" si="1"/>
        <v>0</v>
      </c>
      <c r="U162" s="117">
        <f t="shared" si="1"/>
        <v>0</v>
      </c>
      <c r="V162" s="117">
        <f t="shared" si="1"/>
        <v>0</v>
      </c>
      <c r="W162" s="117">
        <f t="shared" si="1"/>
        <v>0</v>
      </c>
      <c r="X162" s="117">
        <f t="shared" si="1"/>
        <v>0</v>
      </c>
      <c r="Y162" s="117">
        <f t="shared" si="1"/>
        <v>0</v>
      </c>
      <c r="Z162" s="117">
        <f t="shared" si="1"/>
        <v>0</v>
      </c>
      <c r="AA162" s="117">
        <f t="shared" si="1"/>
        <v>0</v>
      </c>
      <c r="AB162" s="117">
        <f t="shared" si="1"/>
        <v>0</v>
      </c>
      <c r="AC162" s="117">
        <f t="shared" si="1"/>
        <v>0</v>
      </c>
      <c r="AD162" s="117">
        <f t="shared" si="1"/>
        <v>0</v>
      </c>
      <c r="AE162" s="117">
        <f t="shared" si="1"/>
        <v>0</v>
      </c>
      <c r="AF162" s="117">
        <f t="shared" si="1"/>
        <v>0</v>
      </c>
      <c r="AG162" s="117">
        <f t="shared" si="1"/>
        <v>0</v>
      </c>
      <c r="AH162" s="117">
        <f t="shared" si="1"/>
        <v>0</v>
      </c>
      <c r="AI162" s="117">
        <f t="shared" si="1"/>
        <v>0</v>
      </c>
      <c r="AJ162" s="117">
        <f t="shared" si="1"/>
        <v>0</v>
      </c>
      <c r="AK162" s="117">
        <f t="shared" si="1"/>
        <v>0</v>
      </c>
      <c r="AL162" s="117">
        <f t="shared" si="1"/>
        <v>0</v>
      </c>
      <c r="AM162" s="117">
        <f t="shared" si="1"/>
        <v>0</v>
      </c>
      <c r="AN162" s="117">
        <f t="shared" si="1"/>
        <v>0</v>
      </c>
      <c r="AO162" s="117">
        <f t="shared" si="1"/>
        <v>0</v>
      </c>
    </row>
    <row r="163" spans="3:41">
      <c r="C163" s="94" t="s">
        <v>541</v>
      </c>
      <c r="D163" s="94"/>
      <c r="E163" s="111" t="s">
        <v>698</v>
      </c>
      <c r="F163" s="117">
        <f>SUM(F106:F129)</f>
        <v>0</v>
      </c>
      <c r="G163" s="117">
        <f>SUM(G106:G129)</f>
        <v>0</v>
      </c>
      <c r="H163" s="117">
        <f>SUM(H106:H129)</f>
        <v>0</v>
      </c>
      <c r="I163" s="117">
        <f>SUM(I106:I129)</f>
        <v>0</v>
      </c>
      <c r="J163" s="117">
        <f>SUM(J106:J129)</f>
        <v>0</v>
      </c>
      <c r="K163" s="117">
        <f>SUM(K106:K129)</f>
        <v>0</v>
      </c>
      <c r="L163" s="117">
        <f>SUM(L106:L129)</f>
        <v>0</v>
      </c>
      <c r="M163" s="117">
        <f>SUM(M106:M129)</f>
        <v>0</v>
      </c>
      <c r="N163" s="117">
        <f>SUM(N106:N129)</f>
        <v>0</v>
      </c>
      <c r="O163" s="117">
        <f>SUM(O106:O129)</f>
        <v>0</v>
      </c>
      <c r="P163" s="117">
        <f>SUM(P106:P129)</f>
        <v>0</v>
      </c>
      <c r="Q163" s="117">
        <f>SUM(Q106:Q129)</f>
        <v>0</v>
      </c>
      <c r="R163" s="117">
        <f>SUM(R106:R129)</f>
        <v>0</v>
      </c>
      <c r="S163" s="117">
        <f>SUM(S106:S129)</f>
        <v>0</v>
      </c>
      <c r="T163" s="117">
        <f>SUM(T106:T129)</f>
        <v>0</v>
      </c>
      <c r="U163" s="117">
        <f>SUM(U106:U129)</f>
        <v>0</v>
      </c>
      <c r="V163" s="117">
        <f>SUM(V106:V129)</f>
        <v>0</v>
      </c>
      <c r="W163" s="117">
        <f>SUM(W106:W129)</f>
        <v>0</v>
      </c>
      <c r="X163" s="117">
        <f>SUM(X106:X129)</f>
        <v>0</v>
      </c>
      <c r="Y163" s="117">
        <f>SUM(Y106:Y129)</f>
        <v>0</v>
      </c>
      <c r="Z163" s="117">
        <f>SUM(Z106:Z129)</f>
        <v>0</v>
      </c>
      <c r="AA163" s="117">
        <f>SUM(AA106:AA129)</f>
        <v>0</v>
      </c>
      <c r="AB163" s="117">
        <f>SUM(AB106:AB129)</f>
        <v>0</v>
      </c>
      <c r="AC163" s="117">
        <f>SUM(AC106:AC129)</f>
        <v>0</v>
      </c>
      <c r="AD163" s="117">
        <f>SUM(AD106:AD129)</f>
        <v>0</v>
      </c>
      <c r="AE163" s="117">
        <f>SUM(AE106:AE129)</f>
        <v>0</v>
      </c>
      <c r="AF163" s="117">
        <f>SUM(AF106:AF129)</f>
        <v>0</v>
      </c>
      <c r="AG163" s="117">
        <f>SUM(AG106:AG129)</f>
        <v>0</v>
      </c>
      <c r="AH163" s="117">
        <f>SUM(AH106:AH129)</f>
        <v>0</v>
      </c>
      <c r="AI163" s="117">
        <f>SUM(AI106:AI129)</f>
        <v>0</v>
      </c>
      <c r="AJ163" s="117">
        <f>SUM(AJ106:AJ129)</f>
        <v>0</v>
      </c>
      <c r="AK163" s="117">
        <f>SUM(AK106:AK129)</f>
        <v>0</v>
      </c>
      <c r="AL163" s="117">
        <f>SUM(AL106:AL129)</f>
        <v>0</v>
      </c>
      <c r="AM163" s="117">
        <f>SUM(AM106:AM129)</f>
        <v>0</v>
      </c>
      <c r="AN163" s="117">
        <f>SUM(AN106:AN129)</f>
        <v>0</v>
      </c>
      <c r="AO163" s="117">
        <f>SUM(AO106:AO129)</f>
        <v>0</v>
      </c>
    </row>
    <row r="164" spans="3:41">
      <c r="C164" s="94"/>
      <c r="D164" s="94"/>
      <c r="E164" s="111" t="s">
        <v>542</v>
      </c>
      <c r="F164" s="117">
        <f>F159+F162+F163</f>
        <v>0</v>
      </c>
      <c r="G164" s="117">
        <f t="shared" ref="G164:AO164" si="2">G159+G162+G163</f>
        <v>0</v>
      </c>
      <c r="H164" s="117">
        <f t="shared" si="2"/>
        <v>0</v>
      </c>
      <c r="I164" s="117">
        <f t="shared" si="2"/>
        <v>0</v>
      </c>
      <c r="J164" s="117">
        <f t="shared" si="2"/>
        <v>0</v>
      </c>
      <c r="K164" s="117">
        <f t="shared" si="2"/>
        <v>0</v>
      </c>
      <c r="L164" s="117">
        <f t="shared" si="2"/>
        <v>0</v>
      </c>
      <c r="M164" s="117">
        <f t="shared" si="2"/>
        <v>0</v>
      </c>
      <c r="N164" s="117">
        <f t="shared" si="2"/>
        <v>0</v>
      </c>
      <c r="O164" s="117">
        <f t="shared" si="2"/>
        <v>0</v>
      </c>
      <c r="P164" s="117">
        <f t="shared" si="2"/>
        <v>0</v>
      </c>
      <c r="Q164" s="117">
        <f t="shared" si="2"/>
        <v>0</v>
      </c>
      <c r="R164" s="117">
        <f t="shared" si="2"/>
        <v>0</v>
      </c>
      <c r="S164" s="117">
        <f t="shared" si="2"/>
        <v>0</v>
      </c>
      <c r="T164" s="117">
        <f t="shared" si="2"/>
        <v>0</v>
      </c>
      <c r="U164" s="117">
        <f t="shared" si="2"/>
        <v>0</v>
      </c>
      <c r="V164" s="117">
        <f t="shared" si="2"/>
        <v>0</v>
      </c>
      <c r="W164" s="117">
        <f t="shared" si="2"/>
        <v>0</v>
      </c>
      <c r="X164" s="117">
        <f t="shared" si="2"/>
        <v>0</v>
      </c>
      <c r="Y164" s="117">
        <f t="shared" si="2"/>
        <v>0</v>
      </c>
      <c r="Z164" s="117">
        <f t="shared" si="2"/>
        <v>0</v>
      </c>
      <c r="AA164" s="117">
        <f t="shared" si="2"/>
        <v>0</v>
      </c>
      <c r="AB164" s="117">
        <f t="shared" si="2"/>
        <v>0</v>
      </c>
      <c r="AC164" s="117">
        <f t="shared" si="2"/>
        <v>0</v>
      </c>
      <c r="AD164" s="117">
        <f t="shared" si="2"/>
        <v>0</v>
      </c>
      <c r="AE164" s="117">
        <f t="shared" si="2"/>
        <v>0</v>
      </c>
      <c r="AF164" s="117">
        <f t="shared" si="2"/>
        <v>0</v>
      </c>
      <c r="AG164" s="117">
        <f t="shared" si="2"/>
        <v>0</v>
      </c>
      <c r="AH164" s="117">
        <f t="shared" si="2"/>
        <v>0</v>
      </c>
      <c r="AI164" s="117">
        <f t="shared" si="2"/>
        <v>0</v>
      </c>
      <c r="AJ164" s="117">
        <f t="shared" si="2"/>
        <v>0</v>
      </c>
      <c r="AK164" s="117">
        <f t="shared" si="2"/>
        <v>0</v>
      </c>
      <c r="AL164" s="117">
        <f t="shared" si="2"/>
        <v>0</v>
      </c>
      <c r="AM164" s="117">
        <f t="shared" si="2"/>
        <v>0</v>
      </c>
      <c r="AN164" s="117">
        <f t="shared" si="2"/>
        <v>0</v>
      </c>
      <c r="AO164" s="117">
        <f t="shared" si="2"/>
        <v>0</v>
      </c>
    </row>
    <row r="165" spans="3:41">
      <c r="C165" s="94"/>
      <c r="D165" s="94"/>
      <c r="E165" s="111"/>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row>
    <row r="166" spans="3:41">
      <c r="C166" s="118" t="s">
        <v>530</v>
      </c>
      <c r="D166" s="94"/>
      <c r="E166" s="111" t="s">
        <v>532</v>
      </c>
      <c r="F166" s="95">
        <f>SUMIF($D$130:$D$153,"生保",F$130:F$153)</f>
        <v>0</v>
      </c>
      <c r="G166" s="95">
        <f>SUMIF($D$130:$D$153,"生保",G$130:G$153)</f>
        <v>0</v>
      </c>
      <c r="H166" s="95">
        <f t="shared" ref="H166:AO166" si="3">SUMIF($D$130:$D$153,"生保",H$130:H$153)</f>
        <v>0</v>
      </c>
      <c r="I166" s="95">
        <f t="shared" si="3"/>
        <v>0</v>
      </c>
      <c r="J166" s="95">
        <f t="shared" si="3"/>
        <v>0</v>
      </c>
      <c r="K166" s="95">
        <f t="shared" si="3"/>
        <v>0</v>
      </c>
      <c r="L166" s="95">
        <f t="shared" si="3"/>
        <v>0</v>
      </c>
      <c r="M166" s="95">
        <f t="shared" si="3"/>
        <v>0</v>
      </c>
      <c r="N166" s="95">
        <f t="shared" si="3"/>
        <v>0</v>
      </c>
      <c r="O166" s="95">
        <f t="shared" si="3"/>
        <v>0</v>
      </c>
      <c r="P166" s="95">
        <f t="shared" si="3"/>
        <v>0</v>
      </c>
      <c r="Q166" s="95">
        <f t="shared" si="3"/>
        <v>0</v>
      </c>
      <c r="R166" s="95">
        <f t="shared" si="3"/>
        <v>0</v>
      </c>
      <c r="S166" s="95">
        <f t="shared" si="3"/>
        <v>0</v>
      </c>
      <c r="T166" s="95">
        <f t="shared" si="3"/>
        <v>0</v>
      </c>
      <c r="U166" s="95">
        <f t="shared" si="3"/>
        <v>0</v>
      </c>
      <c r="V166" s="95">
        <f t="shared" si="3"/>
        <v>0</v>
      </c>
      <c r="W166" s="95">
        <f t="shared" si="3"/>
        <v>0</v>
      </c>
      <c r="X166" s="95">
        <f t="shared" si="3"/>
        <v>0</v>
      </c>
      <c r="Y166" s="95">
        <f t="shared" si="3"/>
        <v>0</v>
      </c>
      <c r="Z166" s="95">
        <f t="shared" si="3"/>
        <v>0</v>
      </c>
      <c r="AA166" s="95">
        <f t="shared" si="3"/>
        <v>0</v>
      </c>
      <c r="AB166" s="95">
        <f t="shared" si="3"/>
        <v>0</v>
      </c>
      <c r="AC166" s="95">
        <f t="shared" si="3"/>
        <v>0</v>
      </c>
      <c r="AD166" s="95">
        <f t="shared" si="3"/>
        <v>0</v>
      </c>
      <c r="AE166" s="95">
        <f t="shared" si="3"/>
        <v>0</v>
      </c>
      <c r="AF166" s="95">
        <f t="shared" si="3"/>
        <v>0</v>
      </c>
      <c r="AG166" s="95">
        <f t="shared" si="3"/>
        <v>0</v>
      </c>
      <c r="AH166" s="95">
        <f t="shared" si="3"/>
        <v>0</v>
      </c>
      <c r="AI166" s="95">
        <f t="shared" si="3"/>
        <v>0</v>
      </c>
      <c r="AJ166" s="95">
        <f t="shared" si="3"/>
        <v>0</v>
      </c>
      <c r="AK166" s="95">
        <f t="shared" si="3"/>
        <v>0</v>
      </c>
      <c r="AL166" s="95">
        <f t="shared" si="3"/>
        <v>0</v>
      </c>
      <c r="AM166" s="95">
        <f t="shared" si="3"/>
        <v>0</v>
      </c>
      <c r="AN166" s="95">
        <f t="shared" si="3"/>
        <v>0</v>
      </c>
      <c r="AO166" s="95">
        <f t="shared" si="3"/>
        <v>0</v>
      </c>
    </row>
    <row r="167" spans="3:41">
      <c r="C167" s="119"/>
      <c r="D167" s="94"/>
      <c r="E167" s="111" t="s">
        <v>533</v>
      </c>
      <c r="F167" s="95">
        <f>SUMIF($D$130:$D$153,"年金",F$130:F$153)</f>
        <v>0</v>
      </c>
      <c r="G167" s="95">
        <f>SUMIF($D$130:$D$153,"年金",G$130:G$153)</f>
        <v>0</v>
      </c>
      <c r="H167" s="95">
        <f t="shared" ref="H167:AO167" si="4">SUMIF($D$130:$D$153,"年金",H$130:H$153)</f>
        <v>0</v>
      </c>
      <c r="I167" s="95">
        <f t="shared" si="4"/>
        <v>0</v>
      </c>
      <c r="J167" s="95">
        <f t="shared" si="4"/>
        <v>0</v>
      </c>
      <c r="K167" s="95">
        <f t="shared" si="4"/>
        <v>0</v>
      </c>
      <c r="L167" s="95">
        <f t="shared" si="4"/>
        <v>0</v>
      </c>
      <c r="M167" s="95">
        <f t="shared" si="4"/>
        <v>0</v>
      </c>
      <c r="N167" s="95">
        <f t="shared" si="4"/>
        <v>0</v>
      </c>
      <c r="O167" s="95">
        <f t="shared" si="4"/>
        <v>0</v>
      </c>
      <c r="P167" s="95">
        <f t="shared" si="4"/>
        <v>0</v>
      </c>
      <c r="Q167" s="95">
        <f t="shared" si="4"/>
        <v>0</v>
      </c>
      <c r="R167" s="95">
        <f t="shared" si="4"/>
        <v>0</v>
      </c>
      <c r="S167" s="95">
        <f t="shared" si="4"/>
        <v>0</v>
      </c>
      <c r="T167" s="95">
        <f t="shared" si="4"/>
        <v>0</v>
      </c>
      <c r="U167" s="95">
        <f t="shared" si="4"/>
        <v>0</v>
      </c>
      <c r="V167" s="95">
        <f t="shared" si="4"/>
        <v>0</v>
      </c>
      <c r="W167" s="95">
        <f t="shared" si="4"/>
        <v>0</v>
      </c>
      <c r="X167" s="95">
        <f t="shared" si="4"/>
        <v>0</v>
      </c>
      <c r="Y167" s="95">
        <f t="shared" si="4"/>
        <v>0</v>
      </c>
      <c r="Z167" s="95">
        <f t="shared" si="4"/>
        <v>0</v>
      </c>
      <c r="AA167" s="95">
        <f t="shared" si="4"/>
        <v>0</v>
      </c>
      <c r="AB167" s="95">
        <f t="shared" si="4"/>
        <v>0</v>
      </c>
      <c r="AC167" s="95">
        <f t="shared" si="4"/>
        <v>0</v>
      </c>
      <c r="AD167" s="95">
        <f t="shared" si="4"/>
        <v>0</v>
      </c>
      <c r="AE167" s="95">
        <f t="shared" si="4"/>
        <v>0</v>
      </c>
      <c r="AF167" s="95">
        <f t="shared" si="4"/>
        <v>0</v>
      </c>
      <c r="AG167" s="95">
        <f t="shared" si="4"/>
        <v>0</v>
      </c>
      <c r="AH167" s="95">
        <f t="shared" si="4"/>
        <v>0</v>
      </c>
      <c r="AI167" s="95">
        <f t="shared" si="4"/>
        <v>0</v>
      </c>
      <c r="AJ167" s="95">
        <f t="shared" si="4"/>
        <v>0</v>
      </c>
      <c r="AK167" s="95">
        <f t="shared" si="4"/>
        <v>0</v>
      </c>
      <c r="AL167" s="95">
        <f t="shared" si="4"/>
        <v>0</v>
      </c>
      <c r="AM167" s="95">
        <f t="shared" si="4"/>
        <v>0</v>
      </c>
      <c r="AN167" s="95">
        <f t="shared" si="4"/>
        <v>0</v>
      </c>
      <c r="AO167" s="95">
        <f t="shared" si="4"/>
        <v>0</v>
      </c>
    </row>
    <row r="168" spans="3:41">
      <c r="C168" s="119"/>
      <c r="D168" s="94"/>
      <c r="E168" s="111" t="s">
        <v>534</v>
      </c>
      <c r="F168" s="95">
        <f>SUMIF($D$130:$D$153,"医療",F$130:F$153)</f>
        <v>0</v>
      </c>
      <c r="G168" s="95">
        <f>SUMIF($D$130:$D$153,"医療",G$130:G$153)</f>
        <v>0</v>
      </c>
      <c r="H168" s="95">
        <f t="shared" ref="H168:AO168" si="5">SUMIF($D$130:$D$153,"医療",H$130:H$153)</f>
        <v>0</v>
      </c>
      <c r="I168" s="95">
        <f t="shared" si="5"/>
        <v>0</v>
      </c>
      <c r="J168" s="95">
        <f t="shared" si="5"/>
        <v>0</v>
      </c>
      <c r="K168" s="95">
        <f t="shared" si="5"/>
        <v>0</v>
      </c>
      <c r="L168" s="95">
        <f t="shared" si="5"/>
        <v>0</v>
      </c>
      <c r="M168" s="95">
        <f t="shared" si="5"/>
        <v>0</v>
      </c>
      <c r="N168" s="95">
        <f t="shared" si="5"/>
        <v>0</v>
      </c>
      <c r="O168" s="95">
        <f t="shared" si="5"/>
        <v>0</v>
      </c>
      <c r="P168" s="95">
        <f t="shared" si="5"/>
        <v>0</v>
      </c>
      <c r="Q168" s="95">
        <f t="shared" si="5"/>
        <v>0</v>
      </c>
      <c r="R168" s="95">
        <f t="shared" si="5"/>
        <v>0</v>
      </c>
      <c r="S168" s="95">
        <f t="shared" si="5"/>
        <v>0</v>
      </c>
      <c r="T168" s="95">
        <f t="shared" si="5"/>
        <v>0</v>
      </c>
      <c r="U168" s="95">
        <f t="shared" si="5"/>
        <v>0</v>
      </c>
      <c r="V168" s="95">
        <f t="shared" si="5"/>
        <v>0</v>
      </c>
      <c r="W168" s="95">
        <f t="shared" si="5"/>
        <v>0</v>
      </c>
      <c r="X168" s="95">
        <f t="shared" si="5"/>
        <v>0</v>
      </c>
      <c r="Y168" s="95">
        <f t="shared" si="5"/>
        <v>0</v>
      </c>
      <c r="Z168" s="95">
        <f t="shared" si="5"/>
        <v>0</v>
      </c>
      <c r="AA168" s="95">
        <f t="shared" si="5"/>
        <v>0</v>
      </c>
      <c r="AB168" s="95">
        <f t="shared" si="5"/>
        <v>0</v>
      </c>
      <c r="AC168" s="95">
        <f t="shared" si="5"/>
        <v>0</v>
      </c>
      <c r="AD168" s="95">
        <f t="shared" si="5"/>
        <v>0</v>
      </c>
      <c r="AE168" s="95">
        <f t="shared" si="5"/>
        <v>0</v>
      </c>
      <c r="AF168" s="95">
        <f t="shared" si="5"/>
        <v>0</v>
      </c>
      <c r="AG168" s="95">
        <f t="shared" si="5"/>
        <v>0</v>
      </c>
      <c r="AH168" s="95">
        <f t="shared" si="5"/>
        <v>0</v>
      </c>
      <c r="AI168" s="95">
        <f t="shared" si="5"/>
        <v>0</v>
      </c>
      <c r="AJ168" s="95">
        <f t="shared" si="5"/>
        <v>0</v>
      </c>
      <c r="AK168" s="95">
        <f t="shared" si="5"/>
        <v>0</v>
      </c>
      <c r="AL168" s="95">
        <f t="shared" si="5"/>
        <v>0</v>
      </c>
      <c r="AM168" s="95">
        <f t="shared" si="5"/>
        <v>0</v>
      </c>
      <c r="AN168" s="95">
        <f t="shared" si="5"/>
        <v>0</v>
      </c>
      <c r="AO168" s="95">
        <f t="shared" si="5"/>
        <v>0</v>
      </c>
    </row>
    <row r="169" spans="3:41">
      <c r="C169" s="119"/>
      <c r="D169" s="94"/>
      <c r="E169" s="111" t="s">
        <v>535</v>
      </c>
      <c r="F169" s="95">
        <f>SUMIF($D$130:$D$153,"学資",F$130:F$153)</f>
        <v>0</v>
      </c>
      <c r="G169" s="95">
        <f>SUMIF($D$130:$D$153,"学資",G$130:G$153)</f>
        <v>0</v>
      </c>
      <c r="H169" s="95">
        <f t="shared" ref="H169:AO169" si="6">SUMIF($D$130:$D$153,"学資",H$130:H$153)</f>
        <v>0</v>
      </c>
      <c r="I169" s="95">
        <f t="shared" si="6"/>
        <v>0</v>
      </c>
      <c r="J169" s="95">
        <f t="shared" si="6"/>
        <v>0</v>
      </c>
      <c r="K169" s="95">
        <f t="shared" si="6"/>
        <v>0</v>
      </c>
      <c r="L169" s="95">
        <f t="shared" si="6"/>
        <v>0</v>
      </c>
      <c r="M169" s="95">
        <f t="shared" si="6"/>
        <v>0</v>
      </c>
      <c r="N169" s="95">
        <f t="shared" si="6"/>
        <v>0</v>
      </c>
      <c r="O169" s="95">
        <f t="shared" si="6"/>
        <v>0</v>
      </c>
      <c r="P169" s="95">
        <f t="shared" si="6"/>
        <v>0</v>
      </c>
      <c r="Q169" s="95">
        <f t="shared" si="6"/>
        <v>0</v>
      </c>
      <c r="R169" s="95">
        <f t="shared" si="6"/>
        <v>0</v>
      </c>
      <c r="S169" s="95">
        <f t="shared" si="6"/>
        <v>0</v>
      </c>
      <c r="T169" s="95">
        <f t="shared" si="6"/>
        <v>0</v>
      </c>
      <c r="U169" s="95">
        <f t="shared" si="6"/>
        <v>0</v>
      </c>
      <c r="V169" s="95">
        <f t="shared" si="6"/>
        <v>0</v>
      </c>
      <c r="W169" s="95">
        <f t="shared" si="6"/>
        <v>0</v>
      </c>
      <c r="X169" s="95">
        <f t="shared" si="6"/>
        <v>0</v>
      </c>
      <c r="Y169" s="95">
        <f t="shared" si="6"/>
        <v>0</v>
      </c>
      <c r="Z169" s="95">
        <f t="shared" si="6"/>
        <v>0</v>
      </c>
      <c r="AA169" s="95">
        <f t="shared" si="6"/>
        <v>0</v>
      </c>
      <c r="AB169" s="95">
        <f t="shared" si="6"/>
        <v>0</v>
      </c>
      <c r="AC169" s="95">
        <f t="shared" si="6"/>
        <v>0</v>
      </c>
      <c r="AD169" s="95">
        <f t="shared" si="6"/>
        <v>0</v>
      </c>
      <c r="AE169" s="95">
        <f t="shared" si="6"/>
        <v>0</v>
      </c>
      <c r="AF169" s="95">
        <f t="shared" si="6"/>
        <v>0</v>
      </c>
      <c r="AG169" s="95">
        <f t="shared" si="6"/>
        <v>0</v>
      </c>
      <c r="AH169" s="95">
        <f t="shared" si="6"/>
        <v>0</v>
      </c>
      <c r="AI169" s="95">
        <f t="shared" si="6"/>
        <v>0</v>
      </c>
      <c r="AJ169" s="95">
        <f t="shared" si="6"/>
        <v>0</v>
      </c>
      <c r="AK169" s="95">
        <f t="shared" si="6"/>
        <v>0</v>
      </c>
      <c r="AL169" s="95">
        <f t="shared" si="6"/>
        <v>0</v>
      </c>
      <c r="AM169" s="95">
        <f t="shared" si="6"/>
        <v>0</v>
      </c>
      <c r="AN169" s="95">
        <f t="shared" si="6"/>
        <v>0</v>
      </c>
      <c r="AO169" s="95">
        <f t="shared" si="6"/>
        <v>0</v>
      </c>
    </row>
    <row r="170" spans="3:41">
      <c r="C170" s="119"/>
      <c r="D170" s="94"/>
      <c r="E170" s="111" t="s">
        <v>536</v>
      </c>
      <c r="F170" s="95">
        <f>SUMIF($D$130:$D$153,"介護",F$130:F$153)</f>
        <v>0</v>
      </c>
      <c r="G170" s="95">
        <f>SUMIF($D$130:$D$153,"介護",G$130:G$153)</f>
        <v>0</v>
      </c>
      <c r="H170" s="95">
        <f t="shared" ref="H170:AO170" si="7">SUMIF($D$130:$D$153,"介護",H$130:H$153)</f>
        <v>0</v>
      </c>
      <c r="I170" s="95">
        <f t="shared" si="7"/>
        <v>0</v>
      </c>
      <c r="J170" s="95">
        <f t="shared" si="7"/>
        <v>0</v>
      </c>
      <c r="K170" s="95">
        <f t="shared" si="7"/>
        <v>0</v>
      </c>
      <c r="L170" s="95">
        <f t="shared" si="7"/>
        <v>0</v>
      </c>
      <c r="M170" s="95">
        <f t="shared" si="7"/>
        <v>0</v>
      </c>
      <c r="N170" s="95">
        <f t="shared" si="7"/>
        <v>0</v>
      </c>
      <c r="O170" s="95">
        <f t="shared" si="7"/>
        <v>0</v>
      </c>
      <c r="P170" s="95">
        <f t="shared" si="7"/>
        <v>0</v>
      </c>
      <c r="Q170" s="95">
        <f t="shared" si="7"/>
        <v>0</v>
      </c>
      <c r="R170" s="95">
        <f t="shared" si="7"/>
        <v>0</v>
      </c>
      <c r="S170" s="95">
        <f t="shared" si="7"/>
        <v>0</v>
      </c>
      <c r="T170" s="95">
        <f t="shared" si="7"/>
        <v>0</v>
      </c>
      <c r="U170" s="95">
        <f t="shared" si="7"/>
        <v>0</v>
      </c>
      <c r="V170" s="95">
        <f t="shared" si="7"/>
        <v>0</v>
      </c>
      <c r="W170" s="95">
        <f t="shared" si="7"/>
        <v>0</v>
      </c>
      <c r="X170" s="95">
        <f t="shared" si="7"/>
        <v>0</v>
      </c>
      <c r="Y170" s="95">
        <f t="shared" si="7"/>
        <v>0</v>
      </c>
      <c r="Z170" s="95">
        <f t="shared" si="7"/>
        <v>0</v>
      </c>
      <c r="AA170" s="95">
        <f t="shared" si="7"/>
        <v>0</v>
      </c>
      <c r="AB170" s="95">
        <f t="shared" si="7"/>
        <v>0</v>
      </c>
      <c r="AC170" s="95">
        <f t="shared" si="7"/>
        <v>0</v>
      </c>
      <c r="AD170" s="95">
        <f t="shared" si="7"/>
        <v>0</v>
      </c>
      <c r="AE170" s="95">
        <f t="shared" si="7"/>
        <v>0</v>
      </c>
      <c r="AF170" s="95">
        <f t="shared" si="7"/>
        <v>0</v>
      </c>
      <c r="AG170" s="95">
        <f t="shared" si="7"/>
        <v>0</v>
      </c>
      <c r="AH170" s="95">
        <f t="shared" si="7"/>
        <v>0</v>
      </c>
      <c r="AI170" s="95">
        <f t="shared" si="7"/>
        <v>0</v>
      </c>
      <c r="AJ170" s="95">
        <f t="shared" si="7"/>
        <v>0</v>
      </c>
      <c r="AK170" s="95">
        <f t="shared" si="7"/>
        <v>0</v>
      </c>
      <c r="AL170" s="95">
        <f t="shared" si="7"/>
        <v>0</v>
      </c>
      <c r="AM170" s="95">
        <f t="shared" si="7"/>
        <v>0</v>
      </c>
      <c r="AN170" s="95">
        <f t="shared" si="7"/>
        <v>0</v>
      </c>
      <c r="AO170" s="95">
        <f t="shared" si="7"/>
        <v>0</v>
      </c>
    </row>
    <row r="171" spans="3:41">
      <c r="C171" s="119"/>
      <c r="D171" s="94"/>
      <c r="E171" s="111" t="s">
        <v>537</v>
      </c>
      <c r="F171" s="95">
        <f>SUMIF($D$130:$D$153,"その他",F$130:F$153)</f>
        <v>0</v>
      </c>
      <c r="G171" s="95">
        <f>SUMIF($D$130:$D$153,"その他",G$130:G$153)</f>
        <v>0</v>
      </c>
      <c r="H171" s="95">
        <f t="shared" ref="H171:AO171" si="8">SUMIF($D$130:$D$153,"その他",H$130:H$153)</f>
        <v>0</v>
      </c>
      <c r="I171" s="95">
        <f t="shared" si="8"/>
        <v>0</v>
      </c>
      <c r="J171" s="95">
        <f t="shared" si="8"/>
        <v>0</v>
      </c>
      <c r="K171" s="95">
        <f t="shared" si="8"/>
        <v>0</v>
      </c>
      <c r="L171" s="95">
        <f t="shared" si="8"/>
        <v>0</v>
      </c>
      <c r="M171" s="95">
        <f t="shared" si="8"/>
        <v>0</v>
      </c>
      <c r="N171" s="95">
        <f t="shared" si="8"/>
        <v>0</v>
      </c>
      <c r="O171" s="95">
        <f t="shared" si="8"/>
        <v>0</v>
      </c>
      <c r="P171" s="95">
        <f t="shared" si="8"/>
        <v>0</v>
      </c>
      <c r="Q171" s="95">
        <f t="shared" si="8"/>
        <v>0</v>
      </c>
      <c r="R171" s="95">
        <f t="shared" si="8"/>
        <v>0</v>
      </c>
      <c r="S171" s="95">
        <f t="shared" si="8"/>
        <v>0</v>
      </c>
      <c r="T171" s="95">
        <f t="shared" si="8"/>
        <v>0</v>
      </c>
      <c r="U171" s="95">
        <f t="shared" si="8"/>
        <v>0</v>
      </c>
      <c r="V171" s="95">
        <f t="shared" si="8"/>
        <v>0</v>
      </c>
      <c r="W171" s="95">
        <f t="shared" si="8"/>
        <v>0</v>
      </c>
      <c r="X171" s="95">
        <f t="shared" si="8"/>
        <v>0</v>
      </c>
      <c r="Y171" s="95">
        <f t="shared" si="8"/>
        <v>0</v>
      </c>
      <c r="Z171" s="95">
        <f t="shared" si="8"/>
        <v>0</v>
      </c>
      <c r="AA171" s="95">
        <f t="shared" si="8"/>
        <v>0</v>
      </c>
      <c r="AB171" s="95">
        <f t="shared" si="8"/>
        <v>0</v>
      </c>
      <c r="AC171" s="95">
        <f t="shared" si="8"/>
        <v>0</v>
      </c>
      <c r="AD171" s="95">
        <f t="shared" si="8"/>
        <v>0</v>
      </c>
      <c r="AE171" s="95">
        <f t="shared" si="8"/>
        <v>0</v>
      </c>
      <c r="AF171" s="95">
        <f t="shared" si="8"/>
        <v>0</v>
      </c>
      <c r="AG171" s="95">
        <f t="shared" si="8"/>
        <v>0</v>
      </c>
      <c r="AH171" s="95">
        <f t="shared" si="8"/>
        <v>0</v>
      </c>
      <c r="AI171" s="95">
        <f t="shared" si="8"/>
        <v>0</v>
      </c>
      <c r="AJ171" s="95">
        <f t="shared" si="8"/>
        <v>0</v>
      </c>
      <c r="AK171" s="95">
        <f t="shared" si="8"/>
        <v>0</v>
      </c>
      <c r="AL171" s="95">
        <f t="shared" si="8"/>
        <v>0</v>
      </c>
      <c r="AM171" s="95">
        <f t="shared" si="8"/>
        <v>0</v>
      </c>
      <c r="AN171" s="95">
        <f t="shared" si="8"/>
        <v>0</v>
      </c>
      <c r="AO171" s="95">
        <f t="shared" si="8"/>
        <v>0</v>
      </c>
    </row>
    <row r="172" spans="3:41">
      <c r="C172" s="57"/>
      <c r="D172" s="94"/>
      <c r="E172" s="111" t="s">
        <v>538</v>
      </c>
      <c r="F172" s="95">
        <f>SUM(F166:F171)</f>
        <v>0</v>
      </c>
      <c r="G172" s="95">
        <f>SUM(G166:G171)</f>
        <v>0</v>
      </c>
      <c r="H172" s="95">
        <f t="shared" ref="H172:AO172" si="9">SUM(H166:H171)</f>
        <v>0</v>
      </c>
      <c r="I172" s="95">
        <f t="shared" si="9"/>
        <v>0</v>
      </c>
      <c r="J172" s="95">
        <f t="shared" si="9"/>
        <v>0</v>
      </c>
      <c r="K172" s="95">
        <f t="shared" si="9"/>
        <v>0</v>
      </c>
      <c r="L172" s="95">
        <f t="shared" si="9"/>
        <v>0</v>
      </c>
      <c r="M172" s="95">
        <f t="shared" si="9"/>
        <v>0</v>
      </c>
      <c r="N172" s="95">
        <f t="shared" si="9"/>
        <v>0</v>
      </c>
      <c r="O172" s="95">
        <f t="shared" si="9"/>
        <v>0</v>
      </c>
      <c r="P172" s="95">
        <f t="shared" si="9"/>
        <v>0</v>
      </c>
      <c r="Q172" s="95">
        <f t="shared" si="9"/>
        <v>0</v>
      </c>
      <c r="R172" s="95">
        <f t="shared" si="9"/>
        <v>0</v>
      </c>
      <c r="S172" s="95">
        <f t="shared" si="9"/>
        <v>0</v>
      </c>
      <c r="T172" s="95">
        <f t="shared" si="9"/>
        <v>0</v>
      </c>
      <c r="U172" s="95">
        <f t="shared" si="9"/>
        <v>0</v>
      </c>
      <c r="V172" s="95">
        <f t="shared" si="9"/>
        <v>0</v>
      </c>
      <c r="W172" s="95">
        <f t="shared" si="9"/>
        <v>0</v>
      </c>
      <c r="X172" s="95">
        <f t="shared" si="9"/>
        <v>0</v>
      </c>
      <c r="Y172" s="95">
        <f t="shared" si="9"/>
        <v>0</v>
      </c>
      <c r="Z172" s="95">
        <f t="shared" si="9"/>
        <v>0</v>
      </c>
      <c r="AA172" s="95">
        <f t="shared" si="9"/>
        <v>0</v>
      </c>
      <c r="AB172" s="95">
        <f t="shared" si="9"/>
        <v>0</v>
      </c>
      <c r="AC172" s="95">
        <f t="shared" si="9"/>
        <v>0</v>
      </c>
      <c r="AD172" s="95">
        <f t="shared" si="9"/>
        <v>0</v>
      </c>
      <c r="AE172" s="95">
        <f t="shared" si="9"/>
        <v>0</v>
      </c>
      <c r="AF172" s="95">
        <f t="shared" si="9"/>
        <v>0</v>
      </c>
      <c r="AG172" s="95">
        <f t="shared" si="9"/>
        <v>0</v>
      </c>
      <c r="AH172" s="95">
        <f t="shared" si="9"/>
        <v>0</v>
      </c>
      <c r="AI172" s="95">
        <f t="shared" si="9"/>
        <v>0</v>
      </c>
      <c r="AJ172" s="95">
        <f t="shared" si="9"/>
        <v>0</v>
      </c>
      <c r="AK172" s="95">
        <f t="shared" si="9"/>
        <v>0</v>
      </c>
      <c r="AL172" s="95">
        <f t="shared" si="9"/>
        <v>0</v>
      </c>
      <c r="AM172" s="95">
        <f t="shared" si="9"/>
        <v>0</v>
      </c>
      <c r="AN172" s="95">
        <f t="shared" si="9"/>
        <v>0</v>
      </c>
      <c r="AO172" s="95">
        <f t="shared" si="9"/>
        <v>0</v>
      </c>
    </row>
  </sheetData>
  <mergeCells count="6">
    <mergeCell ref="C130:C153"/>
    <mergeCell ref="C10:C33"/>
    <mergeCell ref="C34:C57"/>
    <mergeCell ref="C58:C81"/>
    <mergeCell ref="C82:C105"/>
    <mergeCell ref="C106:C129"/>
  </mergeCells>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dimension ref="B2:B3"/>
  <sheetViews>
    <sheetView zoomScaleNormal="100" workbookViewId="0"/>
  </sheetViews>
  <sheetFormatPr defaultRowHeight="13.5"/>
  <cols>
    <col min="1" max="1" width="2.625" customWidth="1"/>
  </cols>
  <sheetData>
    <row r="2" spans="2:2">
      <c r="B2" t="s">
        <v>633</v>
      </c>
    </row>
    <row r="3" spans="2:2">
      <c r="B3" t="s">
        <v>634</v>
      </c>
    </row>
  </sheetData>
  <phoneticPr fontId="9"/>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老後の年金収入について</oddHead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2:AD31"/>
  <sheetViews>
    <sheetView zoomScaleNormal="100" workbookViewId="0">
      <pane xSplit="3" ySplit="4" topLeftCell="D5" activePane="bottomRight" state="frozen"/>
      <selection pane="topRight" activeCell="D1" sqref="D1"/>
      <selection pane="bottomLeft" activeCell="A5" sqref="A5"/>
      <selection pane="bottomRight" activeCell="D26" sqref="D26"/>
    </sheetView>
  </sheetViews>
  <sheetFormatPr defaultRowHeight="13.5"/>
  <cols>
    <col min="1" max="1" width="6" customWidth="1"/>
    <col min="2" max="2" width="7.375" bestFit="1" customWidth="1"/>
    <col min="3" max="3" width="7.875" customWidth="1"/>
    <col min="4" max="29" width="5.375" customWidth="1"/>
    <col min="30" max="30" width="5.625" customWidth="1"/>
  </cols>
  <sheetData>
    <row r="2" spans="1:30">
      <c r="A2" t="s">
        <v>616</v>
      </c>
    </row>
    <row r="3" spans="1:30" s="5" customFormat="1" ht="12">
      <c r="A3" s="40"/>
      <c r="B3" s="41"/>
      <c r="C3" s="44" t="s">
        <v>35</v>
      </c>
      <c r="D3" s="42">
        <f>BigCF!N2</f>
        <v>2035</v>
      </c>
      <c r="E3" s="42">
        <f>BigCF!O2</f>
        <v>2036</v>
      </c>
      <c r="F3" s="42">
        <f>BigCF!P2</f>
        <v>2037</v>
      </c>
      <c r="G3" s="42">
        <f>BigCF!Q2</f>
        <v>2038</v>
      </c>
      <c r="H3" s="42">
        <f>BigCF!R2</f>
        <v>2039</v>
      </c>
      <c r="I3" s="42">
        <f>BigCF!S2</f>
        <v>2040</v>
      </c>
      <c r="J3" s="42">
        <f>BigCF!T2</f>
        <v>2041</v>
      </c>
      <c r="K3" s="42">
        <f>BigCF!U2</f>
        <v>2042</v>
      </c>
      <c r="L3" s="42">
        <f>BigCF!V2</f>
        <v>2043</v>
      </c>
      <c r="M3" s="42">
        <f>BigCF!W2</f>
        <v>2044</v>
      </c>
      <c r="N3" s="42">
        <f>BigCF!X2</f>
        <v>2045</v>
      </c>
      <c r="O3" s="42">
        <f>BigCF!Y2</f>
        <v>2046</v>
      </c>
      <c r="P3" s="42">
        <f>BigCF!Z2</f>
        <v>2047</v>
      </c>
      <c r="Q3" s="42">
        <f>BigCF!AA2</f>
        <v>2048</v>
      </c>
      <c r="R3" s="42">
        <f>BigCF!AB2</f>
        <v>2049</v>
      </c>
      <c r="S3" s="42">
        <f>BigCF!AC2</f>
        <v>2050</v>
      </c>
      <c r="T3" s="42">
        <f>BigCF!AD2</f>
        <v>2051</v>
      </c>
      <c r="U3" s="42">
        <f>BigCF!AE2</f>
        <v>2052</v>
      </c>
      <c r="V3" s="42">
        <f>BigCF!AF2</f>
        <v>2053</v>
      </c>
      <c r="W3" s="42">
        <f>BigCF!AG2</f>
        <v>2054</v>
      </c>
      <c r="X3" s="42">
        <f>BigCF!AH2</f>
        <v>2055</v>
      </c>
      <c r="Y3" s="42">
        <f>BigCF!AI2</f>
        <v>2056</v>
      </c>
      <c r="Z3" s="42">
        <f>BigCF!AJ2</f>
        <v>2057</v>
      </c>
      <c r="AA3" s="42">
        <f>BigCF!AK2</f>
        <v>2058</v>
      </c>
      <c r="AB3" s="42">
        <f>BigCF!AL2</f>
        <v>2059</v>
      </c>
      <c r="AC3" s="42">
        <f>BigCF!AM2</f>
        <v>2060</v>
      </c>
      <c r="AD3" s="42"/>
    </row>
    <row r="4" spans="1:30" s="5" customFormat="1" ht="22.5">
      <c r="A4" s="43" t="s">
        <v>36</v>
      </c>
      <c r="B4" s="325" t="str">
        <f>BigCF!C320</f>
        <v xml:space="preserve">世帯主
</v>
      </c>
      <c r="C4" s="326"/>
      <c r="D4" s="72" t="str">
        <f>BigCF!N320</f>
        <v xml:space="preserve">65
 </v>
      </c>
      <c r="E4" s="72" t="str">
        <f>BigCF!O320</f>
        <v xml:space="preserve">66
 </v>
      </c>
      <c r="F4" s="72" t="str">
        <f>BigCF!P320</f>
        <v xml:space="preserve">67
 </v>
      </c>
      <c r="G4" s="72" t="str">
        <f>BigCF!Q320</f>
        <v xml:space="preserve">68
 </v>
      </c>
      <c r="H4" s="72" t="str">
        <f>BigCF!R320</f>
        <v xml:space="preserve">69
 </v>
      </c>
      <c r="I4" s="72" t="str">
        <f>BigCF!S320</f>
        <v xml:space="preserve">70
 </v>
      </c>
      <c r="J4" s="72" t="str">
        <f>BigCF!T320</f>
        <v xml:space="preserve">71
 </v>
      </c>
      <c r="K4" s="72" t="str">
        <f>BigCF!U320</f>
        <v xml:space="preserve">72
 </v>
      </c>
      <c r="L4" s="72" t="str">
        <f>BigCF!V320</f>
        <v xml:space="preserve">73
 </v>
      </c>
      <c r="M4" s="72" t="str">
        <f>BigCF!W320</f>
        <v xml:space="preserve">74
 </v>
      </c>
      <c r="N4" s="72" t="str">
        <f>BigCF!X320</f>
        <v xml:space="preserve">75
 </v>
      </c>
      <c r="O4" s="72" t="str">
        <f>BigCF!Y320</f>
        <v xml:space="preserve">76
 </v>
      </c>
      <c r="P4" s="72" t="str">
        <f>BigCF!Z320</f>
        <v xml:space="preserve">77
 </v>
      </c>
      <c r="Q4" s="72" t="str">
        <f>BigCF!AA320</f>
        <v xml:space="preserve">78
 </v>
      </c>
      <c r="R4" s="72" t="str">
        <f>BigCF!AB320</f>
        <v xml:space="preserve">79
 </v>
      </c>
      <c r="S4" s="72" t="str">
        <f>BigCF!AC320</f>
        <v xml:space="preserve">80
 </v>
      </c>
      <c r="T4" s="72" t="str">
        <f>BigCF!AD320</f>
        <v xml:space="preserve">81
 </v>
      </c>
      <c r="U4" s="72" t="str">
        <f>BigCF!AE320</f>
        <v xml:space="preserve">82
 </v>
      </c>
      <c r="V4" s="72" t="str">
        <f>BigCF!AF320</f>
        <v xml:space="preserve">83
 </v>
      </c>
      <c r="W4" s="72" t="str">
        <f>BigCF!AG320</f>
        <v xml:space="preserve">84
 </v>
      </c>
      <c r="X4" s="72" t="str">
        <f>BigCF!AH320</f>
        <v xml:space="preserve">85
 </v>
      </c>
      <c r="Y4" s="72" t="str">
        <f>BigCF!AI320</f>
        <v xml:space="preserve">86
 </v>
      </c>
      <c r="Z4" s="72" t="str">
        <f>BigCF!AJ320</f>
        <v xml:space="preserve">87
 </v>
      </c>
      <c r="AA4" s="72" t="str">
        <f>BigCF!AK320</f>
        <v xml:space="preserve">88
 </v>
      </c>
      <c r="AB4" s="72" t="str">
        <f>BigCF!AL320</f>
        <v xml:space="preserve">89
 </v>
      </c>
      <c r="AC4" s="72" t="str">
        <f>BigCF!AM320</f>
        <v xml:space="preserve">90
 </v>
      </c>
      <c r="AD4" s="207" t="s">
        <v>681</v>
      </c>
    </row>
    <row r="5" spans="1:30" s="5" customFormat="1" ht="12">
      <c r="A5" s="5" t="s">
        <v>25</v>
      </c>
      <c r="C5" s="8"/>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s="5" customFormat="1" ht="12">
      <c r="A6" s="37" t="s">
        <v>0</v>
      </c>
      <c r="B6" s="21" t="s">
        <v>679</v>
      </c>
      <c r="C6" s="45"/>
      <c r="D6" s="22">
        <f>BigCF!N23</f>
        <v>74.8</v>
      </c>
      <c r="E6" s="22">
        <f>BigCF!O23</f>
        <v>81.599999999999994</v>
      </c>
      <c r="F6" s="22">
        <f>BigCF!P23</f>
        <v>81.599999999999994</v>
      </c>
      <c r="G6" s="22">
        <f>BigCF!Q23</f>
        <v>81.599999999999994</v>
      </c>
      <c r="H6" s="22">
        <f>BigCF!R23</f>
        <v>81.599999999999994</v>
      </c>
      <c r="I6" s="22">
        <f>BigCF!S23</f>
        <v>81.599999999999994</v>
      </c>
      <c r="J6" s="22">
        <f>BigCF!T23</f>
        <v>81.599999999999994</v>
      </c>
      <c r="K6" s="22">
        <f>BigCF!U23</f>
        <v>81.599999999999994</v>
      </c>
      <c r="L6" s="22">
        <f>BigCF!V23</f>
        <v>81.599999999999994</v>
      </c>
      <c r="M6" s="22">
        <f>BigCF!W23</f>
        <v>81.599999999999994</v>
      </c>
      <c r="N6" s="22">
        <f>BigCF!X23</f>
        <v>81.599999999999994</v>
      </c>
      <c r="O6" s="22">
        <f>BigCF!Y23</f>
        <v>81.599999999999994</v>
      </c>
      <c r="P6" s="22">
        <f>BigCF!Z23</f>
        <v>81.599999999999994</v>
      </c>
      <c r="Q6" s="22">
        <f>BigCF!AA23</f>
        <v>81.599999999999994</v>
      </c>
      <c r="R6" s="22">
        <f>BigCF!AB23</f>
        <v>81.599999999999994</v>
      </c>
      <c r="S6" s="22">
        <f>BigCF!AC23</f>
        <v>81.599999999999994</v>
      </c>
      <c r="T6" s="22">
        <f>BigCF!AD23</f>
        <v>81.599999999999994</v>
      </c>
      <c r="U6" s="22">
        <f>BigCF!AE23</f>
        <v>81.599999999999994</v>
      </c>
      <c r="V6" s="22">
        <f>BigCF!AF23</f>
        <v>81.599999999999994</v>
      </c>
      <c r="W6" s="22">
        <f>BigCF!AG23</f>
        <v>81.599999999999994</v>
      </c>
      <c r="X6" s="22">
        <f>BigCF!AH23</f>
        <v>81.599999999999994</v>
      </c>
      <c r="Y6" s="22">
        <f>BigCF!AI23</f>
        <v>81.599999999999994</v>
      </c>
      <c r="Z6" s="22">
        <f>BigCF!AJ23</f>
        <v>81.599999999999994</v>
      </c>
      <c r="AA6" s="22">
        <f>BigCF!AK23</f>
        <v>81.599999999999994</v>
      </c>
      <c r="AB6" s="22">
        <f>BigCF!AL23</f>
        <v>81.599999999999994</v>
      </c>
      <c r="AC6" s="22">
        <f>BigCF!AM23</f>
        <v>81.599999999999994</v>
      </c>
      <c r="AD6" s="210">
        <f>SUM(D6:AC6)</f>
        <v>2114.7999999999988</v>
      </c>
    </row>
    <row r="7" spans="1:30" s="5" customFormat="1" ht="12">
      <c r="A7" s="38"/>
      <c r="B7" s="32" t="s">
        <v>680</v>
      </c>
      <c r="C7" s="46"/>
      <c r="D7" s="23">
        <f>BigCF!N24</f>
        <v>107</v>
      </c>
      <c r="E7" s="23">
        <f>BigCF!O24</f>
        <v>131.5</v>
      </c>
      <c r="F7" s="23">
        <f>BigCF!P24</f>
        <v>131.5</v>
      </c>
      <c r="G7" s="23">
        <f>BigCF!Q24</f>
        <v>131.5</v>
      </c>
      <c r="H7" s="23">
        <f>BigCF!R24</f>
        <v>131.5</v>
      </c>
      <c r="I7" s="23">
        <f>BigCF!S24</f>
        <v>131.5</v>
      </c>
      <c r="J7" s="23">
        <f>BigCF!T24</f>
        <v>131.5</v>
      </c>
      <c r="K7" s="23">
        <f>BigCF!U24</f>
        <v>131.5</v>
      </c>
      <c r="L7" s="23">
        <f>BigCF!V24</f>
        <v>131.5</v>
      </c>
      <c r="M7" s="23">
        <f>BigCF!W24</f>
        <v>131.5</v>
      </c>
      <c r="N7" s="23">
        <f>BigCF!X24</f>
        <v>131.5</v>
      </c>
      <c r="O7" s="23">
        <f>BigCF!Y24</f>
        <v>131.5</v>
      </c>
      <c r="P7" s="23">
        <f>BigCF!Z24</f>
        <v>131.5</v>
      </c>
      <c r="Q7" s="23">
        <f>BigCF!AA24</f>
        <v>131.5</v>
      </c>
      <c r="R7" s="23">
        <f>BigCF!AB24</f>
        <v>131.5</v>
      </c>
      <c r="S7" s="23">
        <f>BigCF!AC24</f>
        <v>131.5</v>
      </c>
      <c r="T7" s="23">
        <f>BigCF!AD24</f>
        <v>131.5</v>
      </c>
      <c r="U7" s="23">
        <f>BigCF!AE24</f>
        <v>131.5</v>
      </c>
      <c r="V7" s="23">
        <f>BigCF!AF24</f>
        <v>131.5</v>
      </c>
      <c r="W7" s="23">
        <f>BigCF!AG24</f>
        <v>131.5</v>
      </c>
      <c r="X7" s="23">
        <f>BigCF!AH24</f>
        <v>131.5</v>
      </c>
      <c r="Y7" s="23">
        <f>BigCF!AI24</f>
        <v>131.5</v>
      </c>
      <c r="Z7" s="23">
        <f>BigCF!AJ24</f>
        <v>131.5</v>
      </c>
      <c r="AA7" s="23">
        <f>BigCF!AK24</f>
        <v>131.5</v>
      </c>
      <c r="AB7" s="23">
        <f>BigCF!AL24</f>
        <v>131.5</v>
      </c>
      <c r="AC7" s="23">
        <f>BigCF!AM24</f>
        <v>131.5</v>
      </c>
      <c r="AD7" s="211">
        <f>SUM(D7:AC7)</f>
        <v>3394.5</v>
      </c>
    </row>
    <row r="8" spans="1:30" s="5" customFormat="1" ht="12">
      <c r="A8" s="38"/>
      <c r="B8" s="73" t="str">
        <f>IF(SUM(D8:AE8)=0,"","職域加算")</f>
        <v/>
      </c>
      <c r="C8" s="46"/>
      <c r="D8" s="23">
        <f>BigCF!N25</f>
        <v>0</v>
      </c>
      <c r="E8" s="23">
        <f>BigCF!O25</f>
        <v>0</v>
      </c>
      <c r="F8" s="23">
        <f>BigCF!P25</f>
        <v>0</v>
      </c>
      <c r="G8" s="23">
        <f>BigCF!Q25</f>
        <v>0</v>
      </c>
      <c r="H8" s="23">
        <f>BigCF!R25</f>
        <v>0</v>
      </c>
      <c r="I8" s="23">
        <f>BigCF!S25</f>
        <v>0</v>
      </c>
      <c r="J8" s="23">
        <f>BigCF!T25</f>
        <v>0</v>
      </c>
      <c r="K8" s="23">
        <f>BigCF!U25</f>
        <v>0</v>
      </c>
      <c r="L8" s="23">
        <f>BigCF!V25</f>
        <v>0</v>
      </c>
      <c r="M8" s="23">
        <f>BigCF!W25</f>
        <v>0</v>
      </c>
      <c r="N8" s="23">
        <f>BigCF!X25</f>
        <v>0</v>
      </c>
      <c r="O8" s="23">
        <f>BigCF!Y25</f>
        <v>0</v>
      </c>
      <c r="P8" s="23">
        <f>BigCF!Z25</f>
        <v>0</v>
      </c>
      <c r="Q8" s="23">
        <f>BigCF!AA25</f>
        <v>0</v>
      </c>
      <c r="R8" s="23">
        <f>BigCF!AB25</f>
        <v>0</v>
      </c>
      <c r="S8" s="23">
        <f>BigCF!AC25</f>
        <v>0</v>
      </c>
      <c r="T8" s="23">
        <f>BigCF!AD25</f>
        <v>0</v>
      </c>
      <c r="U8" s="23">
        <f>BigCF!AE25</f>
        <v>0</v>
      </c>
      <c r="V8" s="23">
        <f>BigCF!AF25</f>
        <v>0</v>
      </c>
      <c r="W8" s="23">
        <f>BigCF!AG25</f>
        <v>0</v>
      </c>
      <c r="X8" s="23">
        <f>BigCF!AH25</f>
        <v>0</v>
      </c>
      <c r="Y8" s="23">
        <f>BigCF!AI25</f>
        <v>0</v>
      </c>
      <c r="Z8" s="23">
        <f>BigCF!AJ25</f>
        <v>0</v>
      </c>
      <c r="AA8" s="23">
        <f>BigCF!AK25</f>
        <v>0</v>
      </c>
      <c r="AB8" s="23">
        <f>BigCF!AL25</f>
        <v>0</v>
      </c>
      <c r="AC8" s="23">
        <f>BigCF!AM25</f>
        <v>0</v>
      </c>
      <c r="AD8" s="211">
        <f>SUM(D8:AC8)</f>
        <v>0</v>
      </c>
    </row>
    <row r="9" spans="1:30" s="5" customFormat="1" ht="12">
      <c r="A9" s="38"/>
      <c r="B9" s="73" t="str">
        <f>IF(SUM(D9:AE9)=0,"","加給年金")</f>
        <v/>
      </c>
      <c r="C9" s="46"/>
      <c r="D9" s="23">
        <f>BigCF!N26</f>
        <v>0</v>
      </c>
      <c r="E9" s="23">
        <f>BigCF!O26</f>
        <v>0</v>
      </c>
      <c r="F9" s="23">
        <f>BigCF!P26</f>
        <v>0</v>
      </c>
      <c r="G9" s="23">
        <f>BigCF!Q26</f>
        <v>0</v>
      </c>
      <c r="H9" s="23">
        <f>BigCF!R26</f>
        <v>0</v>
      </c>
      <c r="I9" s="23">
        <f>BigCF!S26</f>
        <v>0</v>
      </c>
      <c r="J9" s="23">
        <f>BigCF!T26</f>
        <v>0</v>
      </c>
      <c r="K9" s="23">
        <f>BigCF!U26</f>
        <v>0</v>
      </c>
      <c r="L9" s="23">
        <f>BigCF!V26</f>
        <v>0</v>
      </c>
      <c r="M9" s="23">
        <f>BigCF!W26</f>
        <v>0</v>
      </c>
      <c r="N9" s="23">
        <f>BigCF!X26</f>
        <v>0</v>
      </c>
      <c r="O9" s="23">
        <f>BigCF!Y26</f>
        <v>0</v>
      </c>
      <c r="P9" s="23">
        <f>BigCF!Z26</f>
        <v>0</v>
      </c>
      <c r="Q9" s="23">
        <f>BigCF!AA26</f>
        <v>0</v>
      </c>
      <c r="R9" s="23">
        <f>BigCF!AB26</f>
        <v>0</v>
      </c>
      <c r="S9" s="23">
        <f>BigCF!AC26</f>
        <v>0</v>
      </c>
      <c r="T9" s="23">
        <f>BigCF!AD26</f>
        <v>0</v>
      </c>
      <c r="U9" s="23">
        <f>BigCF!AE26</f>
        <v>0</v>
      </c>
      <c r="V9" s="23">
        <f>BigCF!AF26</f>
        <v>0</v>
      </c>
      <c r="W9" s="23">
        <f>BigCF!AG26</f>
        <v>0</v>
      </c>
      <c r="X9" s="23">
        <f>BigCF!AH26</f>
        <v>0</v>
      </c>
      <c r="Y9" s="23">
        <f>BigCF!AI26</f>
        <v>0</v>
      </c>
      <c r="Z9" s="23">
        <f>BigCF!AJ26</f>
        <v>0</v>
      </c>
      <c r="AA9" s="23">
        <f>BigCF!AK26</f>
        <v>0</v>
      </c>
      <c r="AB9" s="23">
        <f>BigCF!AL26</f>
        <v>0</v>
      </c>
      <c r="AC9" s="23">
        <f>BigCF!AM26</f>
        <v>0</v>
      </c>
      <c r="AD9" s="211">
        <f>SUM(D9:AC9)</f>
        <v>0</v>
      </c>
    </row>
    <row r="10" spans="1:30" s="5" customFormat="1" ht="12">
      <c r="A10" s="38"/>
      <c r="B10" s="73" t="str">
        <f>IF(SUM(D10:AE10)=0,"","確定拠出年金")</f>
        <v/>
      </c>
      <c r="C10" s="46"/>
      <c r="D10" s="192">
        <f>BigCF!N100</f>
        <v>0</v>
      </c>
      <c r="E10" s="192">
        <f>BigCF!O100</f>
        <v>0</v>
      </c>
      <c r="F10" s="192">
        <f>BigCF!P100</f>
        <v>0</v>
      </c>
      <c r="G10" s="192">
        <f>BigCF!Q100</f>
        <v>0</v>
      </c>
      <c r="H10" s="192">
        <f>BigCF!R100</f>
        <v>0</v>
      </c>
      <c r="I10" s="192">
        <f>BigCF!S100</f>
        <v>0</v>
      </c>
      <c r="J10" s="192">
        <f>BigCF!T100</f>
        <v>0</v>
      </c>
      <c r="K10" s="192">
        <f>BigCF!U100</f>
        <v>0</v>
      </c>
      <c r="L10" s="192">
        <f>BigCF!V100</f>
        <v>0</v>
      </c>
      <c r="M10" s="192">
        <f>BigCF!W100</f>
        <v>0</v>
      </c>
      <c r="N10" s="192">
        <f>BigCF!X100</f>
        <v>0</v>
      </c>
      <c r="O10" s="192">
        <f>BigCF!Y100</f>
        <v>0</v>
      </c>
      <c r="P10" s="192">
        <f>BigCF!Z100</f>
        <v>0</v>
      </c>
      <c r="Q10" s="192">
        <f>BigCF!AA100</f>
        <v>0</v>
      </c>
      <c r="R10" s="192">
        <f>BigCF!AB100</f>
        <v>0</v>
      </c>
      <c r="S10" s="192">
        <f>BigCF!AC100</f>
        <v>0</v>
      </c>
      <c r="T10" s="192">
        <f>BigCF!AD100</f>
        <v>0</v>
      </c>
      <c r="U10" s="192">
        <f>BigCF!AE100</f>
        <v>0</v>
      </c>
      <c r="V10" s="192">
        <f>BigCF!AF100</f>
        <v>0</v>
      </c>
      <c r="W10" s="192">
        <f>BigCF!AG100</f>
        <v>0</v>
      </c>
      <c r="X10" s="192">
        <f>BigCF!AH100</f>
        <v>0</v>
      </c>
      <c r="Y10" s="192">
        <f>BigCF!AI100</f>
        <v>0</v>
      </c>
      <c r="Z10" s="192">
        <f>BigCF!AJ100</f>
        <v>0</v>
      </c>
      <c r="AA10" s="192">
        <f>BigCF!AK100</f>
        <v>0</v>
      </c>
      <c r="AB10" s="192">
        <f>BigCF!AL100</f>
        <v>0</v>
      </c>
      <c r="AC10" s="192">
        <f>BigCF!AM100</f>
        <v>0</v>
      </c>
      <c r="AD10" s="212">
        <f>SUM(D10:AC10)</f>
        <v>0</v>
      </c>
    </row>
    <row r="11" spans="1:30" s="5" customFormat="1" ht="12">
      <c r="A11" s="38"/>
      <c r="B11" s="73" t="str">
        <f>IF(SUM(D11:AE11)=0,"","退職金(分割受取)")</f>
        <v/>
      </c>
      <c r="C11" s="46"/>
      <c r="D11" s="192">
        <f>BigCF!N63</f>
        <v>0</v>
      </c>
      <c r="E11" s="192">
        <f>BigCF!O63</f>
        <v>0</v>
      </c>
      <c r="F11" s="192">
        <f>BigCF!P63</f>
        <v>0</v>
      </c>
      <c r="G11" s="192">
        <f>BigCF!Q63</f>
        <v>0</v>
      </c>
      <c r="H11" s="192">
        <f>BigCF!R63</f>
        <v>0</v>
      </c>
      <c r="I11" s="192">
        <f>BigCF!S63</f>
        <v>0</v>
      </c>
      <c r="J11" s="192">
        <f>BigCF!T63</f>
        <v>0</v>
      </c>
      <c r="K11" s="192">
        <f>BigCF!U63</f>
        <v>0</v>
      </c>
      <c r="L11" s="192">
        <f>BigCF!V63</f>
        <v>0</v>
      </c>
      <c r="M11" s="192">
        <f>BigCF!W63</f>
        <v>0</v>
      </c>
      <c r="N11" s="192">
        <f>BigCF!X63</f>
        <v>0</v>
      </c>
      <c r="O11" s="192">
        <f>BigCF!Y63</f>
        <v>0</v>
      </c>
      <c r="P11" s="192">
        <f>BigCF!Z63</f>
        <v>0</v>
      </c>
      <c r="Q11" s="192">
        <f>BigCF!AA63</f>
        <v>0</v>
      </c>
      <c r="R11" s="192">
        <f>BigCF!AB63</f>
        <v>0</v>
      </c>
      <c r="S11" s="192">
        <f>BigCF!AC63</f>
        <v>0</v>
      </c>
      <c r="T11" s="192">
        <f>BigCF!AD63</f>
        <v>0</v>
      </c>
      <c r="U11" s="192">
        <f>BigCF!AE63</f>
        <v>0</v>
      </c>
      <c r="V11" s="192">
        <f>BigCF!AF63</f>
        <v>0</v>
      </c>
      <c r="W11" s="192">
        <f>BigCF!AG63</f>
        <v>0</v>
      </c>
      <c r="X11" s="192">
        <f>BigCF!AH63</f>
        <v>0</v>
      </c>
      <c r="Y11" s="192">
        <f>BigCF!AI63</f>
        <v>0</v>
      </c>
      <c r="Z11" s="192">
        <f>BigCF!AJ63</f>
        <v>0</v>
      </c>
      <c r="AA11" s="192">
        <f>BigCF!AK63</f>
        <v>0</v>
      </c>
      <c r="AB11" s="192">
        <f>BigCF!AL63</f>
        <v>0</v>
      </c>
      <c r="AC11" s="192">
        <f>BigCF!AM63</f>
        <v>0</v>
      </c>
      <c r="AD11" s="212">
        <f>SUM(D11:AC11)</f>
        <v>0</v>
      </c>
    </row>
    <row r="12" spans="1:30" s="5" customFormat="1" ht="12">
      <c r="A12" s="38"/>
      <c r="B12" s="73"/>
      <c r="C12" s="46"/>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212">
        <f>SUM(D12:AC12)</f>
        <v>0</v>
      </c>
    </row>
    <row r="13" spans="1:30" s="5" customFormat="1" ht="12">
      <c r="A13" s="38"/>
      <c r="B13" s="73"/>
      <c r="C13" s="46"/>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212">
        <f>SUM(D13:AC13)</f>
        <v>0</v>
      </c>
    </row>
    <row r="14" spans="1:30" s="5" customFormat="1" ht="13.5" customHeight="1">
      <c r="A14" s="329" t="s">
        <v>617</v>
      </c>
      <c r="B14" s="329"/>
      <c r="C14" s="330"/>
      <c r="D14" s="27">
        <f>BigCF!N330</f>
        <v>181.8</v>
      </c>
      <c r="E14" s="27">
        <f>BigCF!O330</f>
        <v>213.1</v>
      </c>
      <c r="F14" s="27">
        <f>BigCF!P330</f>
        <v>213.1</v>
      </c>
      <c r="G14" s="27">
        <f>BigCF!Q330</f>
        <v>213.1</v>
      </c>
      <c r="H14" s="27">
        <f>BigCF!R330</f>
        <v>213.1</v>
      </c>
      <c r="I14" s="27">
        <f>BigCF!S330</f>
        <v>213.1</v>
      </c>
      <c r="J14" s="27">
        <f>BigCF!T330</f>
        <v>213.1</v>
      </c>
      <c r="K14" s="27">
        <f>BigCF!U330</f>
        <v>213.1</v>
      </c>
      <c r="L14" s="27">
        <f>BigCF!V330</f>
        <v>213.1</v>
      </c>
      <c r="M14" s="27">
        <f>BigCF!W330</f>
        <v>213.1</v>
      </c>
      <c r="N14" s="27">
        <f>BigCF!X330</f>
        <v>213.1</v>
      </c>
      <c r="O14" s="27">
        <f>BigCF!Y330</f>
        <v>213.1</v>
      </c>
      <c r="P14" s="27">
        <f>BigCF!Z330</f>
        <v>213.1</v>
      </c>
      <c r="Q14" s="27">
        <f>BigCF!AA330</f>
        <v>213.1</v>
      </c>
      <c r="R14" s="27">
        <f>BigCF!AB330</f>
        <v>213.1</v>
      </c>
      <c r="S14" s="27">
        <f>BigCF!AC330</f>
        <v>213.1</v>
      </c>
      <c r="T14" s="27">
        <f>BigCF!AD330</f>
        <v>213.1</v>
      </c>
      <c r="U14" s="27">
        <f>BigCF!AE330</f>
        <v>213.1</v>
      </c>
      <c r="V14" s="27">
        <f>BigCF!AF330</f>
        <v>213.1</v>
      </c>
      <c r="W14" s="27">
        <f>BigCF!AG330</f>
        <v>213.1</v>
      </c>
      <c r="X14" s="27">
        <f>BigCF!AH330</f>
        <v>213.1</v>
      </c>
      <c r="Y14" s="27">
        <f>BigCF!AI330</f>
        <v>213.1</v>
      </c>
      <c r="Z14" s="27">
        <f>BigCF!AJ330</f>
        <v>213.1</v>
      </c>
      <c r="AA14" s="27">
        <f>BigCF!AK330</f>
        <v>213.1</v>
      </c>
      <c r="AB14" s="27">
        <f>BigCF!AL330</f>
        <v>213.1</v>
      </c>
      <c r="AC14" s="27">
        <f>BigCF!AM330</f>
        <v>213.1</v>
      </c>
      <c r="AD14" s="213">
        <f>SUM(D14:AC14)</f>
        <v>5509.3000000000011</v>
      </c>
    </row>
    <row r="15" spans="1:30" s="5" customFormat="1" ht="12">
      <c r="A15" s="39" t="s">
        <v>1</v>
      </c>
      <c r="B15" s="21" t="s">
        <v>679</v>
      </c>
      <c r="C15" s="47"/>
      <c r="D15" s="26">
        <f>BigCF!N30</f>
        <v>0</v>
      </c>
      <c r="E15" s="26">
        <f>BigCF!O30</f>
        <v>0</v>
      </c>
      <c r="F15" s="26">
        <f>BigCF!P30</f>
        <v>0</v>
      </c>
      <c r="G15" s="26">
        <f>BigCF!Q30</f>
        <v>0</v>
      </c>
      <c r="H15" s="26">
        <f>BigCF!R30</f>
        <v>0</v>
      </c>
      <c r="I15" s="26">
        <f>BigCF!S30</f>
        <v>0</v>
      </c>
      <c r="J15" s="26">
        <f>BigCF!T30</f>
        <v>0</v>
      </c>
      <c r="K15" s="26">
        <f>BigCF!U30</f>
        <v>0</v>
      </c>
      <c r="L15" s="26">
        <f>BigCF!V30</f>
        <v>0</v>
      </c>
      <c r="M15" s="26">
        <f>BigCF!W30</f>
        <v>0</v>
      </c>
      <c r="N15" s="26">
        <f>BigCF!X30</f>
        <v>0</v>
      </c>
      <c r="O15" s="26">
        <f>BigCF!Y30</f>
        <v>0</v>
      </c>
      <c r="P15" s="26">
        <f>BigCF!Z30</f>
        <v>0</v>
      </c>
      <c r="Q15" s="26">
        <f>BigCF!AA30</f>
        <v>0</v>
      </c>
      <c r="R15" s="26">
        <f>BigCF!AB30</f>
        <v>0</v>
      </c>
      <c r="S15" s="26">
        <f>BigCF!AC30</f>
        <v>0</v>
      </c>
      <c r="T15" s="26">
        <f>BigCF!AD30</f>
        <v>0</v>
      </c>
      <c r="U15" s="26">
        <f>BigCF!AE30</f>
        <v>0</v>
      </c>
      <c r="V15" s="26">
        <f>BigCF!AF30</f>
        <v>0</v>
      </c>
      <c r="W15" s="26">
        <f>BigCF!AG30</f>
        <v>0</v>
      </c>
      <c r="X15" s="26">
        <f>BigCF!AH30</f>
        <v>0</v>
      </c>
      <c r="Y15" s="26">
        <f>BigCF!AI30</f>
        <v>0</v>
      </c>
      <c r="Z15" s="26">
        <f>BigCF!AJ30</f>
        <v>0</v>
      </c>
      <c r="AA15" s="26">
        <f>BigCF!AK30</f>
        <v>0</v>
      </c>
      <c r="AB15" s="26">
        <f>BigCF!AL30</f>
        <v>0</v>
      </c>
      <c r="AC15" s="26">
        <f>BigCF!AM30</f>
        <v>0</v>
      </c>
      <c r="AD15" s="214">
        <f>SUM(D15:AC15)</f>
        <v>0</v>
      </c>
    </row>
    <row r="16" spans="1:30" s="5" customFormat="1" ht="12">
      <c r="A16" s="39"/>
      <c r="B16" s="32" t="s">
        <v>680</v>
      </c>
      <c r="C16" s="46"/>
      <c r="D16" s="23">
        <f>BigCF!N31</f>
        <v>0</v>
      </c>
      <c r="E16" s="23">
        <f>BigCF!O31</f>
        <v>0</v>
      </c>
      <c r="F16" s="23">
        <f>BigCF!P31</f>
        <v>0</v>
      </c>
      <c r="G16" s="23">
        <f>BigCF!Q31</f>
        <v>0</v>
      </c>
      <c r="H16" s="23">
        <f>BigCF!R31</f>
        <v>0</v>
      </c>
      <c r="I16" s="23">
        <f>BigCF!S31</f>
        <v>0</v>
      </c>
      <c r="J16" s="23">
        <f>BigCF!T31</f>
        <v>0</v>
      </c>
      <c r="K16" s="23">
        <f>BigCF!U31</f>
        <v>0</v>
      </c>
      <c r="L16" s="23">
        <f>BigCF!V31</f>
        <v>0</v>
      </c>
      <c r="M16" s="23">
        <f>BigCF!W31</f>
        <v>0</v>
      </c>
      <c r="N16" s="23">
        <f>BigCF!X31</f>
        <v>0</v>
      </c>
      <c r="O16" s="23">
        <f>BigCF!Y31</f>
        <v>0</v>
      </c>
      <c r="P16" s="23">
        <f>BigCF!Z31</f>
        <v>0</v>
      </c>
      <c r="Q16" s="23">
        <f>BigCF!AA31</f>
        <v>0</v>
      </c>
      <c r="R16" s="23">
        <f>BigCF!AB31</f>
        <v>0</v>
      </c>
      <c r="S16" s="23">
        <f>BigCF!AC31</f>
        <v>0</v>
      </c>
      <c r="T16" s="23">
        <f>BigCF!AD31</f>
        <v>0</v>
      </c>
      <c r="U16" s="23">
        <f>BigCF!AE31</f>
        <v>0</v>
      </c>
      <c r="V16" s="23">
        <f>BigCF!AF31</f>
        <v>0</v>
      </c>
      <c r="W16" s="23">
        <f>BigCF!AG31</f>
        <v>0</v>
      </c>
      <c r="X16" s="23">
        <f>BigCF!AH31</f>
        <v>0</v>
      </c>
      <c r="Y16" s="23">
        <f>BigCF!AI31</f>
        <v>0</v>
      </c>
      <c r="Z16" s="23">
        <f>BigCF!AJ31</f>
        <v>0</v>
      </c>
      <c r="AA16" s="23">
        <f>BigCF!AK31</f>
        <v>0</v>
      </c>
      <c r="AB16" s="23">
        <f>BigCF!AL31</f>
        <v>0</v>
      </c>
      <c r="AC16" s="23">
        <f>BigCF!AM31</f>
        <v>0</v>
      </c>
      <c r="AD16" s="211">
        <f>SUM(D16:AC16)</f>
        <v>0</v>
      </c>
    </row>
    <row r="17" spans="1:30" s="5" customFormat="1" ht="12">
      <c r="A17" s="39"/>
      <c r="B17" s="73" t="str">
        <f>IF(SUM(D17:AE17)=0,"","職域加算")</f>
        <v/>
      </c>
      <c r="C17" s="46"/>
      <c r="D17" s="23">
        <f>BigCF!N32</f>
        <v>0</v>
      </c>
      <c r="E17" s="23">
        <f>BigCF!O32</f>
        <v>0</v>
      </c>
      <c r="F17" s="23">
        <f>BigCF!P32</f>
        <v>0</v>
      </c>
      <c r="G17" s="23">
        <f>BigCF!Q32</f>
        <v>0</v>
      </c>
      <c r="H17" s="23">
        <f>BigCF!R32</f>
        <v>0</v>
      </c>
      <c r="I17" s="23">
        <f>BigCF!S32</f>
        <v>0</v>
      </c>
      <c r="J17" s="23">
        <f>BigCF!T32</f>
        <v>0</v>
      </c>
      <c r="K17" s="23">
        <f>BigCF!U32</f>
        <v>0</v>
      </c>
      <c r="L17" s="23">
        <f>BigCF!V32</f>
        <v>0</v>
      </c>
      <c r="M17" s="23">
        <f>BigCF!W32</f>
        <v>0</v>
      </c>
      <c r="N17" s="23">
        <f>BigCF!X32</f>
        <v>0</v>
      </c>
      <c r="O17" s="23">
        <f>BigCF!Y32</f>
        <v>0</v>
      </c>
      <c r="P17" s="23">
        <f>BigCF!Z32</f>
        <v>0</v>
      </c>
      <c r="Q17" s="23">
        <f>BigCF!AA32</f>
        <v>0</v>
      </c>
      <c r="R17" s="23">
        <f>BigCF!AB32</f>
        <v>0</v>
      </c>
      <c r="S17" s="23">
        <f>BigCF!AC32</f>
        <v>0</v>
      </c>
      <c r="T17" s="23">
        <f>BigCF!AD32</f>
        <v>0</v>
      </c>
      <c r="U17" s="23">
        <f>BigCF!AE32</f>
        <v>0</v>
      </c>
      <c r="V17" s="23">
        <f>BigCF!AF32</f>
        <v>0</v>
      </c>
      <c r="W17" s="23">
        <f>BigCF!AG32</f>
        <v>0</v>
      </c>
      <c r="X17" s="23">
        <f>BigCF!AH32</f>
        <v>0</v>
      </c>
      <c r="Y17" s="23">
        <f>BigCF!AI32</f>
        <v>0</v>
      </c>
      <c r="Z17" s="23">
        <f>BigCF!AJ32</f>
        <v>0</v>
      </c>
      <c r="AA17" s="23">
        <f>BigCF!AK32</f>
        <v>0</v>
      </c>
      <c r="AB17" s="23">
        <f>BigCF!AL32</f>
        <v>0</v>
      </c>
      <c r="AC17" s="23">
        <f>BigCF!AM32</f>
        <v>0</v>
      </c>
      <c r="AD17" s="211">
        <f>SUM(D17:AC17)</f>
        <v>0</v>
      </c>
    </row>
    <row r="18" spans="1:30" s="5" customFormat="1" ht="12">
      <c r="A18" s="39"/>
      <c r="B18" s="73" t="str">
        <f>IF(SUM(D18:AE18)=0,"","加給年金")</f>
        <v/>
      </c>
      <c r="C18" s="46"/>
      <c r="D18" s="23">
        <f>BigCF!N33</f>
        <v>0</v>
      </c>
      <c r="E18" s="23">
        <f>BigCF!O33</f>
        <v>0</v>
      </c>
      <c r="F18" s="23">
        <f>BigCF!P33</f>
        <v>0</v>
      </c>
      <c r="G18" s="23">
        <f>BigCF!Q33</f>
        <v>0</v>
      </c>
      <c r="H18" s="23">
        <f>BigCF!R33</f>
        <v>0</v>
      </c>
      <c r="I18" s="23">
        <f>BigCF!S33</f>
        <v>0</v>
      </c>
      <c r="J18" s="23">
        <f>BigCF!T33</f>
        <v>0</v>
      </c>
      <c r="K18" s="23">
        <f>BigCF!U33</f>
        <v>0</v>
      </c>
      <c r="L18" s="23">
        <f>BigCF!V33</f>
        <v>0</v>
      </c>
      <c r="M18" s="23">
        <f>BigCF!W33</f>
        <v>0</v>
      </c>
      <c r="N18" s="23">
        <f>BigCF!X33</f>
        <v>0</v>
      </c>
      <c r="O18" s="23">
        <f>BigCF!Y33</f>
        <v>0</v>
      </c>
      <c r="P18" s="23">
        <f>BigCF!Z33</f>
        <v>0</v>
      </c>
      <c r="Q18" s="23">
        <f>BigCF!AA33</f>
        <v>0</v>
      </c>
      <c r="R18" s="23">
        <f>BigCF!AB33</f>
        <v>0</v>
      </c>
      <c r="S18" s="23">
        <f>BigCF!AC33</f>
        <v>0</v>
      </c>
      <c r="T18" s="23">
        <f>BigCF!AD33</f>
        <v>0</v>
      </c>
      <c r="U18" s="23">
        <f>BigCF!AE33</f>
        <v>0</v>
      </c>
      <c r="V18" s="23">
        <f>BigCF!AF33</f>
        <v>0</v>
      </c>
      <c r="W18" s="23">
        <f>BigCF!AG33</f>
        <v>0</v>
      </c>
      <c r="X18" s="23">
        <f>BigCF!AH33</f>
        <v>0</v>
      </c>
      <c r="Y18" s="23">
        <f>BigCF!AI33</f>
        <v>0</v>
      </c>
      <c r="Z18" s="23">
        <f>BigCF!AJ33</f>
        <v>0</v>
      </c>
      <c r="AA18" s="23">
        <f>BigCF!AK33</f>
        <v>0</v>
      </c>
      <c r="AB18" s="23">
        <f>BigCF!AL33</f>
        <v>0</v>
      </c>
      <c r="AC18" s="23">
        <f>BigCF!AM33</f>
        <v>0</v>
      </c>
      <c r="AD18" s="211">
        <f>SUM(D18:AC18)</f>
        <v>0</v>
      </c>
    </row>
    <row r="19" spans="1:30" s="5" customFormat="1" ht="12">
      <c r="A19" s="39"/>
      <c r="B19" s="73" t="str">
        <f>IF(SUM(D19:AE19)=0,"","確定拠出年金")</f>
        <v/>
      </c>
      <c r="C19" s="46"/>
      <c r="D19" s="192">
        <f>BigCF!N110</f>
        <v>0</v>
      </c>
      <c r="E19" s="192">
        <f>BigCF!O110</f>
        <v>0</v>
      </c>
      <c r="F19" s="192">
        <f>BigCF!P110</f>
        <v>0</v>
      </c>
      <c r="G19" s="192">
        <f>BigCF!Q110</f>
        <v>0</v>
      </c>
      <c r="H19" s="192">
        <f>BigCF!R110</f>
        <v>0</v>
      </c>
      <c r="I19" s="192">
        <f>BigCF!S110</f>
        <v>0</v>
      </c>
      <c r="J19" s="192">
        <f>BigCF!T110</f>
        <v>0</v>
      </c>
      <c r="K19" s="192">
        <f>BigCF!U110</f>
        <v>0</v>
      </c>
      <c r="L19" s="192">
        <f>BigCF!V110</f>
        <v>0</v>
      </c>
      <c r="M19" s="192">
        <f>BigCF!W110</f>
        <v>0</v>
      </c>
      <c r="N19" s="192">
        <f>BigCF!X110</f>
        <v>0</v>
      </c>
      <c r="O19" s="192">
        <f>BigCF!Y110</f>
        <v>0</v>
      </c>
      <c r="P19" s="192">
        <f>BigCF!Z110</f>
        <v>0</v>
      </c>
      <c r="Q19" s="192">
        <f>BigCF!AA110</f>
        <v>0</v>
      </c>
      <c r="R19" s="192">
        <f>BigCF!AB110</f>
        <v>0</v>
      </c>
      <c r="S19" s="192">
        <f>BigCF!AC110</f>
        <v>0</v>
      </c>
      <c r="T19" s="192">
        <f>BigCF!AD110</f>
        <v>0</v>
      </c>
      <c r="U19" s="192">
        <f>BigCF!AE110</f>
        <v>0</v>
      </c>
      <c r="V19" s="192">
        <f>BigCF!AF110</f>
        <v>0</v>
      </c>
      <c r="W19" s="192">
        <f>BigCF!AG110</f>
        <v>0</v>
      </c>
      <c r="X19" s="192">
        <f>BigCF!AH110</f>
        <v>0</v>
      </c>
      <c r="Y19" s="192">
        <f>BigCF!AI110</f>
        <v>0</v>
      </c>
      <c r="Z19" s="192">
        <f>BigCF!AJ110</f>
        <v>0</v>
      </c>
      <c r="AA19" s="192">
        <f>BigCF!AK110</f>
        <v>0</v>
      </c>
      <c r="AB19" s="192">
        <f>BigCF!AL110</f>
        <v>0</v>
      </c>
      <c r="AC19" s="192">
        <f>BigCF!AM110</f>
        <v>0</v>
      </c>
      <c r="AD19" s="212">
        <f>SUM(D19:AC19)</f>
        <v>0</v>
      </c>
    </row>
    <row r="20" spans="1:30" s="5" customFormat="1" ht="12">
      <c r="A20" s="39"/>
      <c r="B20" s="73" t="str">
        <f>IF(SUM(D20:AE20)=0,"","退職金(分割受取)")</f>
        <v/>
      </c>
      <c r="C20" s="46"/>
      <c r="D20" s="192">
        <f>BigCF!N64</f>
        <v>0</v>
      </c>
      <c r="E20" s="192">
        <f>BigCF!O64</f>
        <v>0</v>
      </c>
      <c r="F20" s="192">
        <f>BigCF!P64</f>
        <v>0</v>
      </c>
      <c r="G20" s="192">
        <f>BigCF!Q64</f>
        <v>0</v>
      </c>
      <c r="H20" s="192">
        <f>BigCF!R64</f>
        <v>0</v>
      </c>
      <c r="I20" s="192">
        <f>BigCF!S64</f>
        <v>0</v>
      </c>
      <c r="J20" s="192">
        <f>BigCF!T64</f>
        <v>0</v>
      </c>
      <c r="K20" s="192">
        <f>BigCF!U64</f>
        <v>0</v>
      </c>
      <c r="L20" s="192">
        <f>BigCF!V64</f>
        <v>0</v>
      </c>
      <c r="M20" s="192">
        <f>BigCF!W64</f>
        <v>0</v>
      </c>
      <c r="N20" s="192">
        <f>BigCF!X64</f>
        <v>0</v>
      </c>
      <c r="O20" s="192">
        <f>BigCF!Y64</f>
        <v>0</v>
      </c>
      <c r="P20" s="192">
        <f>BigCF!Z64</f>
        <v>0</v>
      </c>
      <c r="Q20" s="192">
        <f>BigCF!AA64</f>
        <v>0</v>
      </c>
      <c r="R20" s="192">
        <f>BigCF!AB64</f>
        <v>0</v>
      </c>
      <c r="S20" s="192">
        <f>BigCF!AC64</f>
        <v>0</v>
      </c>
      <c r="T20" s="192">
        <f>BigCF!AD64</f>
        <v>0</v>
      </c>
      <c r="U20" s="192">
        <f>BigCF!AE64</f>
        <v>0</v>
      </c>
      <c r="V20" s="192">
        <f>BigCF!AF64</f>
        <v>0</v>
      </c>
      <c r="W20" s="192">
        <f>BigCF!AG64</f>
        <v>0</v>
      </c>
      <c r="X20" s="192">
        <f>BigCF!AH64</f>
        <v>0</v>
      </c>
      <c r="Y20" s="192">
        <f>BigCF!AI64</f>
        <v>0</v>
      </c>
      <c r="Z20" s="192">
        <f>BigCF!AJ64</f>
        <v>0</v>
      </c>
      <c r="AA20" s="192">
        <f>BigCF!AK64</f>
        <v>0</v>
      </c>
      <c r="AB20" s="192">
        <f>BigCF!AL64</f>
        <v>0</v>
      </c>
      <c r="AC20" s="192">
        <f>BigCF!AM64</f>
        <v>0</v>
      </c>
      <c r="AD20" s="212">
        <f>SUM(D20:AC20)</f>
        <v>0</v>
      </c>
    </row>
    <row r="21" spans="1:30" s="5" customFormat="1" ht="12">
      <c r="A21" s="39"/>
      <c r="B21" s="73"/>
      <c r="C21" s="46"/>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212">
        <f>SUM(D21:AC21)</f>
        <v>0</v>
      </c>
    </row>
    <row r="22" spans="1:30" s="5" customFormat="1" ht="12">
      <c r="A22" s="39"/>
      <c r="B22" s="73"/>
      <c r="C22" s="46"/>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212">
        <f>SUM(D22:AC22)</f>
        <v>0</v>
      </c>
    </row>
    <row r="23" spans="1:30" s="5" customFormat="1" ht="13.5" customHeight="1">
      <c r="A23" s="331" t="s">
        <v>618</v>
      </c>
      <c r="B23" s="331"/>
      <c r="C23" s="332"/>
      <c r="D23" s="25">
        <f>BigCF!N331</f>
        <v>0</v>
      </c>
      <c r="E23" s="25">
        <f>BigCF!O331</f>
        <v>0</v>
      </c>
      <c r="F23" s="25">
        <f>BigCF!P331</f>
        <v>0</v>
      </c>
      <c r="G23" s="25">
        <f>BigCF!Q331</f>
        <v>0</v>
      </c>
      <c r="H23" s="25">
        <f>BigCF!R331</f>
        <v>0</v>
      </c>
      <c r="I23" s="25">
        <f>BigCF!S331</f>
        <v>0</v>
      </c>
      <c r="J23" s="25">
        <f>BigCF!T331</f>
        <v>0</v>
      </c>
      <c r="K23" s="25">
        <f>BigCF!U331</f>
        <v>0</v>
      </c>
      <c r="L23" s="25">
        <f>BigCF!V331</f>
        <v>0</v>
      </c>
      <c r="M23" s="25">
        <f>BigCF!W331</f>
        <v>0</v>
      </c>
      <c r="N23" s="25">
        <f>BigCF!X331</f>
        <v>0</v>
      </c>
      <c r="O23" s="25">
        <f>BigCF!Y331</f>
        <v>0</v>
      </c>
      <c r="P23" s="25">
        <f>BigCF!Z331</f>
        <v>0</v>
      </c>
      <c r="Q23" s="25">
        <f>BigCF!AA331</f>
        <v>0</v>
      </c>
      <c r="R23" s="25">
        <f>BigCF!AB331</f>
        <v>0</v>
      </c>
      <c r="S23" s="25">
        <f>BigCF!AC331</f>
        <v>0</v>
      </c>
      <c r="T23" s="25">
        <f>BigCF!AD331</f>
        <v>0</v>
      </c>
      <c r="U23" s="25">
        <f>BigCF!AE331</f>
        <v>0</v>
      </c>
      <c r="V23" s="25">
        <f>BigCF!AF331</f>
        <v>0</v>
      </c>
      <c r="W23" s="25">
        <f>BigCF!AG331</f>
        <v>0</v>
      </c>
      <c r="X23" s="25">
        <f>BigCF!AH331</f>
        <v>0</v>
      </c>
      <c r="Y23" s="25">
        <f>BigCF!AI331</f>
        <v>0</v>
      </c>
      <c r="Z23" s="25">
        <f>BigCF!AJ331</f>
        <v>0</v>
      </c>
      <c r="AA23" s="25">
        <f>BigCF!AK331</f>
        <v>0</v>
      </c>
      <c r="AB23" s="25">
        <f>BigCF!AL331</f>
        <v>0</v>
      </c>
      <c r="AC23" s="25">
        <f>BigCF!AM331</f>
        <v>0</v>
      </c>
      <c r="AD23" s="215">
        <f>SUM(D23:AC23)</f>
        <v>0</v>
      </c>
    </row>
    <row r="24" spans="1:30" s="5" customFormat="1" ht="12"/>
    <row r="25" spans="1:30" s="5" customFormat="1" ht="12">
      <c r="A25" s="5" t="s">
        <v>37</v>
      </c>
      <c r="B25" s="327" t="s">
        <v>53</v>
      </c>
      <c r="C25" s="328"/>
      <c r="D25" s="261">
        <f t="shared" ref="D25:AC25" si="0">D14+D23</f>
        <v>181.8</v>
      </c>
      <c r="E25" s="261">
        <f t="shared" si="0"/>
        <v>213.1</v>
      </c>
      <c r="F25" s="261">
        <f t="shared" si="0"/>
        <v>213.1</v>
      </c>
      <c r="G25" s="261">
        <f t="shared" si="0"/>
        <v>213.1</v>
      </c>
      <c r="H25" s="261">
        <f t="shared" si="0"/>
        <v>213.1</v>
      </c>
      <c r="I25" s="261">
        <f t="shared" si="0"/>
        <v>213.1</v>
      </c>
      <c r="J25" s="261">
        <f t="shared" si="0"/>
        <v>213.1</v>
      </c>
      <c r="K25" s="261">
        <f t="shared" si="0"/>
        <v>213.1</v>
      </c>
      <c r="L25" s="261">
        <f t="shared" si="0"/>
        <v>213.1</v>
      </c>
      <c r="M25" s="261">
        <f t="shared" si="0"/>
        <v>213.1</v>
      </c>
      <c r="N25" s="261">
        <f t="shared" si="0"/>
        <v>213.1</v>
      </c>
      <c r="O25" s="261">
        <f t="shared" si="0"/>
        <v>213.1</v>
      </c>
      <c r="P25" s="261">
        <f t="shared" si="0"/>
        <v>213.1</v>
      </c>
      <c r="Q25" s="261">
        <f t="shared" si="0"/>
        <v>213.1</v>
      </c>
      <c r="R25" s="261">
        <f t="shared" si="0"/>
        <v>213.1</v>
      </c>
      <c r="S25" s="261">
        <f t="shared" si="0"/>
        <v>213.1</v>
      </c>
      <c r="T25" s="261">
        <f t="shared" si="0"/>
        <v>213.1</v>
      </c>
      <c r="U25" s="261">
        <f t="shared" si="0"/>
        <v>213.1</v>
      </c>
      <c r="V25" s="261">
        <f t="shared" si="0"/>
        <v>213.1</v>
      </c>
      <c r="W25" s="261">
        <f t="shared" si="0"/>
        <v>213.1</v>
      </c>
      <c r="X25" s="261">
        <f t="shared" si="0"/>
        <v>213.1</v>
      </c>
      <c r="Y25" s="261">
        <f t="shared" si="0"/>
        <v>213.1</v>
      </c>
      <c r="Z25" s="261">
        <f t="shared" si="0"/>
        <v>213.1</v>
      </c>
      <c r="AA25" s="261">
        <f t="shared" si="0"/>
        <v>213.1</v>
      </c>
      <c r="AB25" s="261">
        <f t="shared" si="0"/>
        <v>213.1</v>
      </c>
      <c r="AC25" s="261">
        <f t="shared" si="0"/>
        <v>213.1</v>
      </c>
      <c r="AD25" s="262">
        <f>SUM(D25:AC25)</f>
        <v>5509.3000000000011</v>
      </c>
    </row>
    <row r="26" spans="1:30" s="5" customFormat="1" ht="12">
      <c r="B26" s="327" t="s">
        <v>619</v>
      </c>
      <c r="C26" s="328"/>
      <c r="D26" s="23">
        <f t="shared" ref="D26:AC26" si="1">D25/12</f>
        <v>15.15</v>
      </c>
      <c r="E26" s="23">
        <f t="shared" si="1"/>
        <v>17.758333333333333</v>
      </c>
      <c r="F26" s="23">
        <f t="shared" si="1"/>
        <v>17.758333333333333</v>
      </c>
      <c r="G26" s="23">
        <f t="shared" si="1"/>
        <v>17.758333333333333</v>
      </c>
      <c r="H26" s="23">
        <f t="shared" si="1"/>
        <v>17.758333333333333</v>
      </c>
      <c r="I26" s="23">
        <f t="shared" si="1"/>
        <v>17.758333333333333</v>
      </c>
      <c r="J26" s="23">
        <f t="shared" si="1"/>
        <v>17.758333333333333</v>
      </c>
      <c r="K26" s="23">
        <f t="shared" si="1"/>
        <v>17.758333333333333</v>
      </c>
      <c r="L26" s="23">
        <f t="shared" si="1"/>
        <v>17.758333333333333</v>
      </c>
      <c r="M26" s="23">
        <f t="shared" si="1"/>
        <v>17.758333333333333</v>
      </c>
      <c r="N26" s="23">
        <f t="shared" si="1"/>
        <v>17.758333333333333</v>
      </c>
      <c r="O26" s="23">
        <f t="shared" si="1"/>
        <v>17.758333333333333</v>
      </c>
      <c r="P26" s="23">
        <f t="shared" si="1"/>
        <v>17.758333333333333</v>
      </c>
      <c r="Q26" s="23">
        <f t="shared" si="1"/>
        <v>17.758333333333333</v>
      </c>
      <c r="R26" s="23">
        <f t="shared" si="1"/>
        <v>17.758333333333333</v>
      </c>
      <c r="S26" s="23">
        <f t="shared" si="1"/>
        <v>17.758333333333333</v>
      </c>
      <c r="T26" s="23">
        <f t="shared" si="1"/>
        <v>17.758333333333333</v>
      </c>
      <c r="U26" s="23">
        <f t="shared" si="1"/>
        <v>17.758333333333333</v>
      </c>
      <c r="V26" s="23">
        <f t="shared" si="1"/>
        <v>17.758333333333333</v>
      </c>
      <c r="W26" s="23">
        <f t="shared" si="1"/>
        <v>17.758333333333333</v>
      </c>
      <c r="X26" s="23">
        <f t="shared" si="1"/>
        <v>17.758333333333333</v>
      </c>
      <c r="Y26" s="23">
        <f t="shared" si="1"/>
        <v>17.758333333333333</v>
      </c>
      <c r="Z26" s="23">
        <f t="shared" si="1"/>
        <v>17.758333333333333</v>
      </c>
      <c r="AA26" s="23">
        <f t="shared" si="1"/>
        <v>17.758333333333333</v>
      </c>
      <c r="AB26" s="23">
        <f t="shared" si="1"/>
        <v>17.758333333333333</v>
      </c>
      <c r="AC26" s="23">
        <f t="shared" si="1"/>
        <v>17.758333333333333</v>
      </c>
      <c r="AD26" s="199"/>
    </row>
    <row r="28" spans="1:30" s="5" customFormat="1" ht="12">
      <c r="D28" s="5" t="s">
        <v>1021</v>
      </c>
    </row>
    <row r="29" spans="1:30" s="5" customFormat="1" ht="12">
      <c r="D29" s="5" t="s">
        <v>1022</v>
      </c>
    </row>
    <row r="30" spans="1:30" s="5" customFormat="1" ht="12">
      <c r="D30" s="5" t="str">
        <f>"※" &amp; ご家族情報!D15 &amp; "は、公的年金を65歳0ヶ月から受け取るものとします。"</f>
        <v>※世帯主は、公的年金を65歳0ヶ月から受け取るものとします。</v>
      </c>
    </row>
    <row r="31" spans="1:30" s="5" customFormat="1" ht="12"/>
  </sheetData>
  <mergeCells count="5">
    <mergeCell ref="B4:C4"/>
    <mergeCell ref="B25:C25"/>
    <mergeCell ref="B26:C26"/>
    <mergeCell ref="A14:C14"/>
    <mergeCell ref="A23:C23"/>
  </mergeCells>
  <phoneticPr fontId="9"/>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老後の年金収入について（金額詳細）</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C24"/>
  <sheetViews>
    <sheetView zoomScaleNormal="100" workbookViewId="0">
      <pane xSplit="2" ySplit="5" topLeftCell="C6" activePane="bottomRight" state="frozen"/>
      <selection pane="topRight" activeCell="C1" sqref="C1"/>
      <selection pane="bottomLeft" activeCell="A4" sqref="A4"/>
      <selection pane="bottomRight" activeCell="C2" sqref="C2"/>
    </sheetView>
  </sheetViews>
  <sheetFormatPr defaultColWidth="9" defaultRowHeight="12"/>
  <cols>
    <col min="1" max="1" width="9" style="5" bestFit="1" customWidth="1"/>
    <col min="2" max="2" width="22.75" style="5" bestFit="1" customWidth="1"/>
    <col min="3" max="3" width="16.375" style="5" bestFit="1" customWidth="1"/>
    <col min="4" max="16384" width="9" style="5"/>
  </cols>
  <sheetData>
    <row r="2" spans="1:3" customFormat="1" ht="13.5">
      <c r="A2" s="107"/>
      <c r="B2" s="134" t="s">
        <v>512</v>
      </c>
      <c r="C2" s="390"/>
    </row>
    <row r="3" spans="1:3" ht="13.5">
      <c r="A3" s="108"/>
      <c r="B3" s="135" t="s">
        <v>705</v>
      </c>
      <c r="C3" s="391" t="s">
        <v>1025</v>
      </c>
    </row>
    <row r="4" spans="1:3" ht="24">
      <c r="A4" s="108"/>
      <c r="B4" s="136" t="s">
        <v>539</v>
      </c>
      <c r="C4" s="392" t="s">
        <v>1026</v>
      </c>
    </row>
    <row r="5" spans="1:3" ht="13.5">
      <c r="A5" s="108"/>
      <c r="B5" s="136" t="s">
        <v>540</v>
      </c>
      <c r="C5" s="393" t="s">
        <v>1027</v>
      </c>
    </row>
    <row r="6" spans="1:3" ht="13.5">
      <c r="A6" s="107" t="s">
        <v>715</v>
      </c>
      <c r="B6" s="134" t="s">
        <v>717</v>
      </c>
      <c r="C6" s="394" t="s">
        <v>1028</v>
      </c>
    </row>
    <row r="7" spans="1:3" ht="13.5">
      <c r="A7" s="108" t="s">
        <v>716</v>
      </c>
      <c r="B7" s="139" t="s">
        <v>712</v>
      </c>
      <c r="C7" s="395" t="s">
        <v>1029</v>
      </c>
    </row>
    <row r="8" spans="1:3" ht="13.5">
      <c r="A8" s="107" t="s">
        <v>513</v>
      </c>
      <c r="B8" s="134" t="s">
        <v>514</v>
      </c>
      <c r="C8" s="394"/>
    </row>
    <row r="9" spans="1:3" ht="13.5">
      <c r="A9" s="108"/>
      <c r="B9" s="138" t="s">
        <v>713</v>
      </c>
      <c r="C9" s="396"/>
    </row>
    <row r="10" spans="1:3" ht="13.5">
      <c r="A10" s="110" t="s">
        <v>517</v>
      </c>
      <c r="B10" s="135" t="s">
        <v>518</v>
      </c>
      <c r="C10" s="397"/>
    </row>
    <row r="11" spans="1:3" ht="13.5">
      <c r="A11" s="108"/>
      <c r="B11" s="135" t="s">
        <v>519</v>
      </c>
      <c r="C11" s="397"/>
    </row>
    <row r="12" spans="1:3" ht="13.5">
      <c r="A12" s="109"/>
      <c r="B12" s="135" t="s">
        <v>511</v>
      </c>
      <c r="C12" s="397"/>
    </row>
    <row r="13" spans="1:3" ht="13.5">
      <c r="A13" s="187" t="s">
        <v>520</v>
      </c>
      <c r="B13" s="137" t="s">
        <v>530</v>
      </c>
      <c r="C13" s="398"/>
    </row>
    <row r="14" spans="1:3" ht="13.5">
      <c r="A14" s="227" t="s">
        <v>719</v>
      </c>
      <c r="B14" s="134" t="s">
        <v>722</v>
      </c>
      <c r="C14" s="394" t="s">
        <v>1020</v>
      </c>
    </row>
    <row r="15" spans="1:3" ht="13.5">
      <c r="A15" s="108" t="s">
        <v>720</v>
      </c>
      <c r="B15" s="135" t="s">
        <v>734</v>
      </c>
      <c r="C15" s="397"/>
    </row>
    <row r="16" spans="1:3" ht="13.5">
      <c r="A16" s="108" t="s">
        <v>721</v>
      </c>
      <c r="B16" s="137" t="s">
        <v>735</v>
      </c>
      <c r="C16" s="398" t="s">
        <v>1020</v>
      </c>
    </row>
    <row r="17" spans="1:3" ht="13.5">
      <c r="A17" s="333" t="s">
        <v>548</v>
      </c>
      <c r="B17" s="134" t="s">
        <v>550</v>
      </c>
      <c r="C17" s="399"/>
    </row>
    <row r="18" spans="1:3" ht="13.5">
      <c r="A18" s="334"/>
      <c r="B18" s="139" t="s">
        <v>549</v>
      </c>
      <c r="C18" s="396"/>
    </row>
    <row r="19" spans="1:3" ht="13.5">
      <c r="A19" s="335"/>
      <c r="B19" s="136" t="s">
        <v>515</v>
      </c>
      <c r="C19" s="400"/>
    </row>
    <row r="20" spans="1:3" ht="13.5">
      <c r="A20" s="335"/>
      <c r="B20" s="136" t="s">
        <v>516</v>
      </c>
      <c r="C20" s="400"/>
    </row>
    <row r="21" spans="1:3" ht="13.5">
      <c r="A21" s="335"/>
      <c r="B21" s="136" t="s">
        <v>731</v>
      </c>
      <c r="C21" s="401"/>
    </row>
    <row r="22" spans="1:3" ht="13.5">
      <c r="A22" s="335"/>
      <c r="B22" s="136" t="s">
        <v>637</v>
      </c>
      <c r="C22" s="401"/>
    </row>
    <row r="23" spans="1:3" ht="13.5">
      <c r="A23" s="335"/>
      <c r="B23" s="136" t="s">
        <v>657</v>
      </c>
      <c r="C23" s="401"/>
    </row>
    <row r="24" spans="1:3" ht="13.5">
      <c r="A24" s="336"/>
      <c r="B24" s="137" t="s">
        <v>658</v>
      </c>
      <c r="C24" s="398"/>
    </row>
  </sheetData>
  <mergeCells count="1">
    <mergeCell ref="A17:A24"/>
  </mergeCells>
  <phoneticPr fontId="12"/>
  <pageMargins left="0.59055118110236227" right="0.59055118110236227" top="0.70866141732283472" bottom="0.59055118110236227" header="0.43307086614173229" footer="0.31496062992125984"/>
  <pageSetup paperSize="9" fitToWidth="0" orientation="landscape" horizontalDpi="300" verticalDpi="300" r:id="rId1"/>
  <headerFooter scaleWithDoc="0">
    <oddHeader>&amp;L&amp;"-,太字"&amp;16&amp;K990099■　住まいのプラン</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B4"/>
  <sheetViews>
    <sheetView zoomScaleNormal="100" workbookViewId="0"/>
  </sheetViews>
  <sheetFormatPr defaultRowHeight="13.5"/>
  <cols>
    <col min="1" max="1" width="2.375" customWidth="1"/>
    <col min="6" max="6" width="19.625" customWidth="1"/>
    <col min="7" max="7" width="16.25" customWidth="1"/>
  </cols>
  <sheetData>
    <row r="2" spans="2:2">
      <c r="B2" t="s">
        <v>630</v>
      </c>
    </row>
    <row r="3" spans="2:2">
      <c r="B3" t="s">
        <v>631</v>
      </c>
    </row>
    <row r="4" spans="2:2">
      <c r="B4" t="s">
        <v>632</v>
      </c>
    </row>
  </sheetData>
  <phoneticPr fontId="27"/>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住まいにかかる費用</oddHeader>
    <oddFooter>&amp;R&amp;P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N30"/>
  <sheetViews>
    <sheetView zoomScaleNormal="100" workbookViewId="0">
      <pane xSplit="3" ySplit="4" topLeftCell="D5" activePane="bottomRight" state="frozen"/>
      <selection pane="topRight" activeCell="B1" sqref="B1"/>
      <selection pane="bottomLeft" activeCell="A5" sqref="A5"/>
      <selection pane="bottomRight" activeCell="D5" sqref="D5"/>
    </sheetView>
  </sheetViews>
  <sheetFormatPr defaultRowHeight="13.5"/>
  <cols>
    <col min="1" max="1" width="1.25" customWidth="1"/>
    <col min="2" max="2" width="4.25" bestFit="1" customWidth="1"/>
    <col min="3" max="3" width="10.375" customWidth="1"/>
    <col min="4" max="39" width="5.125" customWidth="1"/>
    <col min="40" max="40" width="6" customWidth="1"/>
  </cols>
  <sheetData>
    <row r="2" spans="2:40">
      <c r="C2" s="14" t="s">
        <v>545</v>
      </c>
      <c r="D2" s="4"/>
    </row>
    <row r="3" spans="2:40" s="5" customFormat="1" ht="12">
      <c r="B3" s="236"/>
      <c r="C3" s="56" t="s">
        <v>460</v>
      </c>
      <c r="D3" s="31">
        <f>住CF!F1</f>
        <v>2025</v>
      </c>
      <c r="E3" s="31">
        <f>住CF!G1</f>
        <v>2026</v>
      </c>
      <c r="F3" s="31">
        <f>住CF!H1</f>
        <v>2027</v>
      </c>
      <c r="G3" s="31">
        <f>住CF!I1</f>
        <v>2028</v>
      </c>
      <c r="H3" s="31">
        <f>住CF!J1</f>
        <v>2029</v>
      </c>
      <c r="I3" s="31">
        <f>住CF!K1</f>
        <v>2030</v>
      </c>
      <c r="J3" s="31">
        <f>住CF!L1</f>
        <v>2031</v>
      </c>
      <c r="K3" s="31">
        <f>住CF!M1</f>
        <v>2032</v>
      </c>
      <c r="L3" s="31">
        <f>住CF!N1</f>
        <v>2033</v>
      </c>
      <c r="M3" s="31">
        <f>住CF!O1</f>
        <v>2034</v>
      </c>
      <c r="N3" s="31">
        <f>住CF!P1</f>
        <v>2035</v>
      </c>
      <c r="O3" s="31">
        <f>住CF!Q1</f>
        <v>2036</v>
      </c>
      <c r="P3" s="31">
        <f>住CF!R1</f>
        <v>2037</v>
      </c>
      <c r="Q3" s="31">
        <f>住CF!S1</f>
        <v>2038</v>
      </c>
      <c r="R3" s="31">
        <f>住CF!T1</f>
        <v>2039</v>
      </c>
      <c r="S3" s="31">
        <f>住CF!U1</f>
        <v>2040</v>
      </c>
      <c r="T3" s="31">
        <f>住CF!V1</f>
        <v>2041</v>
      </c>
      <c r="U3" s="31">
        <f>住CF!W1</f>
        <v>2042</v>
      </c>
      <c r="V3" s="31">
        <f>住CF!X1</f>
        <v>2043</v>
      </c>
      <c r="W3" s="31">
        <f>住CF!Y1</f>
        <v>2044</v>
      </c>
      <c r="X3" s="31">
        <f>住CF!Z1</f>
        <v>2045</v>
      </c>
      <c r="Y3" s="31">
        <f>住CF!AA1</f>
        <v>2046</v>
      </c>
      <c r="Z3" s="31">
        <f>住CF!AB1</f>
        <v>2047</v>
      </c>
      <c r="AA3" s="31">
        <f>住CF!AC1</f>
        <v>2048</v>
      </c>
      <c r="AB3" s="31">
        <f>住CF!AD1</f>
        <v>2049</v>
      </c>
      <c r="AC3" s="31">
        <f>住CF!AE1</f>
        <v>2050</v>
      </c>
      <c r="AD3" s="31">
        <f>住CF!AF1</f>
        <v>2051</v>
      </c>
      <c r="AE3" s="31">
        <f>住CF!AG1</f>
        <v>2052</v>
      </c>
      <c r="AF3" s="31">
        <f>住CF!AH1</f>
        <v>2053</v>
      </c>
      <c r="AG3" s="31">
        <f>住CF!AI1</f>
        <v>2054</v>
      </c>
      <c r="AH3" s="31">
        <f>住CF!AJ1</f>
        <v>2055</v>
      </c>
      <c r="AI3" s="31">
        <f>住CF!AK1</f>
        <v>2056</v>
      </c>
      <c r="AJ3" s="31">
        <f>住CF!AL1</f>
        <v>2057</v>
      </c>
      <c r="AK3" s="31">
        <f>住CF!AM1</f>
        <v>2058</v>
      </c>
      <c r="AL3" s="31">
        <f>住CF!AN1</f>
        <v>2059</v>
      </c>
      <c r="AM3" s="31">
        <f>住CF!AO1</f>
        <v>2060</v>
      </c>
      <c r="AN3" s="31"/>
    </row>
    <row r="4" spans="2:40" s="4" customFormat="1" ht="24">
      <c r="B4" s="242" t="s">
        <v>10</v>
      </c>
      <c r="C4" s="186" t="str">
        <f>住CF!E4</f>
        <v xml:space="preserve">世帯主
</v>
      </c>
      <c r="D4" s="167" t="str">
        <f>住CF!F4</f>
        <v xml:space="preserve">55
 </v>
      </c>
      <c r="E4" s="167" t="str">
        <f>住CF!G4</f>
        <v xml:space="preserve">56
 </v>
      </c>
      <c r="F4" s="167" t="str">
        <f>住CF!H4</f>
        <v xml:space="preserve">57
 </v>
      </c>
      <c r="G4" s="167" t="str">
        <f>住CF!I4</f>
        <v xml:space="preserve">58
 </v>
      </c>
      <c r="H4" s="167" t="str">
        <f>住CF!J4</f>
        <v xml:space="preserve">59
 </v>
      </c>
      <c r="I4" s="167" t="str">
        <f>住CF!K4</f>
        <v xml:space="preserve">60
 </v>
      </c>
      <c r="J4" s="167" t="str">
        <f>住CF!L4</f>
        <v xml:space="preserve">61
 </v>
      </c>
      <c r="K4" s="167" t="str">
        <f>住CF!M4</f>
        <v xml:space="preserve">62
 </v>
      </c>
      <c r="L4" s="167" t="str">
        <f>住CF!N4</f>
        <v xml:space="preserve">63
 </v>
      </c>
      <c r="M4" s="167" t="str">
        <f>住CF!O4</f>
        <v xml:space="preserve">64
 </v>
      </c>
      <c r="N4" s="167" t="str">
        <f>住CF!P4</f>
        <v xml:space="preserve">65
 </v>
      </c>
      <c r="O4" s="167" t="str">
        <f>住CF!Q4</f>
        <v xml:space="preserve">66
 </v>
      </c>
      <c r="P4" s="167" t="str">
        <f>住CF!R4</f>
        <v xml:space="preserve">67
 </v>
      </c>
      <c r="Q4" s="167" t="str">
        <f>住CF!S4</f>
        <v xml:space="preserve">68
 </v>
      </c>
      <c r="R4" s="167" t="str">
        <f>住CF!T4</f>
        <v xml:space="preserve">69
 </v>
      </c>
      <c r="S4" s="167" t="str">
        <f>住CF!U4</f>
        <v xml:space="preserve">70
 </v>
      </c>
      <c r="T4" s="167" t="str">
        <f>住CF!V4</f>
        <v xml:space="preserve">71
 </v>
      </c>
      <c r="U4" s="167" t="str">
        <f>住CF!W4</f>
        <v xml:space="preserve">72
 </v>
      </c>
      <c r="V4" s="167" t="str">
        <f>住CF!X4</f>
        <v xml:space="preserve">73
 </v>
      </c>
      <c r="W4" s="167" t="str">
        <f>住CF!Y4</f>
        <v xml:space="preserve">74
 </v>
      </c>
      <c r="X4" s="167" t="str">
        <f>住CF!Z4</f>
        <v xml:space="preserve">75
 </v>
      </c>
      <c r="Y4" s="167" t="str">
        <f>住CF!AA4</f>
        <v xml:space="preserve">76
 </v>
      </c>
      <c r="Z4" s="167" t="str">
        <f>住CF!AB4</f>
        <v xml:space="preserve">77
 </v>
      </c>
      <c r="AA4" s="167" t="str">
        <f>住CF!AC4</f>
        <v xml:space="preserve">78
 </v>
      </c>
      <c r="AB4" s="167" t="str">
        <f>住CF!AD4</f>
        <v xml:space="preserve">79
 </v>
      </c>
      <c r="AC4" s="167" t="str">
        <f>住CF!AE4</f>
        <v xml:space="preserve">80
 </v>
      </c>
      <c r="AD4" s="167" t="str">
        <f>住CF!AF4</f>
        <v xml:space="preserve">81
 </v>
      </c>
      <c r="AE4" s="167" t="str">
        <f>住CF!AG4</f>
        <v xml:space="preserve">82
 </v>
      </c>
      <c r="AF4" s="167" t="str">
        <f>住CF!AH4</f>
        <v xml:space="preserve">83
 </v>
      </c>
      <c r="AG4" s="167" t="str">
        <f>住CF!AI4</f>
        <v xml:space="preserve">84
 </v>
      </c>
      <c r="AH4" s="167" t="str">
        <f>住CF!AJ4</f>
        <v xml:space="preserve">85
 </v>
      </c>
      <c r="AI4" s="167" t="str">
        <f>住CF!AK4</f>
        <v xml:space="preserve">86
 </v>
      </c>
      <c r="AJ4" s="167" t="str">
        <f>住CF!AL4</f>
        <v xml:space="preserve">87
 </v>
      </c>
      <c r="AK4" s="167" t="str">
        <f>住CF!AM4</f>
        <v xml:space="preserve">88
 </v>
      </c>
      <c r="AL4" s="167" t="str">
        <f>住CF!AN4</f>
        <v xml:space="preserve">89
 </v>
      </c>
      <c r="AM4" s="167" t="str">
        <f>住CF!AO4</f>
        <v xml:space="preserve">90
 </v>
      </c>
      <c r="AN4" s="209" t="s">
        <v>682</v>
      </c>
    </row>
    <row r="5" spans="2:40" s="4" customFormat="1" ht="11.25">
      <c r="B5" s="173" t="s">
        <v>377</v>
      </c>
      <c r="C5" s="173"/>
      <c r="D5" s="24">
        <f>住CF!F494</f>
        <v>84</v>
      </c>
      <c r="E5" s="24">
        <f>住CF!G494</f>
        <v>84</v>
      </c>
      <c r="F5" s="24">
        <f>住CF!H494</f>
        <v>84</v>
      </c>
      <c r="G5" s="24">
        <f>住CF!I494</f>
        <v>84</v>
      </c>
      <c r="H5" s="24">
        <f>住CF!J494</f>
        <v>84</v>
      </c>
      <c r="I5" s="24">
        <f>住CF!K494</f>
        <v>84</v>
      </c>
      <c r="J5" s="24">
        <f>住CF!L494</f>
        <v>84</v>
      </c>
      <c r="K5" s="24">
        <f>住CF!M494</f>
        <v>84</v>
      </c>
      <c r="L5" s="24">
        <f>住CF!N494</f>
        <v>84</v>
      </c>
      <c r="M5" s="24">
        <f>住CF!O494</f>
        <v>84</v>
      </c>
      <c r="N5" s="24">
        <f>住CF!P494</f>
        <v>84</v>
      </c>
      <c r="O5" s="24">
        <f>住CF!Q494</f>
        <v>84</v>
      </c>
      <c r="P5" s="24">
        <f>住CF!R494</f>
        <v>84</v>
      </c>
      <c r="Q5" s="24">
        <f>住CF!S494</f>
        <v>84</v>
      </c>
      <c r="R5" s="24">
        <f>住CF!T494</f>
        <v>84</v>
      </c>
      <c r="S5" s="24">
        <f>住CF!U494</f>
        <v>84</v>
      </c>
      <c r="T5" s="24">
        <f>住CF!V494</f>
        <v>84</v>
      </c>
      <c r="U5" s="24">
        <f>住CF!W494</f>
        <v>84</v>
      </c>
      <c r="V5" s="24">
        <f>住CF!X494</f>
        <v>84</v>
      </c>
      <c r="W5" s="24">
        <f>住CF!Y494</f>
        <v>84</v>
      </c>
      <c r="X5" s="24">
        <f>住CF!Z494</f>
        <v>84</v>
      </c>
      <c r="Y5" s="24">
        <f>住CF!AA494</f>
        <v>84</v>
      </c>
      <c r="Z5" s="24">
        <f>住CF!AB494</f>
        <v>84</v>
      </c>
      <c r="AA5" s="24">
        <f>住CF!AC494</f>
        <v>84</v>
      </c>
      <c r="AB5" s="24">
        <f>住CF!AD494</f>
        <v>84</v>
      </c>
      <c r="AC5" s="24">
        <f>住CF!AE494</f>
        <v>84</v>
      </c>
      <c r="AD5" s="24">
        <f>住CF!AF494</f>
        <v>84</v>
      </c>
      <c r="AE5" s="24">
        <f>住CF!AG494</f>
        <v>84</v>
      </c>
      <c r="AF5" s="24">
        <f>住CF!AH494</f>
        <v>84</v>
      </c>
      <c r="AG5" s="24">
        <f>住CF!AI494</f>
        <v>84</v>
      </c>
      <c r="AH5" s="24">
        <f>住CF!AJ494</f>
        <v>84</v>
      </c>
      <c r="AI5" s="24">
        <f>住CF!AK494</f>
        <v>84</v>
      </c>
      <c r="AJ5" s="24">
        <f>住CF!AL494</f>
        <v>84</v>
      </c>
      <c r="AK5" s="24">
        <f>住CF!AM494</f>
        <v>84</v>
      </c>
      <c r="AL5" s="24">
        <f>住CF!AN494</f>
        <v>84</v>
      </c>
      <c r="AM5" s="24">
        <f>住CF!AO494</f>
        <v>84</v>
      </c>
      <c r="AN5" s="205">
        <f>SUM(D5:AM5)</f>
        <v>3024</v>
      </c>
    </row>
    <row r="6" spans="2:40" s="4" customFormat="1" ht="11.25">
      <c r="B6" s="173" t="s">
        <v>378</v>
      </c>
      <c r="C6" s="173"/>
      <c r="D6" s="24">
        <f>住CF!F495</f>
        <v>0</v>
      </c>
      <c r="E6" s="24">
        <f>住CF!G495</f>
        <v>0</v>
      </c>
      <c r="F6" s="24">
        <f>住CF!H495</f>
        <v>7</v>
      </c>
      <c r="G6" s="24">
        <f>住CF!I495</f>
        <v>0</v>
      </c>
      <c r="H6" s="24">
        <f>住CF!J495</f>
        <v>7</v>
      </c>
      <c r="I6" s="24">
        <f>住CF!K495</f>
        <v>0</v>
      </c>
      <c r="J6" s="24">
        <f>住CF!L495</f>
        <v>7</v>
      </c>
      <c r="K6" s="24">
        <f>住CF!M495</f>
        <v>0</v>
      </c>
      <c r="L6" s="24">
        <f>住CF!N495</f>
        <v>7</v>
      </c>
      <c r="M6" s="24">
        <f>住CF!O495</f>
        <v>0</v>
      </c>
      <c r="N6" s="24">
        <f>住CF!P495</f>
        <v>7</v>
      </c>
      <c r="O6" s="24">
        <f>住CF!Q495</f>
        <v>0</v>
      </c>
      <c r="P6" s="24">
        <f>住CF!R495</f>
        <v>7</v>
      </c>
      <c r="Q6" s="24">
        <f>住CF!S495</f>
        <v>0</v>
      </c>
      <c r="R6" s="24">
        <f>住CF!T495</f>
        <v>7</v>
      </c>
      <c r="S6" s="24">
        <f>住CF!U495</f>
        <v>0</v>
      </c>
      <c r="T6" s="24">
        <f>住CF!V495</f>
        <v>7</v>
      </c>
      <c r="U6" s="24">
        <f>住CF!W495</f>
        <v>0</v>
      </c>
      <c r="V6" s="24">
        <f>住CF!X495</f>
        <v>7</v>
      </c>
      <c r="W6" s="24">
        <f>住CF!Y495</f>
        <v>0</v>
      </c>
      <c r="X6" s="24">
        <f>住CF!Z495</f>
        <v>7</v>
      </c>
      <c r="Y6" s="24">
        <f>住CF!AA495</f>
        <v>0</v>
      </c>
      <c r="Z6" s="24">
        <f>住CF!AB495</f>
        <v>7</v>
      </c>
      <c r="AA6" s="24">
        <f>住CF!AC495</f>
        <v>0</v>
      </c>
      <c r="AB6" s="24">
        <f>住CF!AD495</f>
        <v>7</v>
      </c>
      <c r="AC6" s="24">
        <f>住CF!AE495</f>
        <v>0</v>
      </c>
      <c r="AD6" s="24">
        <f>住CF!AF495</f>
        <v>7</v>
      </c>
      <c r="AE6" s="24">
        <f>住CF!AG495</f>
        <v>0</v>
      </c>
      <c r="AF6" s="24">
        <f>住CF!AH495</f>
        <v>7</v>
      </c>
      <c r="AG6" s="24">
        <f>住CF!AI495</f>
        <v>0</v>
      </c>
      <c r="AH6" s="24">
        <f>住CF!AJ495</f>
        <v>7</v>
      </c>
      <c r="AI6" s="24">
        <f>住CF!AK495</f>
        <v>0</v>
      </c>
      <c r="AJ6" s="24">
        <f>住CF!AL495</f>
        <v>7</v>
      </c>
      <c r="AK6" s="24">
        <f>住CF!AM495</f>
        <v>0</v>
      </c>
      <c r="AL6" s="24">
        <f>住CF!AN495</f>
        <v>7</v>
      </c>
      <c r="AM6" s="24">
        <f>住CF!AO495</f>
        <v>0</v>
      </c>
      <c r="AN6" s="205">
        <f>SUM(D6:AM6)</f>
        <v>119</v>
      </c>
    </row>
    <row r="7" spans="2:40" s="4" customFormat="1" ht="11.25">
      <c r="B7" s="226" t="s">
        <v>714</v>
      </c>
      <c r="C7" s="226"/>
      <c r="D7" s="24">
        <f>住CF!F500</f>
        <v>0</v>
      </c>
      <c r="E7" s="24">
        <f>住CF!G500</f>
        <v>0</v>
      </c>
      <c r="F7" s="24">
        <f>住CF!H500</f>
        <v>0</v>
      </c>
      <c r="G7" s="24">
        <f>住CF!I500</f>
        <v>0</v>
      </c>
      <c r="H7" s="24">
        <f>住CF!J500</f>
        <v>0</v>
      </c>
      <c r="I7" s="24">
        <f>住CF!K500</f>
        <v>0</v>
      </c>
      <c r="J7" s="24">
        <f>住CF!L500</f>
        <v>0</v>
      </c>
      <c r="K7" s="24">
        <f>住CF!M500</f>
        <v>0</v>
      </c>
      <c r="L7" s="24">
        <f>住CF!N500</f>
        <v>0</v>
      </c>
      <c r="M7" s="24">
        <f>住CF!O500</f>
        <v>0</v>
      </c>
      <c r="N7" s="24">
        <f>住CF!P500</f>
        <v>0</v>
      </c>
      <c r="O7" s="24">
        <f>住CF!Q500</f>
        <v>0</v>
      </c>
      <c r="P7" s="24">
        <f>住CF!R500</f>
        <v>0</v>
      </c>
      <c r="Q7" s="24">
        <f>住CF!S500</f>
        <v>0</v>
      </c>
      <c r="R7" s="24">
        <f>住CF!T500</f>
        <v>0</v>
      </c>
      <c r="S7" s="24">
        <f>住CF!U500</f>
        <v>0</v>
      </c>
      <c r="T7" s="24">
        <f>住CF!V500</f>
        <v>0</v>
      </c>
      <c r="U7" s="24">
        <f>住CF!W500</f>
        <v>0</v>
      </c>
      <c r="V7" s="24">
        <f>住CF!X500</f>
        <v>0</v>
      </c>
      <c r="W7" s="24">
        <f>住CF!Y500</f>
        <v>0</v>
      </c>
      <c r="X7" s="24">
        <f>住CF!Z500</f>
        <v>0</v>
      </c>
      <c r="Y7" s="24">
        <f>住CF!AA500</f>
        <v>0</v>
      </c>
      <c r="Z7" s="24">
        <f>住CF!AB500</f>
        <v>0</v>
      </c>
      <c r="AA7" s="24">
        <f>住CF!AC500</f>
        <v>0</v>
      </c>
      <c r="AB7" s="24">
        <f>住CF!AD500</f>
        <v>0</v>
      </c>
      <c r="AC7" s="24">
        <f>住CF!AE500</f>
        <v>0</v>
      </c>
      <c r="AD7" s="24">
        <f>住CF!AF500</f>
        <v>0</v>
      </c>
      <c r="AE7" s="24">
        <f>住CF!AG500</f>
        <v>0</v>
      </c>
      <c r="AF7" s="24">
        <f>住CF!AH500</f>
        <v>0</v>
      </c>
      <c r="AG7" s="24">
        <f>住CF!AI500</f>
        <v>0</v>
      </c>
      <c r="AH7" s="24">
        <f>住CF!AJ500</f>
        <v>0</v>
      </c>
      <c r="AI7" s="24">
        <f>住CF!AK500</f>
        <v>0</v>
      </c>
      <c r="AJ7" s="24">
        <f>住CF!AL500</f>
        <v>0</v>
      </c>
      <c r="AK7" s="24">
        <f>住CF!AM500</f>
        <v>0</v>
      </c>
      <c r="AL7" s="24">
        <f>住CF!AN500</f>
        <v>0</v>
      </c>
      <c r="AM7" s="24">
        <f>住CF!AO500</f>
        <v>0</v>
      </c>
      <c r="AN7" s="205">
        <f>SUM(D7:AM7)</f>
        <v>0</v>
      </c>
    </row>
    <row r="8" spans="2:40" s="171" customFormat="1" ht="12" thickBot="1">
      <c r="B8" s="238"/>
      <c r="C8" s="174" t="s">
        <v>718</v>
      </c>
      <c r="D8" s="250">
        <f>SUBTOTAL(9,D5:D7)</f>
        <v>84</v>
      </c>
      <c r="E8" s="182">
        <f t="shared" ref="E8:AM8" si="0">SUBTOTAL(9,E5:E7)</f>
        <v>84</v>
      </c>
      <c r="F8" s="182">
        <f t="shared" si="0"/>
        <v>91</v>
      </c>
      <c r="G8" s="182">
        <f t="shared" si="0"/>
        <v>84</v>
      </c>
      <c r="H8" s="182">
        <f t="shared" si="0"/>
        <v>91</v>
      </c>
      <c r="I8" s="182">
        <f t="shared" si="0"/>
        <v>84</v>
      </c>
      <c r="J8" s="182">
        <f t="shared" si="0"/>
        <v>91</v>
      </c>
      <c r="K8" s="182">
        <f t="shared" si="0"/>
        <v>84</v>
      </c>
      <c r="L8" s="182">
        <f t="shared" si="0"/>
        <v>91</v>
      </c>
      <c r="M8" s="182">
        <f t="shared" si="0"/>
        <v>84</v>
      </c>
      <c r="N8" s="182">
        <f t="shared" si="0"/>
        <v>91</v>
      </c>
      <c r="O8" s="182">
        <f t="shared" si="0"/>
        <v>84</v>
      </c>
      <c r="P8" s="182">
        <f t="shared" si="0"/>
        <v>91</v>
      </c>
      <c r="Q8" s="182">
        <f t="shared" si="0"/>
        <v>84</v>
      </c>
      <c r="R8" s="182">
        <f t="shared" si="0"/>
        <v>91</v>
      </c>
      <c r="S8" s="182">
        <f t="shared" si="0"/>
        <v>84</v>
      </c>
      <c r="T8" s="182">
        <f t="shared" si="0"/>
        <v>91</v>
      </c>
      <c r="U8" s="182">
        <f t="shared" si="0"/>
        <v>84</v>
      </c>
      <c r="V8" s="182">
        <f t="shared" si="0"/>
        <v>91</v>
      </c>
      <c r="W8" s="182">
        <f t="shared" si="0"/>
        <v>84</v>
      </c>
      <c r="X8" s="182">
        <f t="shared" si="0"/>
        <v>91</v>
      </c>
      <c r="Y8" s="182">
        <f t="shared" si="0"/>
        <v>84</v>
      </c>
      <c r="Z8" s="182">
        <f t="shared" si="0"/>
        <v>91</v>
      </c>
      <c r="AA8" s="182">
        <f t="shared" si="0"/>
        <v>84</v>
      </c>
      <c r="AB8" s="182">
        <f t="shared" si="0"/>
        <v>91</v>
      </c>
      <c r="AC8" s="182">
        <f t="shared" si="0"/>
        <v>84</v>
      </c>
      <c r="AD8" s="182">
        <f t="shared" si="0"/>
        <v>91</v>
      </c>
      <c r="AE8" s="182">
        <f t="shared" si="0"/>
        <v>84</v>
      </c>
      <c r="AF8" s="182">
        <f t="shared" si="0"/>
        <v>91</v>
      </c>
      <c r="AG8" s="182">
        <f t="shared" si="0"/>
        <v>84</v>
      </c>
      <c r="AH8" s="182">
        <f t="shared" si="0"/>
        <v>91</v>
      </c>
      <c r="AI8" s="182">
        <f t="shared" si="0"/>
        <v>84</v>
      </c>
      <c r="AJ8" s="182">
        <f t="shared" si="0"/>
        <v>91</v>
      </c>
      <c r="AK8" s="182">
        <f t="shared" si="0"/>
        <v>84</v>
      </c>
      <c r="AL8" s="182">
        <f t="shared" si="0"/>
        <v>91</v>
      </c>
      <c r="AM8" s="182">
        <f t="shared" si="0"/>
        <v>84</v>
      </c>
      <c r="AN8" s="200">
        <f>SUM(D8:AM8)</f>
        <v>3143</v>
      </c>
    </row>
    <row r="9" spans="2:40" s="4" customFormat="1" ht="11.25">
      <c r="B9" s="175" t="s">
        <v>31</v>
      </c>
      <c r="C9" s="175"/>
      <c r="D9" s="181">
        <f>住CF!F499</f>
        <v>0</v>
      </c>
      <c r="E9" s="181">
        <f>住CF!G499</f>
        <v>0</v>
      </c>
      <c r="F9" s="181">
        <f>住CF!H499</f>
        <v>0</v>
      </c>
      <c r="G9" s="181">
        <f>住CF!I499</f>
        <v>0</v>
      </c>
      <c r="H9" s="181">
        <f>住CF!J499</f>
        <v>0</v>
      </c>
      <c r="I9" s="181">
        <f>住CF!K499</f>
        <v>0</v>
      </c>
      <c r="J9" s="181">
        <f>住CF!L499</f>
        <v>0</v>
      </c>
      <c r="K9" s="181">
        <f>住CF!M499</f>
        <v>0</v>
      </c>
      <c r="L9" s="181">
        <f>住CF!N499</f>
        <v>0</v>
      </c>
      <c r="M9" s="181">
        <f>住CF!O499</f>
        <v>0</v>
      </c>
      <c r="N9" s="181">
        <f>住CF!P499</f>
        <v>0</v>
      </c>
      <c r="O9" s="181">
        <f>住CF!Q499</f>
        <v>0</v>
      </c>
      <c r="P9" s="181">
        <f>住CF!R499</f>
        <v>0</v>
      </c>
      <c r="Q9" s="181">
        <f>住CF!S499</f>
        <v>0</v>
      </c>
      <c r="R9" s="181">
        <f>住CF!T499</f>
        <v>0</v>
      </c>
      <c r="S9" s="181">
        <f>住CF!U499</f>
        <v>0</v>
      </c>
      <c r="T9" s="181">
        <f>住CF!V499</f>
        <v>0</v>
      </c>
      <c r="U9" s="181">
        <f>住CF!W499</f>
        <v>0</v>
      </c>
      <c r="V9" s="181">
        <f>住CF!X499</f>
        <v>0</v>
      </c>
      <c r="W9" s="181">
        <f>住CF!Y499</f>
        <v>0</v>
      </c>
      <c r="X9" s="181">
        <f>住CF!Z499</f>
        <v>0</v>
      </c>
      <c r="Y9" s="181">
        <f>住CF!AA499</f>
        <v>0</v>
      </c>
      <c r="Z9" s="181">
        <f>住CF!AB499</f>
        <v>0</v>
      </c>
      <c r="AA9" s="181">
        <f>住CF!AC499</f>
        <v>0</v>
      </c>
      <c r="AB9" s="181">
        <f>住CF!AD499</f>
        <v>0</v>
      </c>
      <c r="AC9" s="181">
        <f>住CF!AE499</f>
        <v>0</v>
      </c>
      <c r="AD9" s="181">
        <f>住CF!AF499</f>
        <v>0</v>
      </c>
      <c r="AE9" s="181">
        <f>住CF!AG499</f>
        <v>0</v>
      </c>
      <c r="AF9" s="181">
        <f>住CF!AH499</f>
        <v>0</v>
      </c>
      <c r="AG9" s="181">
        <f>住CF!AI499</f>
        <v>0</v>
      </c>
      <c r="AH9" s="181">
        <f>住CF!AJ499</f>
        <v>0</v>
      </c>
      <c r="AI9" s="181">
        <f>住CF!AK499</f>
        <v>0</v>
      </c>
      <c r="AJ9" s="181">
        <f>住CF!AL499</f>
        <v>0</v>
      </c>
      <c r="AK9" s="181">
        <f>住CF!AM499</f>
        <v>0</v>
      </c>
      <c r="AL9" s="181">
        <f>住CF!AN499</f>
        <v>0</v>
      </c>
      <c r="AM9" s="181">
        <f>住CF!AO499</f>
        <v>0</v>
      </c>
      <c r="AN9" s="208">
        <f>SUM(D9:AM9)</f>
        <v>0</v>
      </c>
    </row>
    <row r="10" spans="2:40" s="4" customFormat="1" ht="11.25">
      <c r="B10" s="177" t="s">
        <v>732</v>
      </c>
      <c r="C10" s="177"/>
      <c r="D10" s="183">
        <f>住CF!F502</f>
        <v>0</v>
      </c>
      <c r="E10" s="24">
        <f>住CF!G502</f>
        <v>0</v>
      </c>
      <c r="F10" s="24">
        <f>住CF!H502</f>
        <v>0</v>
      </c>
      <c r="G10" s="24">
        <f>住CF!I502</f>
        <v>0</v>
      </c>
      <c r="H10" s="24">
        <f>住CF!J502</f>
        <v>0</v>
      </c>
      <c r="I10" s="24">
        <f>住CF!K502</f>
        <v>0</v>
      </c>
      <c r="J10" s="24">
        <f>住CF!L502</f>
        <v>0</v>
      </c>
      <c r="K10" s="24">
        <f>住CF!M502</f>
        <v>0</v>
      </c>
      <c r="L10" s="24">
        <f>住CF!N502</f>
        <v>0</v>
      </c>
      <c r="M10" s="24">
        <f>住CF!O502</f>
        <v>0</v>
      </c>
      <c r="N10" s="24">
        <f>住CF!P502</f>
        <v>0</v>
      </c>
      <c r="O10" s="24">
        <f>住CF!Q502</f>
        <v>0</v>
      </c>
      <c r="P10" s="24">
        <f>住CF!R502</f>
        <v>0</v>
      </c>
      <c r="Q10" s="24">
        <f>住CF!S502</f>
        <v>0</v>
      </c>
      <c r="R10" s="24">
        <f>住CF!T502</f>
        <v>0</v>
      </c>
      <c r="S10" s="24">
        <f>住CF!U502</f>
        <v>0</v>
      </c>
      <c r="T10" s="24">
        <f>住CF!V502</f>
        <v>0</v>
      </c>
      <c r="U10" s="24">
        <f>住CF!W502</f>
        <v>0</v>
      </c>
      <c r="V10" s="24">
        <f>住CF!X502</f>
        <v>0</v>
      </c>
      <c r="W10" s="24">
        <f>住CF!Y502</f>
        <v>0</v>
      </c>
      <c r="X10" s="24">
        <f>住CF!Z502</f>
        <v>0</v>
      </c>
      <c r="Y10" s="24">
        <f>住CF!AA502</f>
        <v>0</v>
      </c>
      <c r="Z10" s="24">
        <f>住CF!AB502</f>
        <v>0</v>
      </c>
      <c r="AA10" s="24">
        <f>住CF!AC502</f>
        <v>0</v>
      </c>
      <c r="AB10" s="24">
        <f>住CF!AD502</f>
        <v>0</v>
      </c>
      <c r="AC10" s="24">
        <f>住CF!AE502</f>
        <v>0</v>
      </c>
      <c r="AD10" s="24">
        <f>住CF!AF502</f>
        <v>0</v>
      </c>
      <c r="AE10" s="24">
        <f>住CF!AG502</f>
        <v>0</v>
      </c>
      <c r="AF10" s="24">
        <f>住CF!AH502</f>
        <v>0</v>
      </c>
      <c r="AG10" s="24">
        <f>住CF!AI502</f>
        <v>0</v>
      </c>
      <c r="AH10" s="24">
        <f>住CF!AJ502</f>
        <v>0</v>
      </c>
      <c r="AI10" s="24">
        <f>住CF!AK502</f>
        <v>0</v>
      </c>
      <c r="AJ10" s="24">
        <f>住CF!AL502</f>
        <v>0</v>
      </c>
      <c r="AK10" s="24">
        <f>住CF!AM502</f>
        <v>0</v>
      </c>
      <c r="AL10" s="24">
        <f>住CF!AN502</f>
        <v>0</v>
      </c>
      <c r="AM10" s="24">
        <f>住CF!AO502</f>
        <v>0</v>
      </c>
      <c r="AN10" s="205">
        <f>SUM(D10:AM10)</f>
        <v>0</v>
      </c>
    </row>
    <row r="11" spans="2:40" s="4" customFormat="1" ht="11.25">
      <c r="B11" s="177" t="s">
        <v>733</v>
      </c>
      <c r="C11" s="177"/>
      <c r="D11" s="183">
        <f>住CF!F524</f>
        <v>0</v>
      </c>
      <c r="E11" s="183">
        <f>住CF!G524</f>
        <v>0</v>
      </c>
      <c r="F11" s="183">
        <f>住CF!H524</f>
        <v>0</v>
      </c>
      <c r="G11" s="183">
        <f>住CF!I524</f>
        <v>0</v>
      </c>
      <c r="H11" s="183">
        <f>住CF!J524</f>
        <v>0</v>
      </c>
      <c r="I11" s="183">
        <f>住CF!K524</f>
        <v>0</v>
      </c>
      <c r="J11" s="183">
        <f>住CF!L524</f>
        <v>0</v>
      </c>
      <c r="K11" s="183">
        <f>住CF!M524</f>
        <v>0</v>
      </c>
      <c r="L11" s="183">
        <f>住CF!N524</f>
        <v>0</v>
      </c>
      <c r="M11" s="183">
        <f>住CF!O524</f>
        <v>0</v>
      </c>
      <c r="N11" s="183">
        <f>住CF!P524</f>
        <v>0</v>
      </c>
      <c r="O11" s="183">
        <f>住CF!Q524</f>
        <v>0</v>
      </c>
      <c r="P11" s="183">
        <f>住CF!R524</f>
        <v>0</v>
      </c>
      <c r="Q11" s="183">
        <f>住CF!S524</f>
        <v>0</v>
      </c>
      <c r="R11" s="183">
        <f>住CF!T524</f>
        <v>0</v>
      </c>
      <c r="S11" s="183">
        <f>住CF!U524</f>
        <v>0</v>
      </c>
      <c r="T11" s="183">
        <f>住CF!V524</f>
        <v>0</v>
      </c>
      <c r="U11" s="183">
        <f>住CF!W524</f>
        <v>0</v>
      </c>
      <c r="V11" s="183">
        <f>住CF!X524</f>
        <v>0</v>
      </c>
      <c r="W11" s="183">
        <f>住CF!Y524</f>
        <v>0</v>
      </c>
      <c r="X11" s="183">
        <f>住CF!Z524</f>
        <v>0</v>
      </c>
      <c r="Y11" s="183">
        <f>住CF!AA524</f>
        <v>0</v>
      </c>
      <c r="Z11" s="183">
        <f>住CF!AB524</f>
        <v>0</v>
      </c>
      <c r="AA11" s="183">
        <f>住CF!AC524</f>
        <v>0</v>
      </c>
      <c r="AB11" s="183">
        <f>住CF!AD524</f>
        <v>0</v>
      </c>
      <c r="AC11" s="183">
        <f>住CF!AE524</f>
        <v>0</v>
      </c>
      <c r="AD11" s="183">
        <f>住CF!AF524</f>
        <v>0</v>
      </c>
      <c r="AE11" s="183">
        <f>住CF!AG524</f>
        <v>0</v>
      </c>
      <c r="AF11" s="183">
        <f>住CF!AH524</f>
        <v>0</v>
      </c>
      <c r="AG11" s="183">
        <f>住CF!AI524</f>
        <v>0</v>
      </c>
      <c r="AH11" s="183">
        <f>住CF!AJ524</f>
        <v>0</v>
      </c>
      <c r="AI11" s="183">
        <f>住CF!AK524</f>
        <v>0</v>
      </c>
      <c r="AJ11" s="183">
        <f>住CF!AL524</f>
        <v>0</v>
      </c>
      <c r="AK11" s="183">
        <f>住CF!AM524</f>
        <v>0</v>
      </c>
      <c r="AL11" s="183">
        <f>住CF!AN524</f>
        <v>0</v>
      </c>
      <c r="AM11" s="183">
        <f>住CF!AO524</f>
        <v>0</v>
      </c>
      <c r="AN11" s="205">
        <f>SUM(D11:AM11)</f>
        <v>0</v>
      </c>
    </row>
    <row r="12" spans="2:40" s="4" customFormat="1" ht="11.25">
      <c r="B12" s="173" t="s">
        <v>28</v>
      </c>
      <c r="C12" s="173"/>
      <c r="D12" s="185">
        <f>住CF!F515</f>
        <v>0</v>
      </c>
      <c r="E12" s="24">
        <f>住CF!G515</f>
        <v>0</v>
      </c>
      <c r="F12" s="24">
        <f>住CF!H515</f>
        <v>0</v>
      </c>
      <c r="G12" s="24">
        <f>住CF!I515</f>
        <v>0</v>
      </c>
      <c r="H12" s="24">
        <f>住CF!J515</f>
        <v>0</v>
      </c>
      <c r="I12" s="24">
        <f>住CF!K515</f>
        <v>0</v>
      </c>
      <c r="J12" s="24">
        <f>住CF!L515</f>
        <v>0</v>
      </c>
      <c r="K12" s="24">
        <f>住CF!M515</f>
        <v>0</v>
      </c>
      <c r="L12" s="24">
        <f>住CF!N515</f>
        <v>0</v>
      </c>
      <c r="M12" s="24">
        <f>住CF!O515</f>
        <v>0</v>
      </c>
      <c r="N12" s="24">
        <f>住CF!P515</f>
        <v>0</v>
      </c>
      <c r="O12" s="24">
        <f>住CF!Q515</f>
        <v>0</v>
      </c>
      <c r="P12" s="24">
        <f>住CF!R515</f>
        <v>0</v>
      </c>
      <c r="Q12" s="24">
        <f>住CF!S515</f>
        <v>0</v>
      </c>
      <c r="R12" s="24">
        <f>住CF!T515</f>
        <v>0</v>
      </c>
      <c r="S12" s="24">
        <f>住CF!U515</f>
        <v>0</v>
      </c>
      <c r="T12" s="24">
        <f>住CF!V515</f>
        <v>0</v>
      </c>
      <c r="U12" s="24">
        <f>住CF!W515</f>
        <v>0</v>
      </c>
      <c r="V12" s="24">
        <f>住CF!X515</f>
        <v>0</v>
      </c>
      <c r="W12" s="24">
        <f>住CF!Y515</f>
        <v>0</v>
      </c>
      <c r="X12" s="24">
        <f>住CF!Z515</f>
        <v>0</v>
      </c>
      <c r="Y12" s="24">
        <f>住CF!AA515</f>
        <v>0</v>
      </c>
      <c r="Z12" s="24">
        <f>住CF!AB515</f>
        <v>0</v>
      </c>
      <c r="AA12" s="24">
        <f>住CF!AC515</f>
        <v>0</v>
      </c>
      <c r="AB12" s="24">
        <f>住CF!AD515</f>
        <v>0</v>
      </c>
      <c r="AC12" s="24">
        <f>住CF!AE515</f>
        <v>0</v>
      </c>
      <c r="AD12" s="24">
        <f>住CF!AF515</f>
        <v>0</v>
      </c>
      <c r="AE12" s="24">
        <f>住CF!AG515</f>
        <v>0</v>
      </c>
      <c r="AF12" s="24">
        <f>住CF!AH515</f>
        <v>0</v>
      </c>
      <c r="AG12" s="24">
        <f>住CF!AI515</f>
        <v>0</v>
      </c>
      <c r="AH12" s="24">
        <f>住CF!AJ515</f>
        <v>0</v>
      </c>
      <c r="AI12" s="24">
        <f>住CF!AK515</f>
        <v>0</v>
      </c>
      <c r="AJ12" s="24">
        <f>住CF!AL515</f>
        <v>0</v>
      </c>
      <c r="AK12" s="24">
        <f>住CF!AM515</f>
        <v>0</v>
      </c>
      <c r="AL12" s="24">
        <f>住CF!AN515</f>
        <v>0</v>
      </c>
      <c r="AM12" s="24">
        <f>住CF!AO515</f>
        <v>0</v>
      </c>
      <c r="AN12" s="205">
        <f>SUM(D12:AM12)</f>
        <v>0</v>
      </c>
    </row>
    <row r="13" spans="2:40" s="4" customFormat="1" ht="11.25">
      <c r="B13" s="173" t="s">
        <v>635</v>
      </c>
      <c r="C13" s="173"/>
      <c r="D13" s="185">
        <f>住CF!F516</f>
        <v>0</v>
      </c>
      <c r="E13" s="24">
        <f>住CF!G516</f>
        <v>0</v>
      </c>
      <c r="F13" s="24">
        <f>住CF!H516</f>
        <v>0</v>
      </c>
      <c r="G13" s="24">
        <f>住CF!I516</f>
        <v>0</v>
      </c>
      <c r="H13" s="24">
        <f>住CF!J516</f>
        <v>0</v>
      </c>
      <c r="I13" s="24">
        <f>住CF!K516</f>
        <v>0</v>
      </c>
      <c r="J13" s="24">
        <f>住CF!L516</f>
        <v>0</v>
      </c>
      <c r="K13" s="24">
        <f>住CF!M516</f>
        <v>0</v>
      </c>
      <c r="L13" s="24">
        <f>住CF!N516</f>
        <v>0</v>
      </c>
      <c r="M13" s="24">
        <f>住CF!O516</f>
        <v>0</v>
      </c>
      <c r="N13" s="24">
        <f>住CF!P516</f>
        <v>0</v>
      </c>
      <c r="O13" s="24">
        <f>住CF!Q516</f>
        <v>0</v>
      </c>
      <c r="P13" s="24">
        <f>住CF!R516</f>
        <v>0</v>
      </c>
      <c r="Q13" s="24">
        <f>住CF!S516</f>
        <v>0</v>
      </c>
      <c r="R13" s="24">
        <f>住CF!T516</f>
        <v>0</v>
      </c>
      <c r="S13" s="24">
        <f>住CF!U516</f>
        <v>0</v>
      </c>
      <c r="T13" s="24">
        <f>住CF!V516</f>
        <v>0</v>
      </c>
      <c r="U13" s="24">
        <f>住CF!W516</f>
        <v>0</v>
      </c>
      <c r="V13" s="24">
        <f>住CF!X516</f>
        <v>0</v>
      </c>
      <c r="W13" s="24">
        <f>住CF!Y516</f>
        <v>0</v>
      </c>
      <c r="X13" s="24">
        <f>住CF!Z516</f>
        <v>0</v>
      </c>
      <c r="Y13" s="24">
        <f>住CF!AA516</f>
        <v>0</v>
      </c>
      <c r="Z13" s="24">
        <f>住CF!AB516</f>
        <v>0</v>
      </c>
      <c r="AA13" s="24">
        <f>住CF!AC516</f>
        <v>0</v>
      </c>
      <c r="AB13" s="24">
        <f>住CF!AD516</f>
        <v>0</v>
      </c>
      <c r="AC13" s="24">
        <f>住CF!AE516</f>
        <v>0</v>
      </c>
      <c r="AD13" s="24">
        <f>住CF!AF516</f>
        <v>0</v>
      </c>
      <c r="AE13" s="24">
        <f>住CF!AG516</f>
        <v>0</v>
      </c>
      <c r="AF13" s="24">
        <f>住CF!AH516</f>
        <v>0</v>
      </c>
      <c r="AG13" s="24">
        <f>住CF!AI516</f>
        <v>0</v>
      </c>
      <c r="AH13" s="24">
        <f>住CF!AJ516</f>
        <v>0</v>
      </c>
      <c r="AI13" s="24">
        <f>住CF!AK516</f>
        <v>0</v>
      </c>
      <c r="AJ13" s="24">
        <f>住CF!AL516</f>
        <v>0</v>
      </c>
      <c r="AK13" s="24">
        <f>住CF!AM516</f>
        <v>0</v>
      </c>
      <c r="AL13" s="24">
        <f>住CF!AN516</f>
        <v>0</v>
      </c>
      <c r="AM13" s="24">
        <f>住CF!AO516</f>
        <v>0</v>
      </c>
      <c r="AN13" s="205">
        <f>SUM(D13:AM13)</f>
        <v>0</v>
      </c>
    </row>
    <row r="14" spans="2:40" s="4" customFormat="1" ht="11.25">
      <c r="B14" s="173" t="s">
        <v>30</v>
      </c>
      <c r="C14" s="173"/>
      <c r="D14" s="185">
        <f>住CF!F517</f>
        <v>0</v>
      </c>
      <c r="E14" s="24">
        <f>住CF!G517</f>
        <v>0</v>
      </c>
      <c r="F14" s="24">
        <f>住CF!H517</f>
        <v>0</v>
      </c>
      <c r="G14" s="24">
        <f>住CF!I517</f>
        <v>0</v>
      </c>
      <c r="H14" s="24">
        <f>住CF!J517</f>
        <v>0</v>
      </c>
      <c r="I14" s="24">
        <f>住CF!K517</f>
        <v>0</v>
      </c>
      <c r="J14" s="24">
        <f>住CF!L517</f>
        <v>0</v>
      </c>
      <c r="K14" s="24">
        <f>住CF!M517</f>
        <v>0</v>
      </c>
      <c r="L14" s="24">
        <f>住CF!N517</f>
        <v>0</v>
      </c>
      <c r="M14" s="24">
        <f>住CF!O517</f>
        <v>0</v>
      </c>
      <c r="N14" s="24">
        <f>住CF!P517</f>
        <v>0</v>
      </c>
      <c r="O14" s="24">
        <f>住CF!Q517</f>
        <v>0</v>
      </c>
      <c r="P14" s="24">
        <f>住CF!R517</f>
        <v>0</v>
      </c>
      <c r="Q14" s="24">
        <f>住CF!S517</f>
        <v>0</v>
      </c>
      <c r="R14" s="24">
        <f>住CF!T517</f>
        <v>0</v>
      </c>
      <c r="S14" s="24">
        <f>住CF!U517</f>
        <v>0</v>
      </c>
      <c r="T14" s="24">
        <f>住CF!V517</f>
        <v>0</v>
      </c>
      <c r="U14" s="24">
        <f>住CF!W517</f>
        <v>0</v>
      </c>
      <c r="V14" s="24">
        <f>住CF!X517</f>
        <v>0</v>
      </c>
      <c r="W14" s="24">
        <f>住CF!Y517</f>
        <v>0</v>
      </c>
      <c r="X14" s="24">
        <f>住CF!Z517</f>
        <v>0</v>
      </c>
      <c r="Y14" s="24">
        <f>住CF!AA517</f>
        <v>0</v>
      </c>
      <c r="Z14" s="24">
        <f>住CF!AB517</f>
        <v>0</v>
      </c>
      <c r="AA14" s="24">
        <f>住CF!AC517</f>
        <v>0</v>
      </c>
      <c r="AB14" s="24">
        <f>住CF!AD517</f>
        <v>0</v>
      </c>
      <c r="AC14" s="24">
        <f>住CF!AE517</f>
        <v>0</v>
      </c>
      <c r="AD14" s="24">
        <f>住CF!AF517</f>
        <v>0</v>
      </c>
      <c r="AE14" s="24">
        <f>住CF!AG517</f>
        <v>0</v>
      </c>
      <c r="AF14" s="24">
        <f>住CF!AH517</f>
        <v>0</v>
      </c>
      <c r="AG14" s="24">
        <f>住CF!AI517</f>
        <v>0</v>
      </c>
      <c r="AH14" s="24">
        <f>住CF!AJ517</f>
        <v>0</v>
      </c>
      <c r="AI14" s="24">
        <f>住CF!AK517</f>
        <v>0</v>
      </c>
      <c r="AJ14" s="24">
        <f>住CF!AL517</f>
        <v>0</v>
      </c>
      <c r="AK14" s="24">
        <f>住CF!AM517</f>
        <v>0</v>
      </c>
      <c r="AL14" s="24">
        <f>住CF!AN517</f>
        <v>0</v>
      </c>
      <c r="AM14" s="24">
        <f>住CF!AO517</f>
        <v>0</v>
      </c>
      <c r="AN14" s="205">
        <f>SUM(D14:AM14)</f>
        <v>0</v>
      </c>
    </row>
    <row r="15" spans="2:40" s="4" customFormat="1" ht="11.25">
      <c r="B15" s="237"/>
      <c r="C15" s="173"/>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05"/>
    </row>
    <row r="16" spans="2:40" s="171" customFormat="1" ht="12" thickBot="1">
      <c r="B16" s="239"/>
      <c r="C16" s="176" t="s">
        <v>621</v>
      </c>
      <c r="D16" s="182">
        <f t="shared" ref="D16:AI16" si="1">SUBTOTAL(9,D9:D15)</f>
        <v>0</v>
      </c>
      <c r="E16" s="182">
        <f t="shared" si="1"/>
        <v>0</v>
      </c>
      <c r="F16" s="182">
        <f t="shared" si="1"/>
        <v>0</v>
      </c>
      <c r="G16" s="182">
        <f t="shared" si="1"/>
        <v>0</v>
      </c>
      <c r="H16" s="182">
        <f t="shared" si="1"/>
        <v>0</v>
      </c>
      <c r="I16" s="182">
        <f t="shared" si="1"/>
        <v>0</v>
      </c>
      <c r="J16" s="182">
        <f t="shared" si="1"/>
        <v>0</v>
      </c>
      <c r="K16" s="182">
        <f t="shared" si="1"/>
        <v>0</v>
      </c>
      <c r="L16" s="182">
        <f t="shared" si="1"/>
        <v>0</v>
      </c>
      <c r="M16" s="182">
        <f t="shared" si="1"/>
        <v>0</v>
      </c>
      <c r="N16" s="182">
        <f t="shared" si="1"/>
        <v>0</v>
      </c>
      <c r="O16" s="182">
        <f t="shared" si="1"/>
        <v>0</v>
      </c>
      <c r="P16" s="182">
        <f t="shared" si="1"/>
        <v>0</v>
      </c>
      <c r="Q16" s="182">
        <f t="shared" si="1"/>
        <v>0</v>
      </c>
      <c r="R16" s="182">
        <f t="shared" si="1"/>
        <v>0</v>
      </c>
      <c r="S16" s="182">
        <f t="shared" si="1"/>
        <v>0</v>
      </c>
      <c r="T16" s="182">
        <f t="shared" si="1"/>
        <v>0</v>
      </c>
      <c r="U16" s="182">
        <f t="shared" si="1"/>
        <v>0</v>
      </c>
      <c r="V16" s="182">
        <f t="shared" si="1"/>
        <v>0</v>
      </c>
      <c r="W16" s="182">
        <f t="shared" si="1"/>
        <v>0</v>
      </c>
      <c r="X16" s="182">
        <f t="shared" si="1"/>
        <v>0</v>
      </c>
      <c r="Y16" s="182">
        <f t="shared" si="1"/>
        <v>0</v>
      </c>
      <c r="Z16" s="182">
        <f t="shared" si="1"/>
        <v>0</v>
      </c>
      <c r="AA16" s="182">
        <f t="shared" si="1"/>
        <v>0</v>
      </c>
      <c r="AB16" s="182">
        <f t="shared" si="1"/>
        <v>0</v>
      </c>
      <c r="AC16" s="182">
        <f t="shared" si="1"/>
        <v>0</v>
      </c>
      <c r="AD16" s="182">
        <f t="shared" si="1"/>
        <v>0</v>
      </c>
      <c r="AE16" s="182">
        <f t="shared" si="1"/>
        <v>0</v>
      </c>
      <c r="AF16" s="182">
        <f t="shared" si="1"/>
        <v>0</v>
      </c>
      <c r="AG16" s="182">
        <f t="shared" si="1"/>
        <v>0</v>
      </c>
      <c r="AH16" s="182">
        <f t="shared" si="1"/>
        <v>0</v>
      </c>
      <c r="AI16" s="182">
        <f t="shared" si="1"/>
        <v>0</v>
      </c>
      <c r="AJ16" s="182">
        <f t="shared" ref="AJ16:AM16" si="2">SUBTOTAL(9,AJ9:AJ15)</f>
        <v>0</v>
      </c>
      <c r="AK16" s="182">
        <f t="shared" si="2"/>
        <v>0</v>
      </c>
      <c r="AL16" s="182">
        <f t="shared" si="2"/>
        <v>0</v>
      </c>
      <c r="AM16" s="182">
        <f t="shared" si="2"/>
        <v>0</v>
      </c>
      <c r="AN16" s="201">
        <f>SUM(D16:AM16)</f>
        <v>0</v>
      </c>
    </row>
    <row r="17" spans="2:40" s="4" customFormat="1" ht="11.25">
      <c r="B17" s="177" t="s">
        <v>29</v>
      </c>
      <c r="C17" s="177"/>
      <c r="D17" s="183">
        <f>住CF!F496</f>
        <v>0</v>
      </c>
      <c r="E17" s="183">
        <f>住CF!G496</f>
        <v>0</v>
      </c>
      <c r="F17" s="183">
        <f>住CF!H496</f>
        <v>0</v>
      </c>
      <c r="G17" s="183">
        <f>住CF!I496</f>
        <v>0</v>
      </c>
      <c r="H17" s="183">
        <f>住CF!J496</f>
        <v>0</v>
      </c>
      <c r="I17" s="183">
        <f>住CF!K496</f>
        <v>0</v>
      </c>
      <c r="J17" s="183">
        <f>住CF!L496</f>
        <v>0</v>
      </c>
      <c r="K17" s="183">
        <f>住CF!M496</f>
        <v>0</v>
      </c>
      <c r="L17" s="183">
        <f>住CF!N496</f>
        <v>0</v>
      </c>
      <c r="M17" s="183">
        <f>住CF!O496</f>
        <v>0</v>
      </c>
      <c r="N17" s="183">
        <f>住CF!P496</f>
        <v>0</v>
      </c>
      <c r="O17" s="183">
        <f>住CF!Q496</f>
        <v>0</v>
      </c>
      <c r="P17" s="183">
        <f>住CF!R496</f>
        <v>0</v>
      </c>
      <c r="Q17" s="183">
        <f>住CF!S496</f>
        <v>0</v>
      </c>
      <c r="R17" s="183">
        <f>住CF!T496</f>
        <v>0</v>
      </c>
      <c r="S17" s="183">
        <f>住CF!U496</f>
        <v>0</v>
      </c>
      <c r="T17" s="183">
        <f>住CF!V496</f>
        <v>0</v>
      </c>
      <c r="U17" s="183">
        <f>住CF!W496</f>
        <v>0</v>
      </c>
      <c r="V17" s="183">
        <f>住CF!X496</f>
        <v>0</v>
      </c>
      <c r="W17" s="183">
        <f>住CF!Y496</f>
        <v>0</v>
      </c>
      <c r="X17" s="183">
        <f>住CF!Z496</f>
        <v>0</v>
      </c>
      <c r="Y17" s="183">
        <f>住CF!AA496</f>
        <v>0</v>
      </c>
      <c r="Z17" s="183">
        <f>住CF!AB496</f>
        <v>0</v>
      </c>
      <c r="AA17" s="183">
        <f>住CF!AC496</f>
        <v>0</v>
      </c>
      <c r="AB17" s="183">
        <f>住CF!AD496</f>
        <v>0</v>
      </c>
      <c r="AC17" s="183">
        <f>住CF!AE496</f>
        <v>0</v>
      </c>
      <c r="AD17" s="183">
        <f>住CF!AF496</f>
        <v>0</v>
      </c>
      <c r="AE17" s="183">
        <f>住CF!AG496</f>
        <v>0</v>
      </c>
      <c r="AF17" s="183">
        <f>住CF!AH496</f>
        <v>0</v>
      </c>
      <c r="AG17" s="183">
        <f>住CF!AI496</f>
        <v>0</v>
      </c>
      <c r="AH17" s="183">
        <f>住CF!AJ496</f>
        <v>0</v>
      </c>
      <c r="AI17" s="183">
        <f>住CF!AK496</f>
        <v>0</v>
      </c>
      <c r="AJ17" s="183">
        <f>住CF!AL496</f>
        <v>0</v>
      </c>
      <c r="AK17" s="183">
        <f>住CF!AM496</f>
        <v>0</v>
      </c>
      <c r="AL17" s="183">
        <f>住CF!AN496</f>
        <v>0</v>
      </c>
      <c r="AM17" s="183">
        <f>住CF!AO496</f>
        <v>0</v>
      </c>
      <c r="AN17" s="206">
        <f>SUM(D17:AM17)</f>
        <v>0</v>
      </c>
    </row>
    <row r="18" spans="2:40" s="4" customFormat="1" ht="11.25">
      <c r="B18" s="173" t="s">
        <v>380</v>
      </c>
      <c r="C18" s="173"/>
      <c r="D18" s="24">
        <f>住CF!F497</f>
        <v>0</v>
      </c>
      <c r="E18" s="24">
        <f>住CF!G497</f>
        <v>0</v>
      </c>
      <c r="F18" s="24">
        <f>住CF!H497</f>
        <v>0</v>
      </c>
      <c r="G18" s="24">
        <f>住CF!I497</f>
        <v>0</v>
      </c>
      <c r="H18" s="24">
        <f>住CF!J497</f>
        <v>0</v>
      </c>
      <c r="I18" s="24">
        <f>住CF!K497</f>
        <v>0</v>
      </c>
      <c r="J18" s="24">
        <f>住CF!L497</f>
        <v>0</v>
      </c>
      <c r="K18" s="24">
        <f>住CF!M497</f>
        <v>0</v>
      </c>
      <c r="L18" s="24">
        <f>住CF!N497</f>
        <v>0</v>
      </c>
      <c r="M18" s="24">
        <f>住CF!O497</f>
        <v>0</v>
      </c>
      <c r="N18" s="24">
        <f>住CF!P497</f>
        <v>0</v>
      </c>
      <c r="O18" s="24">
        <f>住CF!Q497</f>
        <v>0</v>
      </c>
      <c r="P18" s="24">
        <f>住CF!R497</f>
        <v>0</v>
      </c>
      <c r="Q18" s="24">
        <f>住CF!S497</f>
        <v>0</v>
      </c>
      <c r="R18" s="24">
        <f>住CF!T497</f>
        <v>0</v>
      </c>
      <c r="S18" s="24">
        <f>住CF!U497</f>
        <v>0</v>
      </c>
      <c r="T18" s="24">
        <f>住CF!V497</f>
        <v>0</v>
      </c>
      <c r="U18" s="24">
        <f>住CF!W497</f>
        <v>0</v>
      </c>
      <c r="V18" s="24">
        <f>住CF!X497</f>
        <v>0</v>
      </c>
      <c r="W18" s="24">
        <f>住CF!Y497</f>
        <v>0</v>
      </c>
      <c r="X18" s="24">
        <f>住CF!Z497</f>
        <v>0</v>
      </c>
      <c r="Y18" s="24">
        <f>住CF!AA497</f>
        <v>0</v>
      </c>
      <c r="Z18" s="24">
        <f>住CF!AB497</f>
        <v>0</v>
      </c>
      <c r="AA18" s="24">
        <f>住CF!AC497</f>
        <v>0</v>
      </c>
      <c r="AB18" s="24">
        <f>住CF!AD497</f>
        <v>0</v>
      </c>
      <c r="AC18" s="24">
        <f>住CF!AE497</f>
        <v>0</v>
      </c>
      <c r="AD18" s="24">
        <f>住CF!AF497</f>
        <v>0</v>
      </c>
      <c r="AE18" s="24">
        <f>住CF!AG497</f>
        <v>0</v>
      </c>
      <c r="AF18" s="24">
        <f>住CF!AH497</f>
        <v>0</v>
      </c>
      <c r="AG18" s="24">
        <f>住CF!AI497</f>
        <v>0</v>
      </c>
      <c r="AH18" s="24">
        <f>住CF!AJ497</f>
        <v>0</v>
      </c>
      <c r="AI18" s="24">
        <f>住CF!AK497</f>
        <v>0</v>
      </c>
      <c r="AJ18" s="24">
        <f>住CF!AL497</f>
        <v>0</v>
      </c>
      <c r="AK18" s="24">
        <f>住CF!AM497</f>
        <v>0</v>
      </c>
      <c r="AL18" s="24">
        <f>住CF!AN497</f>
        <v>0</v>
      </c>
      <c r="AM18" s="24">
        <f>住CF!AO497</f>
        <v>0</v>
      </c>
      <c r="AN18" s="205">
        <f>SUM(D18:AM18)</f>
        <v>0</v>
      </c>
    </row>
    <row r="19" spans="2:40" s="4" customFormat="1" ht="11.25">
      <c r="B19" s="173" t="s">
        <v>381</v>
      </c>
      <c r="C19" s="173"/>
      <c r="D19" s="24">
        <f>住CF!F498</f>
        <v>0</v>
      </c>
      <c r="E19" s="24">
        <f>住CF!G498</f>
        <v>0</v>
      </c>
      <c r="F19" s="24">
        <f>住CF!H498</f>
        <v>0</v>
      </c>
      <c r="G19" s="24">
        <f>住CF!I498</f>
        <v>0</v>
      </c>
      <c r="H19" s="24">
        <f>住CF!J498</f>
        <v>0</v>
      </c>
      <c r="I19" s="24">
        <f>住CF!K498</f>
        <v>0</v>
      </c>
      <c r="J19" s="24">
        <f>住CF!L498</f>
        <v>0</v>
      </c>
      <c r="K19" s="24">
        <f>住CF!M498</f>
        <v>0</v>
      </c>
      <c r="L19" s="24">
        <f>住CF!N498</f>
        <v>0</v>
      </c>
      <c r="M19" s="24">
        <f>住CF!O498</f>
        <v>0</v>
      </c>
      <c r="N19" s="24">
        <f>住CF!P498</f>
        <v>0</v>
      </c>
      <c r="O19" s="24">
        <f>住CF!Q498</f>
        <v>0</v>
      </c>
      <c r="P19" s="24">
        <f>住CF!R498</f>
        <v>0</v>
      </c>
      <c r="Q19" s="24">
        <f>住CF!S498</f>
        <v>0</v>
      </c>
      <c r="R19" s="24">
        <f>住CF!T498</f>
        <v>0</v>
      </c>
      <c r="S19" s="24">
        <f>住CF!U498</f>
        <v>0</v>
      </c>
      <c r="T19" s="24">
        <f>住CF!V498</f>
        <v>0</v>
      </c>
      <c r="U19" s="24">
        <f>住CF!W498</f>
        <v>0</v>
      </c>
      <c r="V19" s="24">
        <f>住CF!X498</f>
        <v>0</v>
      </c>
      <c r="W19" s="24">
        <f>住CF!Y498</f>
        <v>0</v>
      </c>
      <c r="X19" s="24">
        <f>住CF!Z498</f>
        <v>0</v>
      </c>
      <c r="Y19" s="24">
        <f>住CF!AA498</f>
        <v>0</v>
      </c>
      <c r="Z19" s="24">
        <f>住CF!AB498</f>
        <v>0</v>
      </c>
      <c r="AA19" s="24">
        <f>住CF!AC498</f>
        <v>0</v>
      </c>
      <c r="AB19" s="24">
        <f>住CF!AD498</f>
        <v>0</v>
      </c>
      <c r="AC19" s="24">
        <f>住CF!AE498</f>
        <v>0</v>
      </c>
      <c r="AD19" s="24">
        <f>住CF!AF498</f>
        <v>0</v>
      </c>
      <c r="AE19" s="24">
        <f>住CF!AG498</f>
        <v>0</v>
      </c>
      <c r="AF19" s="24">
        <f>住CF!AH498</f>
        <v>0</v>
      </c>
      <c r="AG19" s="24">
        <f>住CF!AI498</f>
        <v>0</v>
      </c>
      <c r="AH19" s="24">
        <f>住CF!AJ498</f>
        <v>0</v>
      </c>
      <c r="AI19" s="24">
        <f>住CF!AK498</f>
        <v>0</v>
      </c>
      <c r="AJ19" s="24">
        <f>住CF!AL498</f>
        <v>0</v>
      </c>
      <c r="AK19" s="24">
        <f>住CF!AM498</f>
        <v>0</v>
      </c>
      <c r="AL19" s="24">
        <f>住CF!AN498</f>
        <v>0</v>
      </c>
      <c r="AM19" s="24">
        <f>住CF!AO498</f>
        <v>0</v>
      </c>
      <c r="AN19" s="205">
        <f>SUM(D19:AM19)</f>
        <v>0</v>
      </c>
    </row>
    <row r="20" spans="2:40" s="4" customFormat="1" ht="11.25">
      <c r="B20" s="226" t="s">
        <v>736</v>
      </c>
      <c r="C20" s="226"/>
      <c r="D20" s="194">
        <f>住CF!F503</f>
        <v>0</v>
      </c>
      <c r="E20" s="24">
        <f>住CF!G503</f>
        <v>0</v>
      </c>
      <c r="F20" s="24">
        <f>住CF!H503</f>
        <v>0</v>
      </c>
      <c r="G20" s="24">
        <f>住CF!I503</f>
        <v>0</v>
      </c>
      <c r="H20" s="24">
        <f>住CF!J503</f>
        <v>0</v>
      </c>
      <c r="I20" s="24">
        <f>住CF!K503</f>
        <v>0</v>
      </c>
      <c r="J20" s="24">
        <f>住CF!L503</f>
        <v>0</v>
      </c>
      <c r="K20" s="24">
        <f>住CF!M503</f>
        <v>0</v>
      </c>
      <c r="L20" s="24">
        <f>住CF!N503</f>
        <v>0</v>
      </c>
      <c r="M20" s="24">
        <f>住CF!O503</f>
        <v>0</v>
      </c>
      <c r="N20" s="24">
        <f>住CF!P503</f>
        <v>0</v>
      </c>
      <c r="O20" s="24">
        <f>住CF!Q503</f>
        <v>0</v>
      </c>
      <c r="P20" s="24">
        <f>住CF!R503</f>
        <v>0</v>
      </c>
      <c r="Q20" s="24">
        <f>住CF!S503</f>
        <v>0</v>
      </c>
      <c r="R20" s="24">
        <f>住CF!T503</f>
        <v>0</v>
      </c>
      <c r="S20" s="24">
        <f>住CF!U503</f>
        <v>0</v>
      </c>
      <c r="T20" s="24">
        <f>住CF!V503</f>
        <v>0</v>
      </c>
      <c r="U20" s="24">
        <f>住CF!W503</f>
        <v>0</v>
      </c>
      <c r="V20" s="24">
        <f>住CF!X503</f>
        <v>0</v>
      </c>
      <c r="W20" s="24">
        <f>住CF!Y503</f>
        <v>0</v>
      </c>
      <c r="X20" s="24">
        <f>住CF!Z503</f>
        <v>0</v>
      </c>
      <c r="Y20" s="24">
        <f>住CF!AA503</f>
        <v>0</v>
      </c>
      <c r="Z20" s="24">
        <f>住CF!AB503</f>
        <v>0</v>
      </c>
      <c r="AA20" s="24">
        <f>住CF!AC503</f>
        <v>0</v>
      </c>
      <c r="AB20" s="24">
        <f>住CF!AD503</f>
        <v>0</v>
      </c>
      <c r="AC20" s="24">
        <f>住CF!AE503</f>
        <v>0</v>
      </c>
      <c r="AD20" s="24">
        <f>住CF!AF503</f>
        <v>0</v>
      </c>
      <c r="AE20" s="24">
        <f>住CF!AG503</f>
        <v>0</v>
      </c>
      <c r="AF20" s="24">
        <f>住CF!AH503</f>
        <v>0</v>
      </c>
      <c r="AG20" s="24">
        <f>住CF!AI503</f>
        <v>0</v>
      </c>
      <c r="AH20" s="24">
        <f>住CF!AJ503</f>
        <v>0</v>
      </c>
      <c r="AI20" s="24">
        <f>住CF!AK503</f>
        <v>0</v>
      </c>
      <c r="AJ20" s="24">
        <f>住CF!AL503</f>
        <v>0</v>
      </c>
      <c r="AK20" s="24">
        <f>住CF!AM503</f>
        <v>0</v>
      </c>
      <c r="AL20" s="24">
        <f>住CF!AN503</f>
        <v>0</v>
      </c>
      <c r="AM20" s="24">
        <f>住CF!AO503</f>
        <v>0</v>
      </c>
      <c r="AN20" s="205">
        <f>SUM(D20:AM20)</f>
        <v>0</v>
      </c>
    </row>
    <row r="21" spans="2:40" s="171" customFormat="1" ht="11.25">
      <c r="B21" s="238"/>
      <c r="C21" s="174" t="s">
        <v>629</v>
      </c>
      <c r="D21" s="250">
        <f>SUBTOTAL(9,D17:D20)</f>
        <v>0</v>
      </c>
      <c r="E21" s="228">
        <f>SUBTOTAL(9,E17:E20)</f>
        <v>0</v>
      </c>
      <c r="F21" s="228">
        <f t="shared" ref="F21:AM21" si="3">SUBTOTAL(9,F17:F20)</f>
        <v>0</v>
      </c>
      <c r="G21" s="228">
        <f t="shared" si="3"/>
        <v>0</v>
      </c>
      <c r="H21" s="228">
        <f t="shared" si="3"/>
        <v>0</v>
      </c>
      <c r="I21" s="228">
        <f t="shared" si="3"/>
        <v>0</v>
      </c>
      <c r="J21" s="228">
        <f t="shared" si="3"/>
        <v>0</v>
      </c>
      <c r="K21" s="228">
        <f t="shared" si="3"/>
        <v>0</v>
      </c>
      <c r="L21" s="228">
        <f t="shared" si="3"/>
        <v>0</v>
      </c>
      <c r="M21" s="228">
        <f t="shared" si="3"/>
        <v>0</v>
      </c>
      <c r="N21" s="228">
        <f t="shared" si="3"/>
        <v>0</v>
      </c>
      <c r="O21" s="228">
        <f t="shared" si="3"/>
        <v>0</v>
      </c>
      <c r="P21" s="228">
        <f t="shared" si="3"/>
        <v>0</v>
      </c>
      <c r="Q21" s="228">
        <f t="shared" si="3"/>
        <v>0</v>
      </c>
      <c r="R21" s="228">
        <f t="shared" si="3"/>
        <v>0</v>
      </c>
      <c r="S21" s="228">
        <f t="shared" si="3"/>
        <v>0</v>
      </c>
      <c r="T21" s="228">
        <f t="shared" si="3"/>
        <v>0</v>
      </c>
      <c r="U21" s="228">
        <f t="shared" si="3"/>
        <v>0</v>
      </c>
      <c r="V21" s="228">
        <f t="shared" si="3"/>
        <v>0</v>
      </c>
      <c r="W21" s="228">
        <f t="shared" si="3"/>
        <v>0</v>
      </c>
      <c r="X21" s="228">
        <f t="shared" si="3"/>
        <v>0</v>
      </c>
      <c r="Y21" s="228">
        <f t="shared" si="3"/>
        <v>0</v>
      </c>
      <c r="Z21" s="228">
        <f t="shared" si="3"/>
        <v>0</v>
      </c>
      <c r="AA21" s="228">
        <f t="shared" si="3"/>
        <v>0</v>
      </c>
      <c r="AB21" s="228">
        <f t="shared" si="3"/>
        <v>0</v>
      </c>
      <c r="AC21" s="228">
        <f t="shared" si="3"/>
        <v>0</v>
      </c>
      <c r="AD21" s="228">
        <f t="shared" si="3"/>
        <v>0</v>
      </c>
      <c r="AE21" s="228">
        <f t="shared" si="3"/>
        <v>0</v>
      </c>
      <c r="AF21" s="228">
        <f t="shared" si="3"/>
        <v>0</v>
      </c>
      <c r="AG21" s="228">
        <f t="shared" si="3"/>
        <v>0</v>
      </c>
      <c r="AH21" s="228">
        <f t="shared" si="3"/>
        <v>0</v>
      </c>
      <c r="AI21" s="228">
        <f t="shared" si="3"/>
        <v>0</v>
      </c>
      <c r="AJ21" s="228">
        <f t="shared" si="3"/>
        <v>0</v>
      </c>
      <c r="AK21" s="228">
        <f t="shared" si="3"/>
        <v>0</v>
      </c>
      <c r="AL21" s="228">
        <f t="shared" si="3"/>
        <v>0</v>
      </c>
      <c r="AM21" s="228">
        <f t="shared" si="3"/>
        <v>0</v>
      </c>
      <c r="AN21" s="200">
        <f>SUM(D21:AM21)</f>
        <v>0</v>
      </c>
    </row>
    <row r="22" spans="2:40" s="4" customFormat="1" ht="11.25">
      <c r="B22" s="240"/>
      <c r="C22" s="178" t="s">
        <v>622</v>
      </c>
      <c r="D22" s="184">
        <f t="shared" ref="D22:AI22" si="4">SUBTOTAL(9,D5:D21)</f>
        <v>84</v>
      </c>
      <c r="E22" s="184">
        <f t="shared" si="4"/>
        <v>84</v>
      </c>
      <c r="F22" s="184">
        <f t="shared" si="4"/>
        <v>91</v>
      </c>
      <c r="G22" s="184">
        <f t="shared" si="4"/>
        <v>84</v>
      </c>
      <c r="H22" s="184">
        <f t="shared" si="4"/>
        <v>91</v>
      </c>
      <c r="I22" s="184">
        <f t="shared" si="4"/>
        <v>84</v>
      </c>
      <c r="J22" s="184">
        <f t="shared" si="4"/>
        <v>91</v>
      </c>
      <c r="K22" s="184">
        <f t="shared" si="4"/>
        <v>84</v>
      </c>
      <c r="L22" s="184">
        <f t="shared" si="4"/>
        <v>91</v>
      </c>
      <c r="M22" s="184">
        <f t="shared" si="4"/>
        <v>84</v>
      </c>
      <c r="N22" s="184">
        <f t="shared" si="4"/>
        <v>91</v>
      </c>
      <c r="O22" s="184">
        <f t="shared" si="4"/>
        <v>84</v>
      </c>
      <c r="P22" s="184">
        <f t="shared" si="4"/>
        <v>91</v>
      </c>
      <c r="Q22" s="184">
        <f t="shared" si="4"/>
        <v>84</v>
      </c>
      <c r="R22" s="184">
        <f t="shared" si="4"/>
        <v>91</v>
      </c>
      <c r="S22" s="184">
        <f t="shared" si="4"/>
        <v>84</v>
      </c>
      <c r="T22" s="184">
        <f t="shared" si="4"/>
        <v>91</v>
      </c>
      <c r="U22" s="184">
        <f t="shared" si="4"/>
        <v>84</v>
      </c>
      <c r="V22" s="184">
        <f t="shared" si="4"/>
        <v>91</v>
      </c>
      <c r="W22" s="184">
        <f t="shared" si="4"/>
        <v>84</v>
      </c>
      <c r="X22" s="184">
        <f t="shared" si="4"/>
        <v>91</v>
      </c>
      <c r="Y22" s="184">
        <f t="shared" si="4"/>
        <v>84</v>
      </c>
      <c r="Z22" s="184">
        <f t="shared" si="4"/>
        <v>91</v>
      </c>
      <c r="AA22" s="184">
        <f t="shared" si="4"/>
        <v>84</v>
      </c>
      <c r="AB22" s="184">
        <f t="shared" si="4"/>
        <v>91</v>
      </c>
      <c r="AC22" s="184">
        <f t="shared" si="4"/>
        <v>84</v>
      </c>
      <c r="AD22" s="184">
        <f t="shared" si="4"/>
        <v>91</v>
      </c>
      <c r="AE22" s="184">
        <f t="shared" si="4"/>
        <v>84</v>
      </c>
      <c r="AF22" s="184">
        <f t="shared" si="4"/>
        <v>91</v>
      </c>
      <c r="AG22" s="184">
        <f t="shared" si="4"/>
        <v>84</v>
      </c>
      <c r="AH22" s="184">
        <f t="shared" si="4"/>
        <v>91</v>
      </c>
      <c r="AI22" s="184">
        <f t="shared" si="4"/>
        <v>84</v>
      </c>
      <c r="AJ22" s="184">
        <f t="shared" ref="AJ22:AM22" si="5">SUBTOTAL(9,AJ5:AJ21)</f>
        <v>91</v>
      </c>
      <c r="AK22" s="184">
        <f t="shared" si="5"/>
        <v>84</v>
      </c>
      <c r="AL22" s="184">
        <f t="shared" si="5"/>
        <v>91</v>
      </c>
      <c r="AM22" s="184">
        <f t="shared" si="5"/>
        <v>84</v>
      </c>
      <c r="AN22" s="202">
        <f>SUM(D22:AM22)</f>
        <v>3143</v>
      </c>
    </row>
    <row r="23" spans="2:40" s="4" customFormat="1" ht="11.25">
      <c r="B23" s="16"/>
      <c r="C23" s="16"/>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2:40" s="4" customFormat="1" ht="11.25">
      <c r="B24" s="16"/>
      <c r="C24" s="16"/>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2:40" s="4" customFormat="1" ht="11.25">
      <c r="B25" s="179" t="s">
        <v>934</v>
      </c>
      <c r="C25" s="179"/>
      <c r="D25" s="29">
        <f>BigCF!D326</f>
        <v>700</v>
      </c>
      <c r="E25" s="29">
        <f>BigCF!E326</f>
        <v>700</v>
      </c>
      <c r="F25" s="29">
        <f>BigCF!F326</f>
        <v>700</v>
      </c>
      <c r="G25" s="29">
        <f>BigCF!G326</f>
        <v>700</v>
      </c>
      <c r="H25" s="29">
        <f>BigCF!H326</f>
        <v>700</v>
      </c>
      <c r="I25" s="29">
        <f>BigCF!I326</f>
        <v>700</v>
      </c>
      <c r="J25" s="29">
        <f>BigCF!J326</f>
        <v>498</v>
      </c>
      <c r="K25" s="29">
        <f>BigCF!K326</f>
        <v>498</v>
      </c>
      <c r="L25" s="29">
        <f>BigCF!L326</f>
        <v>498</v>
      </c>
      <c r="M25" s="29">
        <f>BigCF!M326</f>
        <v>498</v>
      </c>
      <c r="N25" s="29">
        <f>BigCF!N326</f>
        <v>498</v>
      </c>
      <c r="O25" s="29">
        <f>BigCF!O326</f>
        <v>0</v>
      </c>
      <c r="P25" s="29">
        <f>BigCF!P326</f>
        <v>0</v>
      </c>
      <c r="Q25" s="29">
        <f>BigCF!Q326</f>
        <v>0</v>
      </c>
      <c r="R25" s="29">
        <f>BigCF!R326</f>
        <v>0</v>
      </c>
      <c r="S25" s="29">
        <f>BigCF!S326</f>
        <v>0</v>
      </c>
      <c r="T25" s="29">
        <f>BigCF!T326</f>
        <v>0</v>
      </c>
      <c r="U25" s="29">
        <f>BigCF!U326</f>
        <v>0</v>
      </c>
      <c r="V25" s="29">
        <f>BigCF!V326</f>
        <v>0</v>
      </c>
      <c r="W25" s="29">
        <f>BigCF!W326</f>
        <v>0</v>
      </c>
      <c r="X25" s="29">
        <f>BigCF!X326</f>
        <v>0</v>
      </c>
      <c r="Y25" s="29">
        <f>BigCF!Y326</f>
        <v>0</v>
      </c>
      <c r="Z25" s="29">
        <f>BigCF!Z326</f>
        <v>0</v>
      </c>
      <c r="AA25" s="29">
        <f>BigCF!AA326</f>
        <v>0</v>
      </c>
      <c r="AB25" s="29">
        <f>BigCF!AB326</f>
        <v>0</v>
      </c>
      <c r="AC25" s="29">
        <f>BigCF!AC326</f>
        <v>0</v>
      </c>
      <c r="AD25" s="29">
        <f>BigCF!AD326</f>
        <v>0</v>
      </c>
      <c r="AE25" s="29">
        <f>BigCF!AE326</f>
        <v>0</v>
      </c>
      <c r="AF25" s="29">
        <f>BigCF!AF326</f>
        <v>0</v>
      </c>
      <c r="AG25" s="29">
        <f>BigCF!AG326</f>
        <v>0</v>
      </c>
      <c r="AH25" s="29">
        <f>BigCF!AH326</f>
        <v>0</v>
      </c>
      <c r="AI25" s="29">
        <f>BigCF!AI326</f>
        <v>0</v>
      </c>
      <c r="AJ25" s="29">
        <f>BigCF!AJ326</f>
        <v>0</v>
      </c>
      <c r="AK25" s="29">
        <f>BigCF!AK326</f>
        <v>0</v>
      </c>
      <c r="AL25" s="29">
        <f>BigCF!AL326</f>
        <v>0</v>
      </c>
      <c r="AM25" s="29">
        <f>BigCF!AM326</f>
        <v>0</v>
      </c>
      <c r="AN25" s="204">
        <f>SUM(D25:AM25)</f>
        <v>6690</v>
      </c>
    </row>
    <row r="26" spans="2:40" s="4" customFormat="1" ht="11.25">
      <c r="B26" s="173" t="s">
        <v>935</v>
      </c>
      <c r="C26" s="173"/>
      <c r="D26" s="24">
        <f>BigCF!D327</f>
        <v>0</v>
      </c>
      <c r="E26" s="24">
        <f>BigCF!E327</f>
        <v>0</v>
      </c>
      <c r="F26" s="24">
        <f>BigCF!F327</f>
        <v>0</v>
      </c>
      <c r="G26" s="24">
        <f>BigCF!G327</f>
        <v>0</v>
      </c>
      <c r="H26" s="24">
        <f>BigCF!H327</f>
        <v>0</v>
      </c>
      <c r="I26" s="24">
        <f>BigCF!I327</f>
        <v>0</v>
      </c>
      <c r="J26" s="24">
        <f>BigCF!J327</f>
        <v>0</v>
      </c>
      <c r="K26" s="24">
        <f>BigCF!K327</f>
        <v>0</v>
      </c>
      <c r="L26" s="24">
        <f>BigCF!L327</f>
        <v>0</v>
      </c>
      <c r="M26" s="24">
        <f>BigCF!M327</f>
        <v>0</v>
      </c>
      <c r="N26" s="24">
        <f>BigCF!N327</f>
        <v>0</v>
      </c>
      <c r="O26" s="24">
        <f>BigCF!O327</f>
        <v>0</v>
      </c>
      <c r="P26" s="24">
        <f>BigCF!P327</f>
        <v>0</v>
      </c>
      <c r="Q26" s="24">
        <f>BigCF!Q327</f>
        <v>0</v>
      </c>
      <c r="R26" s="24">
        <f>BigCF!R327</f>
        <v>0</v>
      </c>
      <c r="S26" s="24">
        <f>BigCF!S327</f>
        <v>0</v>
      </c>
      <c r="T26" s="24">
        <f>BigCF!T327</f>
        <v>0</v>
      </c>
      <c r="U26" s="24">
        <f>BigCF!U327</f>
        <v>0</v>
      </c>
      <c r="V26" s="24">
        <f>BigCF!V327</f>
        <v>0</v>
      </c>
      <c r="W26" s="24">
        <f>BigCF!W327</f>
        <v>0</v>
      </c>
      <c r="X26" s="24">
        <f>BigCF!X327</f>
        <v>0</v>
      </c>
      <c r="Y26" s="24">
        <f>BigCF!Y327</f>
        <v>0</v>
      </c>
      <c r="Z26" s="24">
        <f>BigCF!Z327</f>
        <v>0</v>
      </c>
      <c r="AA26" s="24">
        <f>BigCF!AA327</f>
        <v>0</v>
      </c>
      <c r="AB26" s="24">
        <f>BigCF!AB327</f>
        <v>0</v>
      </c>
      <c r="AC26" s="24">
        <f>BigCF!AC327</f>
        <v>0</v>
      </c>
      <c r="AD26" s="24">
        <f>BigCF!AD327</f>
        <v>0</v>
      </c>
      <c r="AE26" s="24">
        <f>BigCF!AE327</f>
        <v>0</v>
      </c>
      <c r="AF26" s="24">
        <f>BigCF!AF327</f>
        <v>0</v>
      </c>
      <c r="AG26" s="24">
        <f>BigCF!AG327</f>
        <v>0</v>
      </c>
      <c r="AH26" s="24">
        <f>BigCF!AH327</f>
        <v>0</v>
      </c>
      <c r="AI26" s="24">
        <f>BigCF!AI327</f>
        <v>0</v>
      </c>
      <c r="AJ26" s="24">
        <f>BigCF!AJ327</f>
        <v>0</v>
      </c>
      <c r="AK26" s="24">
        <f>BigCF!AK327</f>
        <v>0</v>
      </c>
      <c r="AL26" s="24">
        <f>BigCF!AL327</f>
        <v>0</v>
      </c>
      <c r="AM26" s="24">
        <f>BigCF!AM327</f>
        <v>0</v>
      </c>
      <c r="AN26" s="205">
        <f>SUM(D26:AM26)</f>
        <v>0</v>
      </c>
    </row>
    <row r="27" spans="2:40" s="4" customFormat="1" ht="11.25">
      <c r="B27" s="173" t="s">
        <v>623</v>
      </c>
      <c r="C27" s="173"/>
      <c r="D27" s="24">
        <f>BigCF!D330</f>
        <v>0</v>
      </c>
      <c r="E27" s="24">
        <f>BigCF!E330</f>
        <v>0</v>
      </c>
      <c r="F27" s="24">
        <f>BigCF!F330</f>
        <v>0</v>
      </c>
      <c r="G27" s="24">
        <f>BigCF!G330</f>
        <v>0</v>
      </c>
      <c r="H27" s="24">
        <f>BigCF!H330</f>
        <v>0</v>
      </c>
      <c r="I27" s="24">
        <f>BigCF!I330</f>
        <v>0</v>
      </c>
      <c r="J27" s="24">
        <f>BigCF!J330</f>
        <v>0</v>
      </c>
      <c r="K27" s="24">
        <f>BigCF!K330</f>
        <v>0</v>
      </c>
      <c r="L27" s="24">
        <f>BigCF!L330</f>
        <v>0</v>
      </c>
      <c r="M27" s="24">
        <f>BigCF!M330</f>
        <v>0</v>
      </c>
      <c r="N27" s="24">
        <f>BigCF!N330</f>
        <v>181.8</v>
      </c>
      <c r="O27" s="24">
        <f>BigCF!O330</f>
        <v>213.1</v>
      </c>
      <c r="P27" s="24">
        <f>BigCF!P330</f>
        <v>213.1</v>
      </c>
      <c r="Q27" s="24">
        <f>BigCF!Q330</f>
        <v>213.1</v>
      </c>
      <c r="R27" s="24">
        <f>BigCF!R330</f>
        <v>213.1</v>
      </c>
      <c r="S27" s="24">
        <f>BigCF!S330</f>
        <v>213.1</v>
      </c>
      <c r="T27" s="24">
        <f>BigCF!T330</f>
        <v>213.1</v>
      </c>
      <c r="U27" s="24">
        <f>BigCF!U330</f>
        <v>213.1</v>
      </c>
      <c r="V27" s="24">
        <f>BigCF!V330</f>
        <v>213.1</v>
      </c>
      <c r="W27" s="24">
        <f>BigCF!W330</f>
        <v>213.1</v>
      </c>
      <c r="X27" s="24">
        <f>BigCF!X330</f>
        <v>213.1</v>
      </c>
      <c r="Y27" s="24">
        <f>BigCF!Y330</f>
        <v>213.1</v>
      </c>
      <c r="Z27" s="24">
        <f>BigCF!Z330</f>
        <v>213.1</v>
      </c>
      <c r="AA27" s="24">
        <f>BigCF!AA330</f>
        <v>213.1</v>
      </c>
      <c r="AB27" s="24">
        <f>BigCF!AB330</f>
        <v>213.1</v>
      </c>
      <c r="AC27" s="24">
        <f>BigCF!AC330</f>
        <v>213.1</v>
      </c>
      <c r="AD27" s="24">
        <f>BigCF!AD330</f>
        <v>213.1</v>
      </c>
      <c r="AE27" s="24">
        <f>BigCF!AE330</f>
        <v>213.1</v>
      </c>
      <c r="AF27" s="24">
        <f>BigCF!AF330</f>
        <v>213.1</v>
      </c>
      <c r="AG27" s="24">
        <f>BigCF!AG330</f>
        <v>213.1</v>
      </c>
      <c r="AH27" s="24">
        <f>BigCF!AH330</f>
        <v>213.1</v>
      </c>
      <c r="AI27" s="24">
        <f>BigCF!AI330</f>
        <v>213.1</v>
      </c>
      <c r="AJ27" s="24">
        <f>BigCF!AJ330</f>
        <v>213.1</v>
      </c>
      <c r="AK27" s="24">
        <f>BigCF!AK330</f>
        <v>213.1</v>
      </c>
      <c r="AL27" s="24">
        <f>BigCF!AL330</f>
        <v>213.1</v>
      </c>
      <c r="AM27" s="24">
        <f>BigCF!AM330</f>
        <v>213.1</v>
      </c>
      <c r="AN27" s="205">
        <f>SUM(D27:AM27)</f>
        <v>5509.3000000000011</v>
      </c>
    </row>
    <row r="28" spans="2:40" s="4" customFormat="1" ht="11.25">
      <c r="B28" s="173" t="s">
        <v>624</v>
      </c>
      <c r="C28" s="173"/>
      <c r="D28" s="24">
        <f>BigCF!D331</f>
        <v>0</v>
      </c>
      <c r="E28" s="24">
        <f>BigCF!E331</f>
        <v>0</v>
      </c>
      <c r="F28" s="24">
        <f>BigCF!F331</f>
        <v>0</v>
      </c>
      <c r="G28" s="24">
        <f>BigCF!G331</f>
        <v>0</v>
      </c>
      <c r="H28" s="24">
        <f>BigCF!H331</f>
        <v>0</v>
      </c>
      <c r="I28" s="24">
        <f>BigCF!I331</f>
        <v>0</v>
      </c>
      <c r="J28" s="24">
        <f>BigCF!J331</f>
        <v>0</v>
      </c>
      <c r="K28" s="24">
        <f>BigCF!K331</f>
        <v>0</v>
      </c>
      <c r="L28" s="24">
        <f>BigCF!L331</f>
        <v>0</v>
      </c>
      <c r="M28" s="24">
        <f>BigCF!M331</f>
        <v>0</v>
      </c>
      <c r="N28" s="24">
        <f>BigCF!N331</f>
        <v>0</v>
      </c>
      <c r="O28" s="24">
        <f>BigCF!O331</f>
        <v>0</v>
      </c>
      <c r="P28" s="24">
        <f>BigCF!P331</f>
        <v>0</v>
      </c>
      <c r="Q28" s="24">
        <f>BigCF!Q331</f>
        <v>0</v>
      </c>
      <c r="R28" s="24">
        <f>BigCF!R331</f>
        <v>0</v>
      </c>
      <c r="S28" s="24">
        <f>BigCF!S331</f>
        <v>0</v>
      </c>
      <c r="T28" s="24">
        <f>BigCF!T331</f>
        <v>0</v>
      </c>
      <c r="U28" s="24">
        <f>BigCF!U331</f>
        <v>0</v>
      </c>
      <c r="V28" s="24">
        <f>BigCF!V331</f>
        <v>0</v>
      </c>
      <c r="W28" s="24">
        <f>BigCF!W331</f>
        <v>0</v>
      </c>
      <c r="X28" s="24">
        <f>BigCF!X331</f>
        <v>0</v>
      </c>
      <c r="Y28" s="24">
        <f>BigCF!Y331</f>
        <v>0</v>
      </c>
      <c r="Z28" s="24">
        <f>BigCF!Z331</f>
        <v>0</v>
      </c>
      <c r="AA28" s="24">
        <f>BigCF!AA331</f>
        <v>0</v>
      </c>
      <c r="AB28" s="24">
        <f>BigCF!AB331</f>
        <v>0</v>
      </c>
      <c r="AC28" s="24">
        <f>BigCF!AC331</f>
        <v>0</v>
      </c>
      <c r="AD28" s="24">
        <f>BigCF!AD331</f>
        <v>0</v>
      </c>
      <c r="AE28" s="24">
        <f>BigCF!AE331</f>
        <v>0</v>
      </c>
      <c r="AF28" s="24">
        <f>BigCF!AF331</f>
        <v>0</v>
      </c>
      <c r="AG28" s="24">
        <f>BigCF!AG331</f>
        <v>0</v>
      </c>
      <c r="AH28" s="24">
        <f>BigCF!AH331</f>
        <v>0</v>
      </c>
      <c r="AI28" s="24">
        <f>BigCF!AI331</f>
        <v>0</v>
      </c>
      <c r="AJ28" s="24">
        <f>BigCF!AJ331</f>
        <v>0</v>
      </c>
      <c r="AK28" s="24">
        <f>BigCF!AK331</f>
        <v>0</v>
      </c>
      <c r="AL28" s="24">
        <f>BigCF!AL331</f>
        <v>0</v>
      </c>
      <c r="AM28" s="24">
        <f>BigCF!AM331</f>
        <v>0</v>
      </c>
      <c r="AN28" s="205">
        <f>SUM(D28:AM28)</f>
        <v>0</v>
      </c>
    </row>
    <row r="29" spans="2:40" s="171" customFormat="1" ht="11.25">
      <c r="B29" s="241"/>
      <c r="C29" s="180" t="s">
        <v>626</v>
      </c>
      <c r="D29" s="172">
        <f>SUM(D25:D28)</f>
        <v>700</v>
      </c>
      <c r="E29" s="172">
        <f t="shared" ref="E29" si="6">SUM(E25:E28)</f>
        <v>700</v>
      </c>
      <c r="F29" s="172">
        <f t="shared" ref="F29" si="7">SUM(F25:F28)</f>
        <v>700</v>
      </c>
      <c r="G29" s="172">
        <f t="shared" ref="G29" si="8">SUM(G25:G28)</f>
        <v>700</v>
      </c>
      <c r="H29" s="172">
        <f t="shared" ref="H29" si="9">SUM(H25:H28)</f>
        <v>700</v>
      </c>
      <c r="I29" s="172">
        <f t="shared" ref="I29" si="10">SUM(I25:I28)</f>
        <v>700</v>
      </c>
      <c r="J29" s="172">
        <f t="shared" ref="J29" si="11">SUM(J25:J28)</f>
        <v>498</v>
      </c>
      <c r="K29" s="172">
        <f t="shared" ref="K29" si="12">SUM(K25:K28)</f>
        <v>498</v>
      </c>
      <c r="L29" s="172">
        <f t="shared" ref="L29" si="13">SUM(L25:L28)</f>
        <v>498</v>
      </c>
      <c r="M29" s="172">
        <f t="shared" ref="M29" si="14">SUM(M25:M28)</f>
        <v>498</v>
      </c>
      <c r="N29" s="172">
        <f t="shared" ref="N29" si="15">SUM(N25:N28)</f>
        <v>679.8</v>
      </c>
      <c r="O29" s="172">
        <f t="shared" ref="O29" si="16">SUM(O25:O28)</f>
        <v>213.1</v>
      </c>
      <c r="P29" s="172">
        <f t="shared" ref="P29" si="17">SUM(P25:P28)</f>
        <v>213.1</v>
      </c>
      <c r="Q29" s="172">
        <f t="shared" ref="Q29" si="18">SUM(Q25:Q28)</f>
        <v>213.1</v>
      </c>
      <c r="R29" s="172">
        <f t="shared" ref="R29" si="19">SUM(R25:R28)</f>
        <v>213.1</v>
      </c>
      <c r="S29" s="172">
        <f t="shared" ref="S29" si="20">SUM(S25:S28)</f>
        <v>213.1</v>
      </c>
      <c r="T29" s="172">
        <f t="shared" ref="T29" si="21">SUM(T25:T28)</f>
        <v>213.1</v>
      </c>
      <c r="U29" s="172">
        <f t="shared" ref="U29" si="22">SUM(U25:U28)</f>
        <v>213.1</v>
      </c>
      <c r="V29" s="172">
        <f t="shared" ref="V29" si="23">SUM(V25:V28)</f>
        <v>213.1</v>
      </c>
      <c r="W29" s="172">
        <f t="shared" ref="W29" si="24">SUM(W25:W28)</f>
        <v>213.1</v>
      </c>
      <c r="X29" s="172">
        <f t="shared" ref="X29" si="25">SUM(X25:X28)</f>
        <v>213.1</v>
      </c>
      <c r="Y29" s="172">
        <f t="shared" ref="Y29" si="26">SUM(Y25:Y28)</f>
        <v>213.1</v>
      </c>
      <c r="Z29" s="172">
        <f t="shared" ref="Z29" si="27">SUM(Z25:Z28)</f>
        <v>213.1</v>
      </c>
      <c r="AA29" s="172">
        <f t="shared" ref="AA29" si="28">SUM(AA25:AA28)</f>
        <v>213.1</v>
      </c>
      <c r="AB29" s="172">
        <f t="shared" ref="AB29" si="29">SUM(AB25:AB28)</f>
        <v>213.1</v>
      </c>
      <c r="AC29" s="172">
        <f t="shared" ref="AC29" si="30">SUM(AC25:AC28)</f>
        <v>213.1</v>
      </c>
      <c r="AD29" s="172">
        <f t="shared" ref="AD29" si="31">SUM(AD25:AD28)</f>
        <v>213.1</v>
      </c>
      <c r="AE29" s="172">
        <f t="shared" ref="AE29" si="32">SUM(AE25:AE28)</f>
        <v>213.1</v>
      </c>
      <c r="AF29" s="172">
        <f t="shared" ref="AF29" si="33">SUM(AF25:AF28)</f>
        <v>213.1</v>
      </c>
      <c r="AG29" s="172">
        <f t="shared" ref="AG29" si="34">SUM(AG25:AG28)</f>
        <v>213.1</v>
      </c>
      <c r="AH29" s="172">
        <f t="shared" ref="AH29" si="35">SUM(AH25:AH28)</f>
        <v>213.1</v>
      </c>
      <c r="AI29" s="172">
        <f t="shared" ref="AI29" si="36">SUM(AI25:AI28)</f>
        <v>213.1</v>
      </c>
      <c r="AJ29" s="172">
        <f t="shared" ref="AJ29" si="37">SUM(AJ25:AJ28)</f>
        <v>213.1</v>
      </c>
      <c r="AK29" s="172">
        <f t="shared" ref="AK29" si="38">SUM(AK25:AK28)</f>
        <v>213.1</v>
      </c>
      <c r="AL29" s="172">
        <f t="shared" ref="AL29" si="39">SUM(AL25:AL28)</f>
        <v>213.1</v>
      </c>
      <c r="AM29" s="172">
        <f t="shared" ref="AM29" si="40">SUM(AM25:AM28)</f>
        <v>213.1</v>
      </c>
      <c r="AN29" s="203">
        <f>SUM(D29:AM29)</f>
        <v>12199.300000000008</v>
      </c>
    </row>
    <row r="30" spans="2:40" s="4" customFormat="1" ht="13.5" customHeight="1">
      <c r="B30" s="337" t="s">
        <v>625</v>
      </c>
      <c r="C30" s="338"/>
      <c r="D30" s="166">
        <f t="shared" ref="D30:AI30" si="41">IF(D29=0,"--",D22/D29)</f>
        <v>0.12</v>
      </c>
      <c r="E30" s="166">
        <f t="shared" si="41"/>
        <v>0.12</v>
      </c>
      <c r="F30" s="166">
        <f t="shared" si="41"/>
        <v>0.13</v>
      </c>
      <c r="G30" s="166">
        <f t="shared" si="41"/>
        <v>0.12</v>
      </c>
      <c r="H30" s="166">
        <f t="shared" si="41"/>
        <v>0.13</v>
      </c>
      <c r="I30" s="166">
        <f t="shared" si="41"/>
        <v>0.12</v>
      </c>
      <c r="J30" s="166">
        <f t="shared" si="41"/>
        <v>0.18273092369477911</v>
      </c>
      <c r="K30" s="166">
        <f t="shared" si="41"/>
        <v>0.16867469879518071</v>
      </c>
      <c r="L30" s="166">
        <f t="shared" si="41"/>
        <v>0.18273092369477911</v>
      </c>
      <c r="M30" s="166">
        <f t="shared" si="41"/>
        <v>0.16867469879518071</v>
      </c>
      <c r="N30" s="166">
        <f t="shared" si="41"/>
        <v>0.13386290085319213</v>
      </c>
      <c r="O30" s="166">
        <f t="shared" si="41"/>
        <v>0.39418113561708118</v>
      </c>
      <c r="P30" s="166">
        <f t="shared" si="41"/>
        <v>0.4270295635851713</v>
      </c>
      <c r="Q30" s="166">
        <f t="shared" si="41"/>
        <v>0.39418113561708118</v>
      </c>
      <c r="R30" s="166">
        <f t="shared" si="41"/>
        <v>0.4270295635851713</v>
      </c>
      <c r="S30" s="166">
        <f t="shared" si="41"/>
        <v>0.39418113561708118</v>
      </c>
      <c r="T30" s="166">
        <f t="shared" si="41"/>
        <v>0.4270295635851713</v>
      </c>
      <c r="U30" s="166">
        <f t="shared" si="41"/>
        <v>0.39418113561708118</v>
      </c>
      <c r="V30" s="166">
        <f t="shared" si="41"/>
        <v>0.4270295635851713</v>
      </c>
      <c r="W30" s="166">
        <f t="shared" si="41"/>
        <v>0.39418113561708118</v>
      </c>
      <c r="X30" s="166">
        <f t="shared" si="41"/>
        <v>0.4270295635851713</v>
      </c>
      <c r="Y30" s="166">
        <f t="shared" si="41"/>
        <v>0.39418113561708118</v>
      </c>
      <c r="Z30" s="166">
        <f t="shared" si="41"/>
        <v>0.4270295635851713</v>
      </c>
      <c r="AA30" s="166">
        <f t="shared" si="41"/>
        <v>0.39418113561708118</v>
      </c>
      <c r="AB30" s="166">
        <f t="shared" si="41"/>
        <v>0.4270295635851713</v>
      </c>
      <c r="AC30" s="166">
        <f t="shared" si="41"/>
        <v>0.39418113561708118</v>
      </c>
      <c r="AD30" s="166">
        <f t="shared" si="41"/>
        <v>0.4270295635851713</v>
      </c>
      <c r="AE30" s="166">
        <f t="shared" si="41"/>
        <v>0.39418113561708118</v>
      </c>
      <c r="AF30" s="166">
        <f t="shared" si="41"/>
        <v>0.4270295635851713</v>
      </c>
      <c r="AG30" s="166">
        <f t="shared" si="41"/>
        <v>0.39418113561708118</v>
      </c>
      <c r="AH30" s="166">
        <f t="shared" si="41"/>
        <v>0.4270295635851713</v>
      </c>
      <c r="AI30" s="166">
        <f t="shared" si="41"/>
        <v>0.39418113561708118</v>
      </c>
      <c r="AJ30" s="166">
        <f t="shared" ref="AJ30:AM30" si="42">IF(AJ29=0,"--",AJ22/AJ29)</f>
        <v>0.4270295635851713</v>
      </c>
      <c r="AK30" s="166">
        <f t="shared" si="42"/>
        <v>0.39418113561708118</v>
      </c>
      <c r="AL30" s="166">
        <f t="shared" si="42"/>
        <v>0.4270295635851713</v>
      </c>
      <c r="AM30" s="166">
        <f t="shared" si="42"/>
        <v>0.39418113561708118</v>
      </c>
      <c r="AN30" s="166">
        <f t="shared" ref="AN30" si="43">IF(AN29=0,"--",AN22/AN29)</f>
        <v>0.25763773331256695</v>
      </c>
    </row>
  </sheetData>
  <mergeCells count="1">
    <mergeCell ref="B30:C30"/>
  </mergeCells>
  <phoneticPr fontId="1"/>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住まいにかかる費用（金額詳細）</oddHead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2:C33"/>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4.75" bestFit="1" customWidth="1"/>
    <col min="2" max="2" width="15.125" customWidth="1"/>
  </cols>
  <sheetData>
    <row r="2" spans="1:3">
      <c r="A2" t="s">
        <v>21</v>
      </c>
    </row>
    <row r="3" spans="1:3">
      <c r="A3" s="77"/>
      <c r="B3" s="76" t="s">
        <v>423</v>
      </c>
    </row>
    <row r="4" spans="1:3" ht="24">
      <c r="A4" s="339" t="s">
        <v>10</v>
      </c>
      <c r="B4" s="78" t="str">
        <f>BigCF!C320</f>
        <v xml:space="preserve">世帯主
</v>
      </c>
    </row>
    <row r="5" spans="1:3">
      <c r="A5" s="322"/>
      <c r="B5" s="222" t="str">
        <f>BigCF!C11</f>
        <v/>
      </c>
      <c r="C5" t="s">
        <v>1024</v>
      </c>
    </row>
    <row r="6" spans="1:3">
      <c r="A6" s="322"/>
      <c r="B6" s="222" t="str">
        <f>BigCF!C12</f>
        <v/>
      </c>
    </row>
    <row r="7" spans="1:3">
      <c r="A7" s="322"/>
      <c r="B7" s="222" t="str">
        <f>BigCF!C13</f>
        <v/>
      </c>
    </row>
    <row r="8" spans="1:3">
      <c r="A8" s="322"/>
      <c r="B8" s="222" t="str">
        <f>BigCF!C14</f>
        <v/>
      </c>
    </row>
    <row r="9" spans="1:3">
      <c r="A9" s="322"/>
      <c r="B9" s="222" t="str">
        <f>BigCF!C15</f>
        <v/>
      </c>
    </row>
    <row r="10" spans="1:3">
      <c r="A10" s="340"/>
      <c r="B10" s="222" t="str">
        <f>BigCF!C16</f>
        <v/>
      </c>
    </row>
    <row r="11" spans="1:3" ht="13.5" customHeight="1">
      <c r="A11" s="217" t="s">
        <v>687</v>
      </c>
      <c r="B11" s="223" t="str">
        <f>BigCF!C11</f>
        <v/>
      </c>
    </row>
    <row r="12" spans="1:3">
      <c r="A12" s="218" t="s">
        <v>688</v>
      </c>
      <c r="B12" s="222" t="str">
        <f>BigCF!C12</f>
        <v/>
      </c>
    </row>
    <row r="13" spans="1:3">
      <c r="A13" s="218" t="s">
        <v>689</v>
      </c>
      <c r="B13" s="222" t="str">
        <f>BigCF!C13</f>
        <v/>
      </c>
    </row>
    <row r="14" spans="1:3">
      <c r="A14" s="218"/>
      <c r="B14" s="222" t="str">
        <f>BigCF!C14</f>
        <v/>
      </c>
    </row>
    <row r="15" spans="1:3">
      <c r="A15" s="218"/>
      <c r="B15" s="222" t="str">
        <f>BigCF!C15</f>
        <v/>
      </c>
    </row>
    <row r="16" spans="1:3">
      <c r="A16" s="219"/>
      <c r="B16" s="222" t="str">
        <f>BigCF!C16</f>
        <v/>
      </c>
    </row>
    <row r="17" spans="1:2">
      <c r="A17" s="220"/>
      <c r="B17" s="141" t="s">
        <v>554</v>
      </c>
    </row>
    <row r="18" spans="1:2">
      <c r="A18" s="142"/>
      <c r="B18" s="143" t="s">
        <v>555</v>
      </c>
    </row>
    <row r="19" spans="1:2">
      <c r="A19" s="129"/>
      <c r="B19" s="146"/>
    </row>
    <row r="20" spans="1:2">
      <c r="A20" s="129"/>
      <c r="B20" s="147"/>
    </row>
    <row r="21" spans="1:2">
      <c r="A21" s="55" t="s">
        <v>26</v>
      </c>
      <c r="B21" s="223" t="str">
        <f>BigCF!C11</f>
        <v/>
      </c>
    </row>
    <row r="22" spans="1:2">
      <c r="A22" s="38" t="s">
        <v>27</v>
      </c>
      <c r="B22" s="222" t="str">
        <f>BigCF!C12</f>
        <v/>
      </c>
    </row>
    <row r="23" spans="1:2">
      <c r="A23" s="38"/>
      <c r="B23" s="222" t="str">
        <f>BigCF!C13</f>
        <v/>
      </c>
    </row>
    <row r="24" spans="1:2">
      <c r="A24" s="38"/>
      <c r="B24" s="222" t="str">
        <f>BigCF!C14</f>
        <v/>
      </c>
    </row>
    <row r="25" spans="1:2">
      <c r="A25" s="38"/>
      <c r="B25" s="222" t="str">
        <f>BigCF!C15</f>
        <v/>
      </c>
    </row>
    <row r="26" spans="1:2">
      <c r="A26" s="38"/>
      <c r="B26" s="222" t="str">
        <f>BigCF!C16</f>
        <v/>
      </c>
    </row>
    <row r="27" spans="1:2">
      <c r="A27" s="38"/>
      <c r="B27" s="144" t="s">
        <v>556</v>
      </c>
    </row>
    <row r="28" spans="1:2">
      <c r="A28" s="145"/>
      <c r="B28" s="116" t="s">
        <v>557</v>
      </c>
    </row>
    <row r="29" spans="1:2">
      <c r="A29" s="4"/>
      <c r="B29" s="146"/>
    </row>
    <row r="30" spans="1:2">
      <c r="A30" s="4"/>
      <c r="B30" s="147"/>
    </row>
    <row r="31" spans="1:2">
      <c r="A31" s="132"/>
      <c r="B31" s="140" t="s">
        <v>558</v>
      </c>
    </row>
    <row r="32" spans="1:2">
      <c r="A32" s="130"/>
      <c r="B32" s="131" t="s">
        <v>559</v>
      </c>
    </row>
    <row r="33" spans="1:2">
      <c r="A33" s="133"/>
      <c r="B33" s="133"/>
    </row>
  </sheetData>
  <mergeCells count="1">
    <mergeCell ref="A4:A10"/>
  </mergeCells>
  <phoneticPr fontId="3"/>
  <pageMargins left="0.59055118110236227" right="0.59055118110236227" top="0.70866141732283472" bottom="0.59055118110236227" header="0.43307086614173229" footer="0.31496062992125984"/>
  <pageSetup paperSize="9" fitToWidth="0" orientation="landscape" horizontalDpi="300" verticalDpi="300" r:id="rId1"/>
  <headerFooter>
    <oddHeader>&amp;L&amp;"-,太字"&amp;16&amp;K990099■　子供の教育費（金額詳細）</oddHead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2:C21"/>
  <sheetViews>
    <sheetView zoomScale="95" zoomScaleNormal="95" workbookViewId="0"/>
  </sheetViews>
  <sheetFormatPr defaultRowHeight="13.5"/>
  <cols>
    <col min="1" max="1" width="6" bestFit="1" customWidth="1"/>
    <col min="2" max="2" width="14.25" bestFit="1" customWidth="1"/>
    <col min="3" max="3" width="14.375" bestFit="1" customWidth="1"/>
  </cols>
  <sheetData>
    <row r="2" spans="1:3" ht="22.5">
      <c r="A2" s="341" t="s">
        <v>13</v>
      </c>
      <c r="B2" s="49" t="s">
        <v>14</v>
      </c>
      <c r="C2" s="380" t="s">
        <v>1023</v>
      </c>
    </row>
    <row r="3" spans="1:3">
      <c r="A3" s="342"/>
      <c r="B3" s="46" t="s">
        <v>3</v>
      </c>
      <c r="C3" s="381"/>
    </row>
    <row r="4" spans="1:3">
      <c r="A4" s="342"/>
      <c r="B4" s="46" t="s">
        <v>16</v>
      </c>
      <c r="C4" s="381"/>
    </row>
    <row r="5" spans="1:3">
      <c r="A5" s="342"/>
      <c r="B5" s="46" t="s">
        <v>4</v>
      </c>
      <c r="C5" s="381"/>
    </row>
    <row r="6" spans="1:3">
      <c r="A6" s="342"/>
      <c r="B6" s="46" t="s">
        <v>5</v>
      </c>
      <c r="C6" s="381"/>
    </row>
    <row r="7" spans="1:3">
      <c r="A7" s="342"/>
      <c r="B7" s="46" t="s">
        <v>6</v>
      </c>
      <c r="C7" s="381"/>
    </row>
    <row r="8" spans="1:3">
      <c r="A8" s="343"/>
      <c r="B8" s="50" t="s">
        <v>15</v>
      </c>
      <c r="C8" s="382"/>
    </row>
    <row r="9" spans="1:3">
      <c r="A9" s="344" t="s">
        <v>57</v>
      </c>
      <c r="B9" s="45" t="s">
        <v>7</v>
      </c>
      <c r="C9" s="383"/>
    </row>
    <row r="10" spans="1:3">
      <c r="A10" s="345"/>
      <c r="B10" s="46" t="s">
        <v>45</v>
      </c>
      <c r="C10" s="384"/>
    </row>
    <row r="11" spans="1:3">
      <c r="A11" s="345"/>
      <c r="B11" s="46" t="s">
        <v>8</v>
      </c>
      <c r="C11" s="384"/>
    </row>
    <row r="12" spans="1:3">
      <c r="A12" s="346"/>
      <c r="B12" s="48"/>
      <c r="C12" s="385"/>
    </row>
    <row r="13" spans="1:3">
      <c r="A13" s="344" t="s">
        <v>58</v>
      </c>
      <c r="B13" s="47" t="s">
        <v>46</v>
      </c>
      <c r="C13" s="386"/>
    </row>
    <row r="14" spans="1:3">
      <c r="A14" s="347"/>
      <c r="B14" s="46" t="s">
        <v>47</v>
      </c>
      <c r="C14" s="381"/>
    </row>
    <row r="15" spans="1:3">
      <c r="A15" s="347"/>
      <c r="B15" s="46" t="s">
        <v>48</v>
      </c>
      <c r="C15" s="381"/>
    </row>
    <row r="16" spans="1:3">
      <c r="A16" s="347"/>
      <c r="B16" s="50" t="s">
        <v>49</v>
      </c>
      <c r="C16" s="382"/>
    </row>
    <row r="17" spans="1:3">
      <c r="A17" s="344" t="s">
        <v>59</v>
      </c>
      <c r="B17" s="45" t="s">
        <v>52</v>
      </c>
      <c r="C17" s="383"/>
    </row>
    <row r="18" spans="1:3">
      <c r="A18" s="348"/>
      <c r="B18" s="48" t="s">
        <v>50</v>
      </c>
      <c r="C18" s="385"/>
    </row>
    <row r="19" spans="1:3">
      <c r="A19" s="51" t="s">
        <v>51</v>
      </c>
      <c r="B19" s="52"/>
      <c r="C19" s="387"/>
    </row>
    <row r="20" spans="1:3" s="15" customFormat="1">
      <c r="A20" s="53" t="s">
        <v>56</v>
      </c>
      <c r="B20" s="54"/>
      <c r="C20" s="388"/>
    </row>
    <row r="21" spans="1:3">
      <c r="C21" s="389"/>
    </row>
  </sheetData>
  <mergeCells count="4">
    <mergeCell ref="A2:A8"/>
    <mergeCell ref="A9:A12"/>
    <mergeCell ref="A13:A16"/>
    <mergeCell ref="A17:A18"/>
  </mergeCells>
  <phoneticPr fontId="3"/>
  <pageMargins left="0.59055118110236215" right="0.59055118110236215" top="0.70866141732283472" bottom="0.59055118110236215" header="0.43307086614173229" footer="0.31496062992125989"/>
  <pageSetup paperSize="9" orientation="landscape" horizontalDpi="300" verticalDpi="300" r:id="rId1"/>
  <headerFooter>
    <oddHeader>&amp;L&amp;"-,太字"&amp;16&amp;K990099■　現在加入中、今後加入予定の保険一覧</oddHead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B20"/>
  <sheetViews>
    <sheetView zoomScaleNormal="100" workbookViewId="0">
      <selection activeCell="A5" sqref="A5:XFD5"/>
    </sheetView>
  </sheetViews>
  <sheetFormatPr defaultRowHeight="13.5"/>
  <cols>
    <col min="1" max="1" width="24.125" customWidth="1"/>
    <col min="2" max="2" width="37" bestFit="1" customWidth="1"/>
  </cols>
  <sheetData>
    <row r="2" spans="1:2">
      <c r="A2" t="s">
        <v>979</v>
      </c>
    </row>
    <row r="3" spans="1:2">
      <c r="A3" s="229" t="s">
        <v>1042</v>
      </c>
      <c r="B3" s="232"/>
    </row>
    <row r="4" spans="1:2">
      <c r="A4" s="230" t="s">
        <v>1044</v>
      </c>
      <c r="B4" s="233" t="s">
        <v>1045</v>
      </c>
    </row>
    <row r="5" spans="1:2">
      <c r="A5" s="315"/>
      <c r="B5" s="316" t="s">
        <v>1046</v>
      </c>
    </row>
    <row r="6" spans="1:2" ht="27">
      <c r="A6" s="230" t="s">
        <v>1047</v>
      </c>
      <c r="B6" s="402" t="s">
        <v>1048</v>
      </c>
    </row>
    <row r="7" spans="1:2">
      <c r="A7" s="230" t="s">
        <v>1050</v>
      </c>
      <c r="B7" s="233" t="s">
        <v>1051</v>
      </c>
    </row>
    <row r="8" spans="1:2" ht="27">
      <c r="A8" s="231" t="s">
        <v>1052</v>
      </c>
      <c r="B8" s="403" t="s">
        <v>1053</v>
      </c>
    </row>
    <row r="9" spans="1:2">
      <c r="A9" s="188"/>
      <c r="B9" s="311"/>
    </row>
    <row r="10" spans="1:2">
      <c r="A10" s="188"/>
    </row>
    <row r="11" spans="1:2">
      <c r="A11" s="188"/>
    </row>
    <row r="12" spans="1:2">
      <c r="A12" t="s">
        <v>739</v>
      </c>
    </row>
    <row r="13" spans="1:2" ht="27" customHeight="1">
      <c r="A13" s="229"/>
      <c r="B13" s="232"/>
    </row>
    <row r="14" spans="1:2">
      <c r="A14" s="230" t="s">
        <v>1043</v>
      </c>
      <c r="B14" s="233"/>
    </row>
    <row r="15" spans="1:2">
      <c r="A15" s="230" t="s">
        <v>1054</v>
      </c>
      <c r="B15" s="233"/>
    </row>
    <row r="16" spans="1:2">
      <c r="A16" s="230" t="s">
        <v>1049</v>
      </c>
      <c r="B16" s="233"/>
    </row>
    <row r="17" spans="1:2">
      <c r="A17" s="231" t="s">
        <v>1055</v>
      </c>
      <c r="B17" s="234"/>
    </row>
    <row r="18" spans="1:2">
      <c r="A18" s="188"/>
      <c r="B18" s="311"/>
    </row>
    <row r="19" spans="1:2">
      <c r="A19" s="188"/>
      <c r="B19" s="15"/>
    </row>
    <row r="20" spans="1:2">
      <c r="A20" s="247"/>
      <c r="B20" s="312"/>
    </row>
  </sheetData>
  <phoneticPr fontId="27"/>
  <pageMargins left="0.59055118110236227" right="0.59055118110236227" top="0.70866141732283472" bottom="0.59055118110236227" header="0.43307086614173229" footer="0.31496062992125984"/>
  <pageSetup paperSize="9" fitToWidth="2" orientation="landscape" horizontalDpi="300" verticalDpi="300" r:id="rId1"/>
  <headerFooter>
    <oddHeader>&amp;L&amp;"-,太字"&amp;16&amp;K990099■　資産運用プラン</oddHeader>
    <oddFooter>&amp;R&amp;P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0:A41"/>
  <sheetViews>
    <sheetView zoomScaleNormal="100" workbookViewId="0">
      <selection activeCell="A45" sqref="A45"/>
    </sheetView>
  </sheetViews>
  <sheetFormatPr defaultRowHeight="13.5"/>
  <cols>
    <col min="1" max="1" width="17.625" customWidth="1"/>
    <col min="2" max="9" width="15.875" customWidth="1"/>
  </cols>
  <sheetData>
    <row r="40" spans="1:1">
      <c r="A40" t="s">
        <v>55</v>
      </c>
    </row>
    <row r="41" spans="1:1">
      <c r="A41" t="s">
        <v>980</v>
      </c>
    </row>
  </sheetData>
  <phoneticPr fontId="27"/>
  <pageMargins left="0.59055118110236227" right="0.59055118110236227" top="0.70866141732283472" bottom="0.59055118110236227" header="0.43307086614173229" footer="0.31496062992125984"/>
  <pageSetup paperSize="9" scale="99" orientation="landscape" horizontalDpi="300" verticalDpi="300" r:id="rId1"/>
  <headerFooter>
    <oddHeader>&amp;L&amp;"-,太字"&amp;16&amp;K990099■　資産運用シミュレーション結果</oddHeader>
    <oddFooter>&amp;R&amp;P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dimension ref="A2:G40"/>
  <sheetViews>
    <sheetView workbookViewId="0"/>
  </sheetViews>
  <sheetFormatPr defaultRowHeight="13.5"/>
  <cols>
    <col min="1" max="1" width="26.125" customWidth="1"/>
    <col min="2" max="2" width="13.875" customWidth="1"/>
    <col min="3" max="3" width="10.25" customWidth="1"/>
    <col min="4" max="4" width="22.75" customWidth="1"/>
    <col min="5" max="5" width="10.875" customWidth="1"/>
    <col min="6" max="6" width="10.625" bestFit="1" customWidth="1"/>
    <col min="7" max="7" width="11.75" bestFit="1" customWidth="1"/>
    <col min="8" max="8" width="5.25" bestFit="1" customWidth="1"/>
  </cols>
  <sheetData>
    <row r="2" spans="1:7">
      <c r="A2" t="s">
        <v>589</v>
      </c>
    </row>
    <row r="3" spans="1:7">
      <c r="A3" s="159"/>
      <c r="B3" s="159" t="s">
        <v>587</v>
      </c>
      <c r="C3" s="159" t="s">
        <v>588</v>
      </c>
      <c r="E3" s="156"/>
    </row>
    <row r="4" spans="1:7">
      <c r="A4" s="161" t="s">
        <v>590</v>
      </c>
      <c r="B4" s="160" t="s">
        <v>1030</v>
      </c>
      <c r="C4" s="160" t="s">
        <v>1031</v>
      </c>
      <c r="D4" t="s">
        <v>1032</v>
      </c>
    </row>
    <row r="5" spans="1:7">
      <c r="A5" s="163" t="s">
        <v>591</v>
      </c>
      <c r="B5" s="160" t="s">
        <v>1033</v>
      </c>
      <c r="C5" s="160" t="s">
        <v>1034</v>
      </c>
      <c r="D5" t="s">
        <v>1035</v>
      </c>
    </row>
    <row r="6" spans="1:7">
      <c r="A6" s="162"/>
      <c r="B6" s="160"/>
      <c r="C6" s="160"/>
    </row>
    <row r="7" spans="1:7">
      <c r="A7" s="162"/>
      <c r="B7" s="160"/>
      <c r="C7" s="160"/>
    </row>
    <row r="8" spans="1:7">
      <c r="A8" s="162"/>
      <c r="B8" s="160"/>
      <c r="C8" s="160"/>
    </row>
    <row r="10" spans="1:7">
      <c r="A10" t="s">
        <v>583</v>
      </c>
    </row>
    <row r="11" spans="1:7">
      <c r="A11" s="305" t="s">
        <v>54</v>
      </c>
      <c r="B11" s="350" t="s">
        <v>969</v>
      </c>
      <c r="C11" s="350"/>
      <c r="D11" s="306" t="s">
        <v>970</v>
      </c>
      <c r="E11" s="351" t="s">
        <v>38</v>
      </c>
      <c r="F11" s="351"/>
      <c r="G11" s="58" t="str">
        <f>IF(COUNTA(G12:G19)=0,"","変動率")</f>
        <v/>
      </c>
    </row>
    <row r="12" spans="1:7">
      <c r="A12" s="310"/>
      <c r="B12" s="349"/>
      <c r="C12" s="349"/>
      <c r="D12" s="307"/>
      <c r="E12" s="266"/>
      <c r="F12" s="20"/>
      <c r="G12" s="308"/>
    </row>
    <row r="13" spans="1:7">
      <c r="A13" s="310" t="s">
        <v>1036</v>
      </c>
      <c r="B13" s="349"/>
      <c r="C13" s="349"/>
      <c r="D13" s="307"/>
      <c r="E13" s="266"/>
      <c r="F13" s="20"/>
      <c r="G13" s="309"/>
    </row>
    <row r="14" spans="1:7">
      <c r="A14" s="310"/>
      <c r="B14" s="349"/>
      <c r="C14" s="349"/>
      <c r="D14" s="307"/>
      <c r="E14" s="266"/>
      <c r="F14" s="20"/>
      <c r="G14" s="309"/>
    </row>
    <row r="15" spans="1:7">
      <c r="A15" s="310"/>
      <c r="B15" s="349"/>
      <c r="C15" s="349"/>
      <c r="D15" s="307"/>
      <c r="E15" s="266"/>
      <c r="F15" s="20"/>
      <c r="G15" s="309"/>
    </row>
    <row r="16" spans="1:7">
      <c r="A16" s="310"/>
      <c r="B16" s="349"/>
      <c r="C16" s="349"/>
      <c r="D16" s="307"/>
      <c r="E16" s="266"/>
      <c r="F16" s="20"/>
      <c r="G16" s="309"/>
    </row>
    <row r="17" spans="1:7">
      <c r="A17" s="310"/>
      <c r="B17" s="349"/>
      <c r="C17" s="349"/>
      <c r="D17" s="307"/>
      <c r="E17" s="266"/>
      <c r="F17" s="20"/>
      <c r="G17" s="309"/>
    </row>
    <row r="18" spans="1:7">
      <c r="A18" s="310"/>
      <c r="B18" s="349"/>
      <c r="C18" s="349"/>
      <c r="D18" s="307"/>
      <c r="E18" s="266"/>
      <c r="F18" s="20"/>
      <c r="G18" s="309"/>
    </row>
    <row r="19" spans="1:7">
      <c r="A19" s="310"/>
      <c r="B19" s="349"/>
      <c r="C19" s="349"/>
      <c r="D19" s="307"/>
      <c r="E19" s="266"/>
      <c r="F19" s="20"/>
      <c r="G19" s="309"/>
    </row>
    <row r="21" spans="1:7">
      <c r="A21" t="s">
        <v>584</v>
      </c>
    </row>
    <row r="22" spans="1:7">
      <c r="A22" s="305" t="s">
        <v>54</v>
      </c>
      <c r="B22" s="350" t="s">
        <v>969</v>
      </c>
      <c r="C22" s="350"/>
      <c r="D22" s="306" t="s">
        <v>970</v>
      </c>
      <c r="E22" s="351" t="s">
        <v>38</v>
      </c>
      <c r="F22" s="351"/>
      <c r="G22" s="58" t="str">
        <f>IF(COUNTA(G23:G40)=0,"","変動率")</f>
        <v/>
      </c>
    </row>
    <row r="23" spans="1:7">
      <c r="A23" s="310" t="s">
        <v>1037</v>
      </c>
      <c r="B23" s="349" t="s">
        <v>1038</v>
      </c>
      <c r="C23" s="349"/>
      <c r="D23" s="307" t="s">
        <v>1039</v>
      </c>
      <c r="E23" s="266" t="s">
        <v>1040</v>
      </c>
      <c r="F23" s="20" t="s">
        <v>1041</v>
      </c>
      <c r="G23" s="309"/>
    </row>
    <row r="24" spans="1:7">
      <c r="A24" s="310"/>
      <c r="B24" s="349"/>
      <c r="C24" s="349"/>
      <c r="D24" s="307"/>
      <c r="E24" s="266"/>
      <c r="F24" s="20"/>
      <c r="G24" s="309"/>
    </row>
    <row r="25" spans="1:7">
      <c r="A25" s="310"/>
      <c r="B25" s="349"/>
      <c r="C25" s="349"/>
      <c r="D25" s="307"/>
      <c r="E25" s="266"/>
      <c r="F25" s="20"/>
      <c r="G25" s="309"/>
    </row>
    <row r="26" spans="1:7">
      <c r="A26" s="310"/>
      <c r="B26" s="349"/>
      <c r="C26" s="349"/>
      <c r="D26" s="307"/>
      <c r="E26" s="266"/>
      <c r="F26" s="20"/>
      <c r="G26" s="309"/>
    </row>
    <row r="27" spans="1:7">
      <c r="A27" s="310"/>
      <c r="B27" s="349"/>
      <c r="C27" s="349"/>
      <c r="D27" s="307"/>
      <c r="E27" s="266"/>
      <c r="F27" s="20"/>
      <c r="G27" s="309"/>
    </row>
    <row r="28" spans="1:7">
      <c r="A28" s="310"/>
      <c r="B28" s="349"/>
      <c r="C28" s="349"/>
      <c r="D28" s="307"/>
      <c r="E28" s="266"/>
      <c r="F28" s="20"/>
      <c r="G28" s="309"/>
    </row>
    <row r="29" spans="1:7">
      <c r="A29" s="310"/>
      <c r="B29" s="349"/>
      <c r="C29" s="349"/>
      <c r="D29" s="307"/>
      <c r="E29" s="266"/>
      <c r="F29" s="20"/>
      <c r="G29" s="309"/>
    </row>
    <row r="30" spans="1:7">
      <c r="A30" s="310"/>
      <c r="B30" s="349"/>
      <c r="C30" s="349"/>
      <c r="D30" s="307"/>
      <c r="E30" s="266"/>
      <c r="F30" s="20"/>
      <c r="G30" s="309"/>
    </row>
    <row r="31" spans="1:7">
      <c r="A31" s="310"/>
      <c r="B31" s="349"/>
      <c r="C31" s="349"/>
      <c r="D31" s="307"/>
      <c r="E31" s="266"/>
      <c r="F31" s="20"/>
      <c r="G31" s="309"/>
    </row>
    <row r="32" spans="1:7">
      <c r="A32" s="310"/>
      <c r="B32" s="349"/>
      <c r="C32" s="349"/>
      <c r="D32" s="307"/>
      <c r="E32" s="266"/>
      <c r="F32" s="20"/>
      <c r="G32" s="309"/>
    </row>
    <row r="33" spans="1:7">
      <c r="A33" s="310"/>
      <c r="B33" s="349"/>
      <c r="C33" s="349"/>
      <c r="D33" s="307"/>
      <c r="E33" s="266"/>
      <c r="F33" s="20"/>
      <c r="G33" s="309"/>
    </row>
    <row r="34" spans="1:7">
      <c r="A34" s="310"/>
      <c r="B34" s="349"/>
      <c r="C34" s="349"/>
      <c r="D34" s="307"/>
      <c r="E34" s="266"/>
      <c r="F34" s="20"/>
      <c r="G34" s="309"/>
    </row>
    <row r="35" spans="1:7">
      <c r="A35" s="310"/>
      <c r="B35" s="349"/>
      <c r="C35" s="349"/>
      <c r="D35" s="307"/>
      <c r="E35" s="266"/>
      <c r="F35" s="20"/>
      <c r="G35" s="309"/>
    </row>
    <row r="36" spans="1:7">
      <c r="A36" s="310"/>
      <c r="B36" s="349"/>
      <c r="C36" s="349"/>
      <c r="D36" s="307"/>
      <c r="E36" s="266"/>
      <c r="F36" s="20"/>
      <c r="G36" s="309"/>
    </row>
    <row r="37" spans="1:7">
      <c r="A37" s="310"/>
      <c r="B37" s="349"/>
      <c r="C37" s="349"/>
      <c r="D37" s="307"/>
      <c r="E37" s="266"/>
      <c r="F37" s="20"/>
      <c r="G37" s="309"/>
    </row>
    <row r="38" spans="1:7">
      <c r="A38" s="310"/>
      <c r="B38" s="349"/>
      <c r="C38" s="349"/>
      <c r="D38" s="307"/>
      <c r="E38" s="266"/>
      <c r="F38" s="20"/>
      <c r="G38" s="309"/>
    </row>
    <row r="39" spans="1:7">
      <c r="A39" s="310"/>
      <c r="B39" s="349"/>
      <c r="C39" s="349"/>
      <c r="D39" s="307"/>
      <c r="E39" s="266"/>
      <c r="F39" s="20"/>
      <c r="G39" s="309"/>
    </row>
    <row r="40" spans="1:7">
      <c r="A40" s="310"/>
      <c r="B40" s="349"/>
      <c r="C40" s="349"/>
      <c r="D40" s="307"/>
      <c r="E40" s="266"/>
      <c r="F40" s="20"/>
      <c r="G40" s="309"/>
    </row>
  </sheetData>
  <mergeCells count="30">
    <mergeCell ref="E11:F11"/>
    <mergeCell ref="B16:C16"/>
    <mergeCell ref="B17:C17"/>
    <mergeCell ref="B18:C18"/>
    <mergeCell ref="B19:C19"/>
    <mergeCell ref="B15:C15"/>
    <mergeCell ref="B11:C11"/>
    <mergeCell ref="B12:C12"/>
    <mergeCell ref="B13:C13"/>
    <mergeCell ref="B14:C14"/>
    <mergeCell ref="B28:C28"/>
    <mergeCell ref="B29:C29"/>
    <mergeCell ref="B30:C30"/>
    <mergeCell ref="B22:C22"/>
    <mergeCell ref="E22:F22"/>
    <mergeCell ref="B23:C23"/>
    <mergeCell ref="B24:C24"/>
    <mergeCell ref="B25:C25"/>
    <mergeCell ref="B26:C26"/>
    <mergeCell ref="B27:C27"/>
    <mergeCell ref="B31:C31"/>
    <mergeCell ref="B32:C32"/>
    <mergeCell ref="B33:C33"/>
    <mergeCell ref="B34:C34"/>
    <mergeCell ref="B35:C35"/>
    <mergeCell ref="B36:C36"/>
    <mergeCell ref="B37:C37"/>
    <mergeCell ref="B38:C38"/>
    <mergeCell ref="B39:C39"/>
    <mergeCell ref="B40:C40"/>
  </mergeCells>
  <phoneticPr fontId="9"/>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日常生活費と、定期的な収入・支出について</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35"/>
  <sheetViews>
    <sheetView zoomScale="90" zoomScaleNormal="90" workbookViewId="0">
      <pane xSplit="5" ySplit="4" topLeftCell="F5" activePane="bottomRight" state="frozen"/>
      <selection pane="topRight" activeCell="F1" sqref="F1"/>
      <selection pane="bottomLeft" activeCell="A5" sqref="A5"/>
      <selection pane="bottomRight" activeCell="F5" sqref="F5"/>
    </sheetView>
  </sheetViews>
  <sheetFormatPr defaultRowHeight="13.5"/>
  <cols>
    <col min="1" max="2" width="3" customWidth="1"/>
    <col min="3" max="3" width="8.375" customWidth="1"/>
    <col min="4" max="4" width="4.625" bestFit="1" customWidth="1"/>
    <col min="5" max="5" width="30.75" style="112" bestFit="1" customWidth="1"/>
    <col min="6" max="41" width="6.25" customWidth="1"/>
  </cols>
  <sheetData>
    <row r="1" spans="1:41">
      <c r="C1" s="94"/>
      <c r="D1" s="94"/>
      <c r="E1" s="111" t="s">
        <v>460</v>
      </c>
      <c r="F1" s="94">
        <f>BigCF!D2</f>
        <v>2025</v>
      </c>
      <c r="G1" s="94">
        <f>BigCF!E2</f>
        <v>2026</v>
      </c>
      <c r="H1" s="94">
        <f>BigCF!F2</f>
        <v>2027</v>
      </c>
      <c r="I1" s="94">
        <f>BigCF!G2</f>
        <v>2028</v>
      </c>
      <c r="J1" s="94">
        <f>BigCF!H2</f>
        <v>2029</v>
      </c>
      <c r="K1" s="94">
        <f>BigCF!I2</f>
        <v>2030</v>
      </c>
      <c r="L1" s="94">
        <f>BigCF!J2</f>
        <v>2031</v>
      </c>
      <c r="M1" s="94">
        <f>BigCF!K2</f>
        <v>2032</v>
      </c>
      <c r="N1" s="94">
        <f>BigCF!L2</f>
        <v>2033</v>
      </c>
      <c r="O1" s="94">
        <f>BigCF!M2</f>
        <v>2034</v>
      </c>
      <c r="P1" s="94">
        <f>BigCF!N2</f>
        <v>2035</v>
      </c>
      <c r="Q1" s="94">
        <f>BigCF!O2</f>
        <v>2036</v>
      </c>
      <c r="R1" s="94">
        <f>BigCF!P2</f>
        <v>2037</v>
      </c>
      <c r="S1" s="94">
        <f>BigCF!Q2</f>
        <v>2038</v>
      </c>
      <c r="T1" s="94">
        <f>BigCF!R2</f>
        <v>2039</v>
      </c>
      <c r="U1" s="94">
        <f>BigCF!S2</f>
        <v>2040</v>
      </c>
      <c r="V1" s="94">
        <f>BigCF!T2</f>
        <v>2041</v>
      </c>
      <c r="W1" s="94">
        <f>BigCF!U2</f>
        <v>2042</v>
      </c>
      <c r="X1" s="94">
        <f>BigCF!V2</f>
        <v>2043</v>
      </c>
      <c r="Y1" s="94">
        <f>BigCF!W2</f>
        <v>2044</v>
      </c>
      <c r="Z1" s="94">
        <f>BigCF!X2</f>
        <v>2045</v>
      </c>
      <c r="AA1" s="94">
        <f>BigCF!Y2</f>
        <v>2046</v>
      </c>
      <c r="AB1" s="94">
        <f>BigCF!Z2</f>
        <v>2047</v>
      </c>
      <c r="AC1" s="94">
        <f>BigCF!AA2</f>
        <v>2048</v>
      </c>
      <c r="AD1" s="94">
        <f>BigCF!AB2</f>
        <v>2049</v>
      </c>
      <c r="AE1" s="94">
        <f>BigCF!AC2</f>
        <v>2050</v>
      </c>
      <c r="AF1" s="94">
        <f>BigCF!AD2</f>
        <v>2051</v>
      </c>
      <c r="AG1" s="94">
        <f>BigCF!AE2</f>
        <v>2052</v>
      </c>
      <c r="AH1" s="94">
        <f>BigCF!AF2</f>
        <v>2053</v>
      </c>
      <c r="AI1" s="94">
        <f>BigCF!AG2</f>
        <v>2054</v>
      </c>
      <c r="AJ1" s="94">
        <f>BigCF!AH2</f>
        <v>2055</v>
      </c>
      <c r="AK1" s="94">
        <f>BigCF!AI2</f>
        <v>2056</v>
      </c>
      <c r="AL1" s="94">
        <f>BigCF!AJ2</f>
        <v>2057</v>
      </c>
      <c r="AM1" s="94">
        <f>BigCF!AK2</f>
        <v>2058</v>
      </c>
      <c r="AN1" s="94">
        <f>BigCF!AL2</f>
        <v>2059</v>
      </c>
      <c r="AO1" s="94">
        <f>BigCF!AM2</f>
        <v>2060</v>
      </c>
    </row>
    <row r="2" spans="1:41">
      <c r="C2" s="94" t="str">
        <f>BigCF!B3</f>
        <v>世帯主</v>
      </c>
      <c r="D2" s="94"/>
      <c r="E2" s="111" t="str">
        <f>BigCF!C3</f>
        <v>世帯主</v>
      </c>
      <c r="F2" s="94">
        <f>BigCF!D3</f>
        <v>55</v>
      </c>
      <c r="G2" s="94">
        <f>BigCF!E3</f>
        <v>56</v>
      </c>
      <c r="H2" s="94">
        <f>BigCF!F3</f>
        <v>57</v>
      </c>
      <c r="I2" s="94">
        <f>BigCF!G3</f>
        <v>58</v>
      </c>
      <c r="J2" s="94">
        <f>BigCF!H3</f>
        <v>59</v>
      </c>
      <c r="K2" s="94">
        <f>BigCF!I3</f>
        <v>60</v>
      </c>
      <c r="L2" s="94">
        <f>BigCF!J3</f>
        <v>61</v>
      </c>
      <c r="M2" s="94">
        <f>BigCF!K3</f>
        <v>62</v>
      </c>
      <c r="N2" s="94">
        <f>BigCF!L3</f>
        <v>63</v>
      </c>
      <c r="O2" s="94">
        <f>BigCF!M3</f>
        <v>64</v>
      </c>
      <c r="P2" s="94">
        <f>BigCF!N3</f>
        <v>65</v>
      </c>
      <c r="Q2" s="94">
        <f>BigCF!O3</f>
        <v>66</v>
      </c>
      <c r="R2" s="94">
        <f>BigCF!P3</f>
        <v>67</v>
      </c>
      <c r="S2" s="94">
        <f>BigCF!Q3</f>
        <v>68</v>
      </c>
      <c r="T2" s="94">
        <f>BigCF!R3</f>
        <v>69</v>
      </c>
      <c r="U2" s="94">
        <f>BigCF!S3</f>
        <v>70</v>
      </c>
      <c r="V2" s="94">
        <f>BigCF!T3</f>
        <v>71</v>
      </c>
      <c r="W2" s="94">
        <f>BigCF!U3</f>
        <v>72</v>
      </c>
      <c r="X2" s="94">
        <f>BigCF!V3</f>
        <v>73</v>
      </c>
      <c r="Y2" s="94">
        <f>BigCF!W3</f>
        <v>74</v>
      </c>
      <c r="Z2" s="94">
        <f>BigCF!X3</f>
        <v>75</v>
      </c>
      <c r="AA2" s="94">
        <f>BigCF!Y3</f>
        <v>76</v>
      </c>
      <c r="AB2" s="94">
        <f>BigCF!Z3</f>
        <v>77</v>
      </c>
      <c r="AC2" s="94">
        <f>BigCF!AA3</f>
        <v>78</v>
      </c>
      <c r="AD2" s="94">
        <f>BigCF!AB3</f>
        <v>79</v>
      </c>
      <c r="AE2" s="94">
        <f>BigCF!AC3</f>
        <v>80</v>
      </c>
      <c r="AF2" s="94">
        <f>BigCF!AD3</f>
        <v>81</v>
      </c>
      <c r="AG2" s="94">
        <f>BigCF!AE3</f>
        <v>82</v>
      </c>
      <c r="AH2" s="94">
        <f>BigCF!AF3</f>
        <v>83</v>
      </c>
      <c r="AI2" s="94">
        <f>BigCF!AG3</f>
        <v>84</v>
      </c>
      <c r="AJ2" s="94">
        <f>BigCF!AH3</f>
        <v>85</v>
      </c>
      <c r="AK2" s="94">
        <f>BigCF!AI3</f>
        <v>86</v>
      </c>
      <c r="AL2" s="94">
        <f>BigCF!AJ3</f>
        <v>87</v>
      </c>
      <c r="AM2" s="94">
        <f>BigCF!AK3</f>
        <v>88</v>
      </c>
      <c r="AN2" s="94">
        <f>BigCF!AL3</f>
        <v>89</v>
      </c>
      <c r="AO2" s="94">
        <f>BigCF!AM3</f>
        <v>90</v>
      </c>
    </row>
    <row r="3" spans="1:41">
      <c r="C3" s="94" t="str">
        <f>BigCF!B4</f>
        <v>配偶者</v>
      </c>
      <c r="D3" s="94"/>
      <c r="E3" s="111" t="str">
        <f>BigCF!C4</f>
        <v xml:space="preserve"> </v>
      </c>
      <c r="F3" s="94" t="str">
        <f>BigCF!D4</f>
        <v xml:space="preserve"> </v>
      </c>
      <c r="G3" s="94" t="str">
        <f>BigCF!E4</f>
        <v xml:space="preserve"> </v>
      </c>
      <c r="H3" s="94" t="str">
        <f>BigCF!F4</f>
        <v xml:space="preserve"> </v>
      </c>
      <c r="I3" s="94" t="str">
        <f>BigCF!G4</f>
        <v xml:space="preserve"> </v>
      </c>
      <c r="J3" s="94" t="str">
        <f>BigCF!H4</f>
        <v xml:space="preserve"> </v>
      </c>
      <c r="K3" s="94" t="str">
        <f>BigCF!I4</f>
        <v xml:space="preserve"> </v>
      </c>
      <c r="L3" s="94" t="str">
        <f>BigCF!J4</f>
        <v xml:space="preserve"> </v>
      </c>
      <c r="M3" s="94" t="str">
        <f>BigCF!K4</f>
        <v xml:space="preserve"> </v>
      </c>
      <c r="N3" s="94" t="str">
        <f>BigCF!L4</f>
        <v xml:space="preserve"> </v>
      </c>
      <c r="O3" s="94" t="str">
        <f>BigCF!M4</f>
        <v xml:space="preserve"> </v>
      </c>
      <c r="P3" s="94" t="str">
        <f>BigCF!N4</f>
        <v xml:space="preserve"> </v>
      </c>
      <c r="Q3" s="94" t="str">
        <f>BigCF!O4</f>
        <v xml:space="preserve"> </v>
      </c>
      <c r="R3" s="94" t="str">
        <f>BigCF!P4</f>
        <v xml:space="preserve"> </v>
      </c>
      <c r="S3" s="94" t="str">
        <f>BigCF!Q4</f>
        <v xml:space="preserve"> </v>
      </c>
      <c r="T3" s="94" t="str">
        <f>BigCF!R4</f>
        <v xml:space="preserve"> </v>
      </c>
      <c r="U3" s="94" t="str">
        <f>BigCF!S4</f>
        <v xml:space="preserve"> </v>
      </c>
      <c r="V3" s="94" t="str">
        <f>BigCF!T4</f>
        <v xml:space="preserve"> </v>
      </c>
      <c r="W3" s="94" t="str">
        <f>BigCF!U4</f>
        <v xml:space="preserve"> </v>
      </c>
      <c r="X3" s="94" t="str">
        <f>BigCF!V4</f>
        <v xml:space="preserve"> </v>
      </c>
      <c r="Y3" s="94" t="str">
        <f>BigCF!W4</f>
        <v xml:space="preserve"> </v>
      </c>
      <c r="Z3" s="94" t="str">
        <f>BigCF!X4</f>
        <v xml:space="preserve"> </v>
      </c>
      <c r="AA3" s="94" t="str">
        <f>BigCF!Y4</f>
        <v xml:space="preserve"> </v>
      </c>
      <c r="AB3" s="94" t="str">
        <f>BigCF!Z4</f>
        <v xml:space="preserve"> </v>
      </c>
      <c r="AC3" s="94" t="str">
        <f>BigCF!AA4</f>
        <v xml:space="preserve"> </v>
      </c>
      <c r="AD3" s="94" t="str">
        <f>BigCF!AB4</f>
        <v xml:space="preserve"> </v>
      </c>
      <c r="AE3" s="94" t="str">
        <f>BigCF!AC4</f>
        <v xml:space="preserve"> </v>
      </c>
      <c r="AF3" s="94" t="str">
        <f>BigCF!AD4</f>
        <v xml:space="preserve"> </v>
      </c>
      <c r="AG3" s="94" t="str">
        <f>BigCF!AE4</f>
        <v xml:space="preserve"> </v>
      </c>
      <c r="AH3" s="94" t="str">
        <f>BigCF!AF4</f>
        <v xml:space="preserve"> </v>
      </c>
      <c r="AI3" s="94" t="str">
        <f>BigCF!AG4</f>
        <v xml:space="preserve"> </v>
      </c>
      <c r="AJ3" s="94" t="str">
        <f>BigCF!AH4</f>
        <v xml:space="preserve"> </v>
      </c>
      <c r="AK3" s="94" t="str">
        <f>BigCF!AI4</f>
        <v xml:space="preserve"> </v>
      </c>
      <c r="AL3" s="94" t="str">
        <f>BigCF!AJ4</f>
        <v xml:space="preserve"> </v>
      </c>
      <c r="AM3" s="94" t="str">
        <f>BigCF!AK4</f>
        <v xml:space="preserve"> </v>
      </c>
      <c r="AN3" s="94" t="str">
        <f>BigCF!AL4</f>
        <v xml:space="preserve"> </v>
      </c>
      <c r="AO3" s="94" t="str">
        <f>BigCF!AM4</f>
        <v xml:space="preserve"> </v>
      </c>
    </row>
    <row r="4" spans="1:41" ht="31.5" customHeight="1">
      <c r="C4" s="94" t="s">
        <v>620</v>
      </c>
      <c r="D4" s="94"/>
      <c r="E4" s="224" t="str">
        <f>BigCF!C320</f>
        <v xml:space="preserve">世帯主
</v>
      </c>
      <c r="F4" s="170" t="str">
        <f>BigCF!D320</f>
        <v xml:space="preserve">55
 </v>
      </c>
      <c r="G4" s="170" t="str">
        <f>BigCF!E320</f>
        <v xml:space="preserve">56
 </v>
      </c>
      <c r="H4" s="170" t="str">
        <f>BigCF!F320</f>
        <v xml:space="preserve">57
 </v>
      </c>
      <c r="I4" s="170" t="str">
        <f>BigCF!G320</f>
        <v xml:space="preserve">58
 </v>
      </c>
      <c r="J4" s="170" t="str">
        <f>BigCF!H320</f>
        <v xml:space="preserve">59
 </v>
      </c>
      <c r="K4" s="170" t="str">
        <f>BigCF!I320</f>
        <v xml:space="preserve">60
 </v>
      </c>
      <c r="L4" s="170" t="str">
        <f>BigCF!J320</f>
        <v xml:space="preserve">61
 </v>
      </c>
      <c r="M4" s="170" t="str">
        <f>BigCF!K320</f>
        <v xml:space="preserve">62
 </v>
      </c>
      <c r="N4" s="170" t="str">
        <f>BigCF!L320</f>
        <v xml:space="preserve">63
 </v>
      </c>
      <c r="O4" s="170" t="str">
        <f>BigCF!M320</f>
        <v xml:space="preserve">64
 </v>
      </c>
      <c r="P4" s="170" t="str">
        <f>BigCF!N320</f>
        <v xml:space="preserve">65
 </v>
      </c>
      <c r="Q4" s="170" t="str">
        <f>BigCF!O320</f>
        <v xml:space="preserve">66
 </v>
      </c>
      <c r="R4" s="170" t="str">
        <f>BigCF!P320</f>
        <v xml:space="preserve">67
 </v>
      </c>
      <c r="S4" s="170" t="str">
        <f>BigCF!Q320</f>
        <v xml:space="preserve">68
 </v>
      </c>
      <c r="T4" s="170" t="str">
        <f>BigCF!R320</f>
        <v xml:space="preserve">69
 </v>
      </c>
      <c r="U4" s="170" t="str">
        <f>BigCF!S320</f>
        <v xml:space="preserve">70
 </v>
      </c>
      <c r="V4" s="170" t="str">
        <f>BigCF!T320</f>
        <v xml:space="preserve">71
 </v>
      </c>
      <c r="W4" s="170" t="str">
        <f>BigCF!U320</f>
        <v xml:space="preserve">72
 </v>
      </c>
      <c r="X4" s="170" t="str">
        <f>BigCF!V320</f>
        <v xml:space="preserve">73
 </v>
      </c>
      <c r="Y4" s="170" t="str">
        <f>BigCF!W320</f>
        <v xml:space="preserve">74
 </v>
      </c>
      <c r="Z4" s="170" t="str">
        <f>BigCF!X320</f>
        <v xml:space="preserve">75
 </v>
      </c>
      <c r="AA4" s="170" t="str">
        <f>BigCF!Y320</f>
        <v xml:space="preserve">76
 </v>
      </c>
      <c r="AB4" s="170" t="str">
        <f>BigCF!Z320</f>
        <v xml:space="preserve">77
 </v>
      </c>
      <c r="AC4" s="170" t="str">
        <f>BigCF!AA320</f>
        <v xml:space="preserve">78
 </v>
      </c>
      <c r="AD4" s="170" t="str">
        <f>BigCF!AB320</f>
        <v xml:space="preserve">79
 </v>
      </c>
      <c r="AE4" s="170" t="str">
        <f>BigCF!AC320</f>
        <v xml:space="preserve">80
 </v>
      </c>
      <c r="AF4" s="170" t="str">
        <f>BigCF!AD320</f>
        <v xml:space="preserve">81
 </v>
      </c>
      <c r="AG4" s="170" t="str">
        <f>BigCF!AE320</f>
        <v xml:space="preserve">82
 </v>
      </c>
      <c r="AH4" s="170" t="str">
        <f>BigCF!AF320</f>
        <v xml:space="preserve">83
 </v>
      </c>
      <c r="AI4" s="170" t="str">
        <f>BigCF!AG320</f>
        <v xml:space="preserve">84
 </v>
      </c>
      <c r="AJ4" s="170" t="str">
        <f>BigCF!AH320</f>
        <v xml:space="preserve">85
 </v>
      </c>
      <c r="AK4" s="170" t="str">
        <f>BigCF!AI320</f>
        <v xml:space="preserve">86
 </v>
      </c>
      <c r="AL4" s="170" t="str">
        <f>BigCF!AJ320</f>
        <v xml:space="preserve">87
 </v>
      </c>
      <c r="AM4" s="170" t="str">
        <f>BigCF!AK320</f>
        <v xml:space="preserve">88
 </v>
      </c>
      <c r="AN4" s="170" t="str">
        <f>BigCF!AL320</f>
        <v xml:space="preserve">89
 </v>
      </c>
      <c r="AO4" s="170" t="str">
        <f>BigCF!AM320</f>
        <v xml:space="preserve">90
 </v>
      </c>
    </row>
    <row r="6" spans="1:41">
      <c r="C6" s="112" t="s">
        <v>543</v>
      </c>
    </row>
    <row r="7" spans="1:41">
      <c r="D7" s="112"/>
    </row>
    <row r="8" spans="1:41">
      <c r="C8" t="s">
        <v>531</v>
      </c>
    </row>
    <row r="9" spans="1:41">
      <c r="A9" t="s">
        <v>910</v>
      </c>
      <c r="D9" s="127">
        <v>1</v>
      </c>
      <c r="E9" s="81" t="s">
        <v>706</v>
      </c>
      <c r="F9" s="97">
        <v>84</v>
      </c>
      <c r="G9" s="97">
        <v>84</v>
      </c>
      <c r="H9" s="97">
        <v>84</v>
      </c>
      <c r="I9" s="97">
        <v>84</v>
      </c>
      <c r="J9" s="97">
        <v>84</v>
      </c>
      <c r="K9" s="97">
        <v>84</v>
      </c>
      <c r="L9" s="97">
        <v>84</v>
      </c>
      <c r="M9" s="97">
        <v>84</v>
      </c>
      <c r="N9" s="97">
        <v>84</v>
      </c>
      <c r="O9" s="97">
        <v>84</v>
      </c>
      <c r="P9" s="97">
        <v>84</v>
      </c>
      <c r="Q9" s="97">
        <v>84</v>
      </c>
      <c r="R9" s="97">
        <v>84</v>
      </c>
      <c r="S9" s="97">
        <v>84</v>
      </c>
      <c r="T9" s="97">
        <v>84</v>
      </c>
      <c r="U9" s="97">
        <v>84</v>
      </c>
      <c r="V9" s="97">
        <v>84</v>
      </c>
      <c r="W9" s="97">
        <v>84</v>
      </c>
      <c r="X9" s="97">
        <v>84</v>
      </c>
      <c r="Y9" s="97">
        <v>84</v>
      </c>
      <c r="Z9" s="97">
        <v>84</v>
      </c>
      <c r="AA9" s="97">
        <v>84</v>
      </c>
      <c r="AB9" s="97">
        <v>84</v>
      </c>
      <c r="AC9" s="97">
        <v>84</v>
      </c>
      <c r="AD9" s="97">
        <v>84</v>
      </c>
      <c r="AE9" s="97">
        <v>84</v>
      </c>
      <c r="AF9" s="97">
        <v>84</v>
      </c>
      <c r="AG9" s="97">
        <v>84</v>
      </c>
      <c r="AH9" s="97">
        <v>84</v>
      </c>
      <c r="AI9" s="97">
        <v>84</v>
      </c>
      <c r="AJ9" s="97">
        <v>84</v>
      </c>
      <c r="AK9" s="97">
        <v>84</v>
      </c>
      <c r="AL9" s="97">
        <v>84</v>
      </c>
      <c r="AM9" s="97">
        <v>84</v>
      </c>
      <c r="AN9" s="97">
        <v>84</v>
      </c>
      <c r="AO9" s="97">
        <v>84</v>
      </c>
    </row>
    <row r="10" spans="1:41">
      <c r="A10" t="s">
        <v>911</v>
      </c>
      <c r="D10" s="127">
        <f>D9</f>
        <v>1</v>
      </c>
      <c r="E10" s="81" t="s">
        <v>710</v>
      </c>
      <c r="F10" s="97"/>
      <c r="G10" s="97"/>
      <c r="H10" s="97">
        <v>7</v>
      </c>
      <c r="I10" s="97"/>
      <c r="J10" s="97">
        <v>7</v>
      </c>
      <c r="K10" s="97"/>
      <c r="L10" s="97">
        <v>7</v>
      </c>
      <c r="M10" s="97"/>
      <c r="N10" s="97">
        <v>7</v>
      </c>
      <c r="O10" s="97"/>
      <c r="P10" s="97">
        <v>7</v>
      </c>
      <c r="Q10" s="97"/>
      <c r="R10" s="97">
        <v>7</v>
      </c>
      <c r="S10" s="97"/>
      <c r="T10" s="97">
        <v>7</v>
      </c>
      <c r="U10" s="97"/>
      <c r="V10" s="97">
        <v>7</v>
      </c>
      <c r="W10" s="97"/>
      <c r="X10" s="97">
        <v>7</v>
      </c>
      <c r="Y10" s="97"/>
      <c r="Z10" s="97">
        <v>7</v>
      </c>
      <c r="AA10" s="97"/>
      <c r="AB10" s="97">
        <v>7</v>
      </c>
      <c r="AC10" s="97"/>
      <c r="AD10" s="97">
        <v>7</v>
      </c>
      <c r="AE10" s="97"/>
      <c r="AF10" s="97">
        <v>7</v>
      </c>
      <c r="AG10" s="97"/>
      <c r="AH10" s="97">
        <v>7</v>
      </c>
      <c r="AI10" s="97"/>
      <c r="AJ10" s="97">
        <v>7</v>
      </c>
      <c r="AK10" s="97"/>
      <c r="AL10" s="97">
        <v>7</v>
      </c>
      <c r="AM10" s="97"/>
      <c r="AN10" s="97">
        <v>7</v>
      </c>
      <c r="AO10" s="97"/>
    </row>
    <row r="11" spans="1:41">
      <c r="A11" t="s">
        <v>60</v>
      </c>
      <c r="D11" s="127">
        <f t="shared" ref="D11:D24" si="0">D10</f>
        <v>1</v>
      </c>
      <c r="E11" s="81" t="s">
        <v>29</v>
      </c>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row>
    <row r="12" spans="1:41">
      <c r="A12" t="s">
        <v>61</v>
      </c>
      <c r="D12" s="127">
        <f t="shared" si="0"/>
        <v>1</v>
      </c>
      <c r="E12" s="81" t="s">
        <v>380</v>
      </c>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row>
    <row r="13" spans="1:41">
      <c r="A13" t="s">
        <v>62</v>
      </c>
      <c r="D13" s="127">
        <f t="shared" si="0"/>
        <v>1</v>
      </c>
      <c r="E13" s="81" t="s">
        <v>381</v>
      </c>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row>
    <row r="14" spans="1:41">
      <c r="A14" t="s">
        <v>63</v>
      </c>
      <c r="D14" s="127">
        <f t="shared" si="0"/>
        <v>1</v>
      </c>
      <c r="E14" s="81" t="s">
        <v>31</v>
      </c>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row>
    <row r="15" spans="1:41">
      <c r="A15" t="s">
        <v>64</v>
      </c>
      <c r="D15" s="127">
        <f t="shared" si="0"/>
        <v>1</v>
      </c>
      <c r="E15" s="81" t="s">
        <v>723</v>
      </c>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row>
    <row r="16" spans="1:41">
      <c r="A16" t="s">
        <v>65</v>
      </c>
      <c r="D16" s="127">
        <f t="shared" si="0"/>
        <v>1</v>
      </c>
      <c r="E16" s="81" t="s">
        <v>724</v>
      </c>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row>
    <row r="17" spans="1:41">
      <c r="A17" t="s">
        <v>66</v>
      </c>
      <c r="D17" s="127">
        <f t="shared" si="0"/>
        <v>1</v>
      </c>
      <c r="E17" s="81" t="s">
        <v>725</v>
      </c>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row>
    <row r="18" spans="1:41">
      <c r="A18" t="s">
        <v>67</v>
      </c>
      <c r="D18" s="127">
        <f t="shared" si="0"/>
        <v>1</v>
      </c>
      <c r="E18" s="81" t="s">
        <v>726</v>
      </c>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row>
    <row r="19" spans="1:41">
      <c r="A19" t="s">
        <v>68</v>
      </c>
      <c r="D19" s="127">
        <f t="shared" si="0"/>
        <v>1</v>
      </c>
      <c r="E19" s="81" t="s">
        <v>727</v>
      </c>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row>
    <row r="20" spans="1:41">
      <c r="A20" t="s">
        <v>69</v>
      </c>
      <c r="D20" s="127">
        <f t="shared" si="0"/>
        <v>1</v>
      </c>
      <c r="E20" s="81"/>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row>
    <row r="21" spans="1:41">
      <c r="A21" t="s">
        <v>70</v>
      </c>
      <c r="D21" s="127">
        <f t="shared" si="0"/>
        <v>1</v>
      </c>
      <c r="E21" s="81"/>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row>
    <row r="22" spans="1:41">
      <c r="A22" t="s">
        <v>71</v>
      </c>
      <c r="D22" s="127">
        <f t="shared" si="0"/>
        <v>1</v>
      </c>
      <c r="E22" s="81"/>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row>
    <row r="23" spans="1:41">
      <c r="A23" t="s">
        <v>72</v>
      </c>
      <c r="D23" s="127">
        <f t="shared" si="0"/>
        <v>1</v>
      </c>
      <c r="E23" s="81"/>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row>
    <row r="24" spans="1:41">
      <c r="A24" t="s">
        <v>73</v>
      </c>
      <c r="D24" s="127">
        <f t="shared" si="0"/>
        <v>1</v>
      </c>
      <c r="E24" s="81"/>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row>
    <row r="25" spans="1:41">
      <c r="A25" t="s">
        <v>74</v>
      </c>
      <c r="D25" s="128" t="str">
        <f>D9&amp;"-1"</f>
        <v>1-1</v>
      </c>
      <c r="E25" s="81" t="s">
        <v>382</v>
      </c>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row>
    <row r="26" spans="1:41">
      <c r="A26" t="s">
        <v>75</v>
      </c>
      <c r="D26" s="128" t="str">
        <f>D25</f>
        <v>1-1</v>
      </c>
      <c r="E26" s="81" t="s">
        <v>598</v>
      </c>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row>
    <row r="27" spans="1:41">
      <c r="A27" t="s">
        <v>76</v>
      </c>
      <c r="D27" s="128" t="str">
        <f t="shared" ref="D27:D39" si="1">D26</f>
        <v>1-1</v>
      </c>
      <c r="E27" s="81" t="s">
        <v>28</v>
      </c>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row>
    <row r="28" spans="1:41">
      <c r="A28" t="s">
        <v>77</v>
      </c>
      <c r="D28" s="128" t="str">
        <f t="shared" si="1"/>
        <v>1-1</v>
      </c>
      <c r="E28" s="81" t="s">
        <v>379</v>
      </c>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row>
    <row r="29" spans="1:41">
      <c r="A29" t="s">
        <v>78</v>
      </c>
      <c r="D29" s="128" t="str">
        <f t="shared" si="1"/>
        <v>1-1</v>
      </c>
      <c r="E29" s="81" t="s">
        <v>30</v>
      </c>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row>
    <row r="30" spans="1:41">
      <c r="A30" t="s">
        <v>79</v>
      </c>
      <c r="D30" s="128" t="str">
        <f t="shared" si="1"/>
        <v>1-1</v>
      </c>
      <c r="E30" s="81" t="s">
        <v>32</v>
      </c>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row>
    <row r="31" spans="1:41">
      <c r="A31" t="s">
        <v>80</v>
      </c>
      <c r="D31" s="128" t="str">
        <f t="shared" si="1"/>
        <v>1-1</v>
      </c>
      <c r="E31" s="81" t="s">
        <v>33</v>
      </c>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row>
    <row r="32" spans="1:41">
      <c r="A32" t="s">
        <v>81</v>
      </c>
      <c r="D32" s="128" t="str">
        <f t="shared" si="1"/>
        <v>1-1</v>
      </c>
      <c r="E32" s="81" t="s">
        <v>34</v>
      </c>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row>
    <row r="33" spans="1:41">
      <c r="A33" t="s">
        <v>82</v>
      </c>
      <c r="D33" s="128" t="str">
        <f t="shared" si="1"/>
        <v>1-1</v>
      </c>
      <c r="E33" s="81" t="s">
        <v>562</v>
      </c>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row>
    <row r="34" spans="1:41">
      <c r="A34" t="s">
        <v>83</v>
      </c>
      <c r="D34" s="128" t="str">
        <f t="shared" si="1"/>
        <v>1-1</v>
      </c>
      <c r="E34" s="81"/>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row>
    <row r="35" spans="1:41">
      <c r="A35" t="s">
        <v>84</v>
      </c>
      <c r="D35" s="128" t="str">
        <f t="shared" si="1"/>
        <v>1-1</v>
      </c>
      <c r="E35" s="81"/>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row>
    <row r="36" spans="1:41">
      <c r="A36" t="s">
        <v>85</v>
      </c>
      <c r="D36" s="128" t="str">
        <f t="shared" si="1"/>
        <v>1-1</v>
      </c>
      <c r="E36" s="81" t="s">
        <v>730</v>
      </c>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row>
    <row r="37" spans="1:41">
      <c r="A37" t="s">
        <v>86</v>
      </c>
      <c r="D37" s="128" t="str">
        <f t="shared" si="1"/>
        <v>1-1</v>
      </c>
      <c r="E37" s="81"/>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row>
    <row r="38" spans="1:41">
      <c r="A38" t="s">
        <v>87</v>
      </c>
      <c r="D38" s="128" t="str">
        <f t="shared" si="1"/>
        <v>1-1</v>
      </c>
      <c r="E38" s="81"/>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row>
    <row r="39" spans="1:41">
      <c r="A39" t="s">
        <v>88</v>
      </c>
      <c r="D39" s="128" t="str">
        <f t="shared" si="1"/>
        <v>1-1</v>
      </c>
      <c r="E39" s="81"/>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row>
    <row r="40" spans="1:41">
      <c r="A40" t="s">
        <v>89</v>
      </c>
      <c r="D40" s="128" t="str">
        <f>D9&amp;"-2"</f>
        <v>1-2</v>
      </c>
      <c r="E40" s="81" t="s">
        <v>382</v>
      </c>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row>
    <row r="41" spans="1:41">
      <c r="A41" t="s">
        <v>90</v>
      </c>
      <c r="D41" s="128" t="str">
        <f>D40</f>
        <v>1-2</v>
      </c>
      <c r="E41" s="81" t="s">
        <v>598</v>
      </c>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row>
    <row r="42" spans="1:41">
      <c r="A42" t="s">
        <v>91</v>
      </c>
      <c r="D42" s="128" t="str">
        <f t="shared" ref="D42:D84" si="2">D41</f>
        <v>1-2</v>
      </c>
      <c r="E42" s="81" t="s">
        <v>28</v>
      </c>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row>
    <row r="43" spans="1:41">
      <c r="A43" t="s">
        <v>92</v>
      </c>
      <c r="D43" s="128" t="str">
        <f t="shared" si="2"/>
        <v>1-2</v>
      </c>
      <c r="E43" s="81" t="s">
        <v>379</v>
      </c>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row>
    <row r="44" spans="1:41">
      <c r="A44" t="s">
        <v>93</v>
      </c>
      <c r="D44" s="128" t="str">
        <f t="shared" si="2"/>
        <v>1-2</v>
      </c>
      <c r="E44" s="81" t="s">
        <v>30</v>
      </c>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row>
    <row r="45" spans="1:41">
      <c r="A45" t="s">
        <v>94</v>
      </c>
      <c r="D45" s="128" t="str">
        <f t="shared" si="2"/>
        <v>1-2</v>
      </c>
      <c r="E45" s="81" t="s">
        <v>32</v>
      </c>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row>
    <row r="46" spans="1:41">
      <c r="A46" t="s">
        <v>95</v>
      </c>
      <c r="D46" s="128" t="str">
        <f t="shared" si="2"/>
        <v>1-2</v>
      </c>
      <c r="E46" s="81" t="s">
        <v>33</v>
      </c>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row>
    <row r="47" spans="1:41">
      <c r="A47" t="s">
        <v>96</v>
      </c>
      <c r="D47" s="128" t="str">
        <f t="shared" si="2"/>
        <v>1-2</v>
      </c>
      <c r="E47" s="81" t="s">
        <v>34</v>
      </c>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row>
    <row r="48" spans="1:41">
      <c r="A48" t="s">
        <v>97</v>
      </c>
      <c r="D48" s="128" t="str">
        <f t="shared" si="2"/>
        <v>1-2</v>
      </c>
      <c r="E48" s="81" t="s">
        <v>562</v>
      </c>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row>
    <row r="49" spans="1:41">
      <c r="A49" t="s">
        <v>98</v>
      </c>
      <c r="D49" s="128" t="str">
        <f t="shared" si="2"/>
        <v>1-2</v>
      </c>
      <c r="E49" s="81"/>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row>
    <row r="50" spans="1:41">
      <c r="A50" t="s">
        <v>99</v>
      </c>
      <c r="D50" s="128" t="str">
        <f t="shared" si="2"/>
        <v>1-2</v>
      </c>
      <c r="E50" s="81"/>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row>
    <row r="51" spans="1:41">
      <c r="A51" t="s">
        <v>100</v>
      </c>
      <c r="D51" s="128" t="str">
        <f t="shared" si="2"/>
        <v>1-2</v>
      </c>
      <c r="E51" s="81" t="s">
        <v>730</v>
      </c>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row>
    <row r="52" spans="1:41">
      <c r="A52" t="s">
        <v>101</v>
      </c>
      <c r="D52" s="128" t="str">
        <f t="shared" si="2"/>
        <v>1-2</v>
      </c>
      <c r="E52" s="81"/>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row>
    <row r="53" spans="1:41">
      <c r="A53" t="s">
        <v>102</v>
      </c>
      <c r="D53" s="128" t="str">
        <f t="shared" si="2"/>
        <v>1-2</v>
      </c>
      <c r="E53" s="81"/>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row>
    <row r="54" spans="1:41">
      <c r="A54" t="s">
        <v>103</v>
      </c>
      <c r="D54" s="128" t="str">
        <f t="shared" si="2"/>
        <v>1-2</v>
      </c>
      <c r="E54" s="81"/>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row>
    <row r="55" spans="1:41">
      <c r="A55" t="s">
        <v>104</v>
      </c>
      <c r="D55" s="128" t="str">
        <f>D9&amp;"-3"</f>
        <v>1-3</v>
      </c>
      <c r="E55" s="81" t="s">
        <v>382</v>
      </c>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row>
    <row r="56" spans="1:41">
      <c r="A56" t="s">
        <v>105</v>
      </c>
      <c r="D56" s="128" t="str">
        <f t="shared" si="2"/>
        <v>1-3</v>
      </c>
      <c r="E56" s="81" t="s">
        <v>598</v>
      </c>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row>
    <row r="57" spans="1:41">
      <c r="A57" t="s">
        <v>106</v>
      </c>
      <c r="D57" s="128" t="str">
        <f t="shared" si="2"/>
        <v>1-3</v>
      </c>
      <c r="E57" s="81" t="s">
        <v>28</v>
      </c>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row>
    <row r="58" spans="1:41">
      <c r="A58" t="s">
        <v>107</v>
      </c>
      <c r="D58" s="128" t="str">
        <f t="shared" si="2"/>
        <v>1-3</v>
      </c>
      <c r="E58" s="81" t="s">
        <v>379</v>
      </c>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row>
    <row r="59" spans="1:41">
      <c r="A59" t="s">
        <v>108</v>
      </c>
      <c r="D59" s="128" t="str">
        <f t="shared" si="2"/>
        <v>1-3</v>
      </c>
      <c r="E59" s="81" t="s">
        <v>30</v>
      </c>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row>
    <row r="60" spans="1:41">
      <c r="A60" t="s">
        <v>109</v>
      </c>
      <c r="D60" s="128" t="str">
        <f t="shared" si="2"/>
        <v>1-3</v>
      </c>
      <c r="E60" s="81" t="s">
        <v>32</v>
      </c>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row>
    <row r="61" spans="1:41">
      <c r="A61" t="s">
        <v>110</v>
      </c>
      <c r="D61" s="128" t="str">
        <f t="shared" si="2"/>
        <v>1-3</v>
      </c>
      <c r="E61" s="81" t="s">
        <v>33</v>
      </c>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row>
    <row r="62" spans="1:41">
      <c r="A62" t="s">
        <v>111</v>
      </c>
      <c r="D62" s="128" t="str">
        <f t="shared" si="2"/>
        <v>1-3</v>
      </c>
      <c r="E62" s="81" t="s">
        <v>34</v>
      </c>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row>
    <row r="63" spans="1:41">
      <c r="A63" t="s">
        <v>112</v>
      </c>
      <c r="D63" s="128" t="str">
        <f t="shared" si="2"/>
        <v>1-3</v>
      </c>
      <c r="E63" s="81" t="s">
        <v>562</v>
      </c>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c r="A64" t="s">
        <v>113</v>
      </c>
      <c r="D64" s="128" t="str">
        <f t="shared" si="2"/>
        <v>1-3</v>
      </c>
      <c r="E64" s="81"/>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row>
    <row r="65" spans="1:41">
      <c r="A65" t="s">
        <v>114</v>
      </c>
      <c r="D65" s="128" t="str">
        <f t="shared" si="2"/>
        <v>1-3</v>
      </c>
      <c r="E65" s="81"/>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row>
    <row r="66" spans="1:41">
      <c r="A66" t="s">
        <v>115</v>
      </c>
      <c r="D66" s="128" t="str">
        <f t="shared" si="2"/>
        <v>1-3</v>
      </c>
      <c r="E66" s="81" t="s">
        <v>730</v>
      </c>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row>
    <row r="67" spans="1:41">
      <c r="A67" t="s">
        <v>116</v>
      </c>
      <c r="D67" s="128" t="str">
        <f t="shared" si="2"/>
        <v>1-3</v>
      </c>
      <c r="E67" s="81"/>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row>
    <row r="68" spans="1:41">
      <c r="A68" t="s">
        <v>117</v>
      </c>
      <c r="D68" s="128" t="str">
        <f t="shared" si="2"/>
        <v>1-3</v>
      </c>
      <c r="E68" s="81"/>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row>
    <row r="69" spans="1:41">
      <c r="A69" t="s">
        <v>118</v>
      </c>
      <c r="D69" s="128" t="str">
        <f t="shared" si="2"/>
        <v>1-3</v>
      </c>
      <c r="E69" s="81"/>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row>
    <row r="70" spans="1:41">
      <c r="A70" t="s">
        <v>119</v>
      </c>
      <c r="D70" s="128" t="str">
        <f>D9&amp;"-4"</f>
        <v>1-4</v>
      </c>
      <c r="E70" s="81" t="s">
        <v>382</v>
      </c>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row>
    <row r="71" spans="1:41">
      <c r="A71" t="s">
        <v>120</v>
      </c>
      <c r="D71" s="128" t="str">
        <f t="shared" si="2"/>
        <v>1-4</v>
      </c>
      <c r="E71" s="81" t="s">
        <v>598</v>
      </c>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row>
    <row r="72" spans="1:41">
      <c r="A72" t="s">
        <v>121</v>
      </c>
      <c r="D72" s="128" t="str">
        <f t="shared" si="2"/>
        <v>1-4</v>
      </c>
      <c r="E72" s="81" t="s">
        <v>28</v>
      </c>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row>
    <row r="73" spans="1:41">
      <c r="A73" t="s">
        <v>122</v>
      </c>
      <c r="D73" s="128" t="str">
        <f t="shared" si="2"/>
        <v>1-4</v>
      </c>
      <c r="E73" s="81" t="s">
        <v>379</v>
      </c>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row>
    <row r="74" spans="1:41">
      <c r="A74" t="s">
        <v>123</v>
      </c>
      <c r="D74" s="128" t="str">
        <f t="shared" si="2"/>
        <v>1-4</v>
      </c>
      <c r="E74" s="81" t="s">
        <v>30</v>
      </c>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row>
    <row r="75" spans="1:41">
      <c r="A75" t="s">
        <v>124</v>
      </c>
      <c r="D75" s="128" t="str">
        <f t="shared" si="2"/>
        <v>1-4</v>
      </c>
      <c r="E75" s="81" t="s">
        <v>32</v>
      </c>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row>
    <row r="76" spans="1:41">
      <c r="A76" t="s">
        <v>125</v>
      </c>
      <c r="D76" s="128" t="str">
        <f t="shared" si="2"/>
        <v>1-4</v>
      </c>
      <c r="E76" s="81" t="s">
        <v>33</v>
      </c>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row>
    <row r="77" spans="1:41">
      <c r="A77" t="s">
        <v>126</v>
      </c>
      <c r="D77" s="128" t="str">
        <f t="shared" si="2"/>
        <v>1-4</v>
      </c>
      <c r="E77" s="81" t="s">
        <v>34</v>
      </c>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row>
    <row r="78" spans="1:41">
      <c r="A78" t="s">
        <v>127</v>
      </c>
      <c r="D78" s="128" t="str">
        <f t="shared" si="2"/>
        <v>1-4</v>
      </c>
      <c r="E78" s="81" t="s">
        <v>562</v>
      </c>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row>
    <row r="79" spans="1:41">
      <c r="A79" t="s">
        <v>128</v>
      </c>
      <c r="D79" s="128" t="str">
        <f t="shared" si="2"/>
        <v>1-4</v>
      </c>
      <c r="E79" s="81"/>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row>
    <row r="80" spans="1:41">
      <c r="A80" t="s">
        <v>129</v>
      </c>
      <c r="D80" s="128" t="str">
        <f t="shared" si="2"/>
        <v>1-4</v>
      </c>
      <c r="E80" s="81"/>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row>
    <row r="81" spans="1:41">
      <c r="A81" t="s">
        <v>130</v>
      </c>
      <c r="D81" s="128" t="str">
        <f t="shared" si="2"/>
        <v>1-4</v>
      </c>
      <c r="E81" s="81" t="s">
        <v>730</v>
      </c>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row>
    <row r="82" spans="1:41">
      <c r="A82" t="s">
        <v>131</v>
      </c>
      <c r="D82" s="128" t="str">
        <f t="shared" si="2"/>
        <v>1-4</v>
      </c>
      <c r="E82" s="81"/>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row>
    <row r="83" spans="1:41">
      <c r="A83" t="s">
        <v>132</v>
      </c>
      <c r="D83" s="128" t="str">
        <f t="shared" si="2"/>
        <v>1-4</v>
      </c>
      <c r="E83" s="81"/>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row>
    <row r="84" spans="1:41">
      <c r="A84" t="s">
        <v>133</v>
      </c>
      <c r="D84" s="128" t="str">
        <f t="shared" si="2"/>
        <v>1-4</v>
      </c>
      <c r="E84" s="81"/>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row>
    <row r="85" spans="1:41">
      <c r="A85" t="s">
        <v>134</v>
      </c>
      <c r="D85" s="127">
        <v>2</v>
      </c>
      <c r="E85" s="81" t="s">
        <v>706</v>
      </c>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row>
    <row r="86" spans="1:41">
      <c r="A86" t="s">
        <v>135</v>
      </c>
      <c r="D86" s="127">
        <f>D85</f>
        <v>2</v>
      </c>
      <c r="E86" s="81" t="s">
        <v>711</v>
      </c>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row>
    <row r="87" spans="1:41">
      <c r="A87" t="s">
        <v>136</v>
      </c>
      <c r="D87" s="127">
        <f t="shared" ref="D87:D100" si="3">D86</f>
        <v>2</v>
      </c>
      <c r="E87" s="81" t="s">
        <v>29</v>
      </c>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row>
    <row r="88" spans="1:41">
      <c r="A88" t="s">
        <v>137</v>
      </c>
      <c r="D88" s="127">
        <f t="shared" si="3"/>
        <v>2</v>
      </c>
      <c r="E88" s="81" t="s">
        <v>380</v>
      </c>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row>
    <row r="89" spans="1:41">
      <c r="A89" t="s">
        <v>138</v>
      </c>
      <c r="D89" s="127">
        <f t="shared" si="3"/>
        <v>2</v>
      </c>
      <c r="E89" s="81" t="s">
        <v>381</v>
      </c>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row>
    <row r="90" spans="1:41">
      <c r="A90" t="s">
        <v>139</v>
      </c>
      <c r="D90" s="127">
        <f t="shared" si="3"/>
        <v>2</v>
      </c>
      <c r="E90" s="81" t="s">
        <v>31</v>
      </c>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row>
    <row r="91" spans="1:41">
      <c r="A91" t="s">
        <v>140</v>
      </c>
      <c r="D91" s="127">
        <f t="shared" si="3"/>
        <v>2</v>
      </c>
      <c r="E91" s="81" t="s">
        <v>723</v>
      </c>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row>
    <row r="92" spans="1:41">
      <c r="A92" t="s">
        <v>141</v>
      </c>
      <c r="D92" s="127">
        <f t="shared" si="3"/>
        <v>2</v>
      </c>
      <c r="E92" s="81" t="s">
        <v>724</v>
      </c>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row>
    <row r="93" spans="1:41">
      <c r="A93" t="s">
        <v>142</v>
      </c>
      <c r="D93" s="127">
        <f t="shared" si="3"/>
        <v>2</v>
      </c>
      <c r="E93" s="81" t="s">
        <v>725</v>
      </c>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row>
    <row r="94" spans="1:41">
      <c r="A94" t="s">
        <v>143</v>
      </c>
      <c r="D94" s="127">
        <f t="shared" si="3"/>
        <v>2</v>
      </c>
      <c r="E94" s="81" t="s">
        <v>726</v>
      </c>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row>
    <row r="95" spans="1:41">
      <c r="A95" t="s">
        <v>144</v>
      </c>
      <c r="D95" s="127">
        <f t="shared" si="3"/>
        <v>2</v>
      </c>
      <c r="E95" s="81" t="s">
        <v>727</v>
      </c>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row>
    <row r="96" spans="1:41">
      <c r="A96" t="s">
        <v>145</v>
      </c>
      <c r="D96" s="127">
        <f t="shared" si="3"/>
        <v>2</v>
      </c>
      <c r="E96" s="81"/>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row>
    <row r="97" spans="1:41">
      <c r="A97" t="s">
        <v>146</v>
      </c>
      <c r="D97" s="127">
        <f t="shared" si="3"/>
        <v>2</v>
      </c>
      <c r="E97" s="81"/>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row>
    <row r="98" spans="1:41">
      <c r="A98" t="s">
        <v>147</v>
      </c>
      <c r="D98" s="127">
        <f t="shared" si="3"/>
        <v>2</v>
      </c>
      <c r="E98" s="81"/>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row>
    <row r="99" spans="1:41">
      <c r="A99" t="s">
        <v>148</v>
      </c>
      <c r="D99" s="127">
        <f t="shared" si="3"/>
        <v>2</v>
      </c>
      <c r="E99" s="81"/>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row>
    <row r="100" spans="1:41">
      <c r="A100" t="s">
        <v>149</v>
      </c>
      <c r="D100" s="127">
        <f t="shared" si="3"/>
        <v>2</v>
      </c>
      <c r="E100" s="81"/>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row>
    <row r="101" spans="1:41">
      <c r="A101" t="s">
        <v>150</v>
      </c>
      <c r="D101" s="128" t="str">
        <f>D85&amp;"-1"</f>
        <v>2-1</v>
      </c>
      <c r="E101" s="81" t="s">
        <v>382</v>
      </c>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row>
    <row r="102" spans="1:41">
      <c r="A102" t="s">
        <v>151</v>
      </c>
      <c r="D102" s="128" t="str">
        <f>D101</f>
        <v>2-1</v>
      </c>
      <c r="E102" s="81" t="s">
        <v>598</v>
      </c>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row>
    <row r="103" spans="1:41">
      <c r="A103" t="s">
        <v>152</v>
      </c>
      <c r="D103" s="128" t="str">
        <f t="shared" ref="D103:D115" si="4">D102</f>
        <v>2-1</v>
      </c>
      <c r="E103" s="81" t="s">
        <v>28</v>
      </c>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row>
    <row r="104" spans="1:41">
      <c r="A104" t="s">
        <v>153</v>
      </c>
      <c r="D104" s="128" t="str">
        <f t="shared" si="4"/>
        <v>2-1</v>
      </c>
      <c r="E104" s="81" t="s">
        <v>379</v>
      </c>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row>
    <row r="105" spans="1:41">
      <c r="A105" t="s">
        <v>154</v>
      </c>
      <c r="D105" s="128" t="str">
        <f t="shared" si="4"/>
        <v>2-1</v>
      </c>
      <c r="E105" s="81" t="s">
        <v>30</v>
      </c>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row>
    <row r="106" spans="1:41">
      <c r="A106" t="s">
        <v>155</v>
      </c>
      <c r="D106" s="128" t="str">
        <f t="shared" si="4"/>
        <v>2-1</v>
      </c>
      <c r="E106" s="81" t="s">
        <v>32</v>
      </c>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row>
    <row r="107" spans="1:41">
      <c r="A107" t="s">
        <v>156</v>
      </c>
      <c r="D107" s="128" t="str">
        <f t="shared" si="4"/>
        <v>2-1</v>
      </c>
      <c r="E107" s="81" t="s">
        <v>33</v>
      </c>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row>
    <row r="108" spans="1:41">
      <c r="A108" t="s">
        <v>157</v>
      </c>
      <c r="D108" s="128" t="str">
        <f t="shared" si="4"/>
        <v>2-1</v>
      </c>
      <c r="E108" s="81" t="s">
        <v>34</v>
      </c>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row>
    <row r="109" spans="1:41">
      <c r="A109" t="s">
        <v>158</v>
      </c>
      <c r="D109" s="128" t="str">
        <f t="shared" si="4"/>
        <v>2-1</v>
      </c>
      <c r="E109" s="81" t="s">
        <v>562</v>
      </c>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row>
    <row r="110" spans="1:41">
      <c r="A110" t="s">
        <v>159</v>
      </c>
      <c r="D110" s="128" t="str">
        <f t="shared" si="4"/>
        <v>2-1</v>
      </c>
      <c r="E110" s="81"/>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row>
    <row r="111" spans="1:41">
      <c r="A111" t="s">
        <v>160</v>
      </c>
      <c r="D111" s="128" t="str">
        <f t="shared" si="4"/>
        <v>2-1</v>
      </c>
      <c r="E111" s="81"/>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row>
    <row r="112" spans="1:41">
      <c r="A112" t="s">
        <v>161</v>
      </c>
      <c r="D112" s="128" t="str">
        <f t="shared" si="4"/>
        <v>2-1</v>
      </c>
      <c r="E112" s="81" t="s">
        <v>730</v>
      </c>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row>
    <row r="113" spans="1:41">
      <c r="A113" t="s">
        <v>162</v>
      </c>
      <c r="D113" s="128" t="str">
        <f t="shared" si="4"/>
        <v>2-1</v>
      </c>
      <c r="E113" s="81"/>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row>
    <row r="114" spans="1:41">
      <c r="A114" t="s">
        <v>163</v>
      </c>
      <c r="D114" s="128" t="str">
        <f t="shared" si="4"/>
        <v>2-1</v>
      </c>
      <c r="E114" s="81"/>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row>
    <row r="115" spans="1:41">
      <c r="A115" t="s">
        <v>164</v>
      </c>
      <c r="D115" s="128" t="str">
        <f t="shared" si="4"/>
        <v>2-1</v>
      </c>
      <c r="E115" s="81"/>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row>
    <row r="116" spans="1:41">
      <c r="A116" t="s">
        <v>165</v>
      </c>
      <c r="D116" s="128" t="str">
        <f>D85&amp;"-2"</f>
        <v>2-2</v>
      </c>
      <c r="E116" s="81" t="s">
        <v>382</v>
      </c>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row>
    <row r="117" spans="1:41">
      <c r="A117" t="s">
        <v>166</v>
      </c>
      <c r="D117" s="128" t="str">
        <f>D116</f>
        <v>2-2</v>
      </c>
      <c r="E117" s="81" t="s">
        <v>598</v>
      </c>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row>
    <row r="118" spans="1:41">
      <c r="A118" t="s">
        <v>167</v>
      </c>
      <c r="D118" s="128" t="str">
        <f t="shared" ref="D118:D160" si="5">D117</f>
        <v>2-2</v>
      </c>
      <c r="E118" s="81" t="s">
        <v>28</v>
      </c>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row>
    <row r="119" spans="1:41">
      <c r="A119" t="s">
        <v>168</v>
      </c>
      <c r="D119" s="128" t="str">
        <f t="shared" si="5"/>
        <v>2-2</v>
      </c>
      <c r="E119" s="81" t="s">
        <v>379</v>
      </c>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row>
    <row r="120" spans="1:41">
      <c r="A120" t="s">
        <v>169</v>
      </c>
      <c r="D120" s="128" t="str">
        <f t="shared" si="5"/>
        <v>2-2</v>
      </c>
      <c r="E120" s="81" t="s">
        <v>30</v>
      </c>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row>
    <row r="121" spans="1:41">
      <c r="A121" t="s">
        <v>170</v>
      </c>
      <c r="D121" s="128" t="str">
        <f t="shared" si="5"/>
        <v>2-2</v>
      </c>
      <c r="E121" s="81" t="s">
        <v>32</v>
      </c>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row>
    <row r="122" spans="1:41">
      <c r="A122" t="s">
        <v>171</v>
      </c>
      <c r="D122" s="128" t="str">
        <f t="shared" si="5"/>
        <v>2-2</v>
      </c>
      <c r="E122" s="81" t="s">
        <v>33</v>
      </c>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row>
    <row r="123" spans="1:41">
      <c r="A123" t="s">
        <v>172</v>
      </c>
      <c r="D123" s="128" t="str">
        <f t="shared" si="5"/>
        <v>2-2</v>
      </c>
      <c r="E123" s="81" t="s">
        <v>34</v>
      </c>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row>
    <row r="124" spans="1:41">
      <c r="A124" t="s">
        <v>173</v>
      </c>
      <c r="D124" s="128" t="str">
        <f t="shared" si="5"/>
        <v>2-2</v>
      </c>
      <c r="E124" s="81" t="s">
        <v>562</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row>
    <row r="125" spans="1:41">
      <c r="A125" t="s">
        <v>174</v>
      </c>
      <c r="D125" s="128" t="str">
        <f t="shared" si="5"/>
        <v>2-2</v>
      </c>
      <c r="E125" s="81"/>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row>
    <row r="126" spans="1:41">
      <c r="A126" t="s">
        <v>175</v>
      </c>
      <c r="D126" s="128" t="str">
        <f t="shared" si="5"/>
        <v>2-2</v>
      </c>
      <c r="E126" s="81"/>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row>
    <row r="127" spans="1:41">
      <c r="A127" t="s">
        <v>176</v>
      </c>
      <c r="D127" s="128" t="str">
        <f t="shared" si="5"/>
        <v>2-2</v>
      </c>
      <c r="E127" s="81" t="s">
        <v>730</v>
      </c>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row>
    <row r="128" spans="1:41">
      <c r="A128" t="s">
        <v>177</v>
      </c>
      <c r="D128" s="128" t="str">
        <f t="shared" si="5"/>
        <v>2-2</v>
      </c>
      <c r="E128" s="81"/>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row>
    <row r="129" spans="1:41">
      <c r="A129" t="s">
        <v>178</v>
      </c>
      <c r="D129" s="128" t="str">
        <f t="shared" si="5"/>
        <v>2-2</v>
      </c>
      <c r="E129" s="81"/>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row>
    <row r="130" spans="1:41">
      <c r="A130" t="s">
        <v>179</v>
      </c>
      <c r="D130" s="128" t="str">
        <f t="shared" si="5"/>
        <v>2-2</v>
      </c>
      <c r="E130" s="81"/>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row>
    <row r="131" spans="1:41">
      <c r="A131" t="s">
        <v>180</v>
      </c>
      <c r="D131" s="128" t="str">
        <f>D85&amp;"-3"</f>
        <v>2-3</v>
      </c>
      <c r="E131" s="81" t="s">
        <v>382</v>
      </c>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row>
    <row r="132" spans="1:41">
      <c r="A132" t="s">
        <v>181</v>
      </c>
      <c r="D132" s="128" t="str">
        <f t="shared" si="5"/>
        <v>2-3</v>
      </c>
      <c r="E132" s="81" t="s">
        <v>598</v>
      </c>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row>
    <row r="133" spans="1:41">
      <c r="A133" t="s">
        <v>182</v>
      </c>
      <c r="D133" s="128" t="str">
        <f t="shared" si="5"/>
        <v>2-3</v>
      </c>
      <c r="E133" s="81" t="s">
        <v>28</v>
      </c>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row>
    <row r="134" spans="1:41">
      <c r="A134" t="s">
        <v>183</v>
      </c>
      <c r="D134" s="128" t="str">
        <f t="shared" si="5"/>
        <v>2-3</v>
      </c>
      <c r="E134" s="81" t="s">
        <v>379</v>
      </c>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row>
    <row r="135" spans="1:41">
      <c r="A135" t="s">
        <v>184</v>
      </c>
      <c r="D135" s="128" t="str">
        <f t="shared" si="5"/>
        <v>2-3</v>
      </c>
      <c r="E135" s="81" t="s">
        <v>30</v>
      </c>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row>
    <row r="136" spans="1:41">
      <c r="A136" t="s">
        <v>185</v>
      </c>
      <c r="D136" s="128" t="str">
        <f t="shared" si="5"/>
        <v>2-3</v>
      </c>
      <c r="E136" s="81" t="s">
        <v>32</v>
      </c>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row>
    <row r="137" spans="1:41">
      <c r="A137" t="s">
        <v>186</v>
      </c>
      <c r="D137" s="128" t="str">
        <f t="shared" si="5"/>
        <v>2-3</v>
      </c>
      <c r="E137" s="81" t="s">
        <v>33</v>
      </c>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row>
    <row r="138" spans="1:41">
      <c r="A138" t="s">
        <v>187</v>
      </c>
      <c r="D138" s="128" t="str">
        <f t="shared" si="5"/>
        <v>2-3</v>
      </c>
      <c r="E138" s="81" t="s">
        <v>34</v>
      </c>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row>
    <row r="139" spans="1:41">
      <c r="A139" t="s">
        <v>188</v>
      </c>
      <c r="D139" s="128" t="str">
        <f t="shared" si="5"/>
        <v>2-3</v>
      </c>
      <c r="E139" s="81" t="s">
        <v>562</v>
      </c>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row>
    <row r="140" spans="1:41">
      <c r="A140" t="s">
        <v>189</v>
      </c>
      <c r="D140" s="128" t="str">
        <f t="shared" si="5"/>
        <v>2-3</v>
      </c>
      <c r="E140" s="81"/>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row>
    <row r="141" spans="1:41">
      <c r="A141" t="s">
        <v>190</v>
      </c>
      <c r="D141" s="128" t="str">
        <f t="shared" si="5"/>
        <v>2-3</v>
      </c>
      <c r="E141" s="81"/>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row>
    <row r="142" spans="1:41">
      <c r="A142" t="s">
        <v>191</v>
      </c>
      <c r="D142" s="128" t="str">
        <f t="shared" si="5"/>
        <v>2-3</v>
      </c>
      <c r="E142" s="81" t="s">
        <v>730</v>
      </c>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row>
    <row r="143" spans="1:41">
      <c r="A143" t="s">
        <v>192</v>
      </c>
      <c r="D143" s="128" t="str">
        <f t="shared" si="5"/>
        <v>2-3</v>
      </c>
      <c r="E143" s="81"/>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row>
    <row r="144" spans="1:41">
      <c r="A144" t="s">
        <v>193</v>
      </c>
      <c r="D144" s="128" t="str">
        <f t="shared" si="5"/>
        <v>2-3</v>
      </c>
      <c r="E144" s="81"/>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row>
    <row r="145" spans="1:41">
      <c r="A145" t="s">
        <v>194</v>
      </c>
      <c r="D145" s="128" t="str">
        <f t="shared" si="5"/>
        <v>2-3</v>
      </c>
      <c r="E145" s="81"/>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row>
    <row r="146" spans="1:41">
      <c r="A146" t="s">
        <v>195</v>
      </c>
      <c r="D146" s="128" t="str">
        <f>D85&amp;"-4"</f>
        <v>2-4</v>
      </c>
      <c r="E146" s="81" t="s">
        <v>382</v>
      </c>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row>
    <row r="147" spans="1:41">
      <c r="A147" t="s">
        <v>196</v>
      </c>
      <c r="D147" s="128" t="str">
        <f t="shared" si="5"/>
        <v>2-4</v>
      </c>
      <c r="E147" s="81" t="s">
        <v>598</v>
      </c>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row>
    <row r="148" spans="1:41">
      <c r="A148" t="s">
        <v>197</v>
      </c>
      <c r="D148" s="128" t="str">
        <f t="shared" si="5"/>
        <v>2-4</v>
      </c>
      <c r="E148" s="81" t="s">
        <v>28</v>
      </c>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row>
    <row r="149" spans="1:41">
      <c r="A149" t="s">
        <v>198</v>
      </c>
      <c r="D149" s="128" t="str">
        <f t="shared" si="5"/>
        <v>2-4</v>
      </c>
      <c r="E149" s="81" t="s">
        <v>379</v>
      </c>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row>
    <row r="150" spans="1:41">
      <c r="A150" t="s">
        <v>199</v>
      </c>
      <c r="D150" s="128" t="str">
        <f t="shared" si="5"/>
        <v>2-4</v>
      </c>
      <c r="E150" s="81" t="s">
        <v>30</v>
      </c>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row>
    <row r="151" spans="1:41">
      <c r="A151" t="s">
        <v>200</v>
      </c>
      <c r="D151" s="128" t="str">
        <f t="shared" si="5"/>
        <v>2-4</v>
      </c>
      <c r="E151" s="81" t="s">
        <v>32</v>
      </c>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row>
    <row r="152" spans="1:41">
      <c r="A152" t="s">
        <v>201</v>
      </c>
      <c r="D152" s="128" t="str">
        <f t="shared" si="5"/>
        <v>2-4</v>
      </c>
      <c r="E152" s="81" t="s">
        <v>33</v>
      </c>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row>
    <row r="153" spans="1:41">
      <c r="A153" t="s">
        <v>202</v>
      </c>
      <c r="D153" s="128" t="str">
        <f t="shared" si="5"/>
        <v>2-4</v>
      </c>
      <c r="E153" s="81" t="s">
        <v>34</v>
      </c>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row>
    <row r="154" spans="1:41">
      <c r="A154" t="s">
        <v>203</v>
      </c>
      <c r="D154" s="128" t="str">
        <f t="shared" si="5"/>
        <v>2-4</v>
      </c>
      <c r="E154" s="81" t="s">
        <v>562</v>
      </c>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row>
    <row r="155" spans="1:41">
      <c r="A155" t="s">
        <v>204</v>
      </c>
      <c r="D155" s="128" t="str">
        <f t="shared" si="5"/>
        <v>2-4</v>
      </c>
      <c r="E155" s="81"/>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row>
    <row r="156" spans="1:41">
      <c r="A156" t="s">
        <v>205</v>
      </c>
      <c r="D156" s="128" t="str">
        <f t="shared" si="5"/>
        <v>2-4</v>
      </c>
      <c r="E156" s="81"/>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row>
    <row r="157" spans="1:41">
      <c r="A157" t="s">
        <v>206</v>
      </c>
      <c r="D157" s="128" t="str">
        <f t="shared" si="5"/>
        <v>2-4</v>
      </c>
      <c r="E157" s="81" t="s">
        <v>730</v>
      </c>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row>
    <row r="158" spans="1:41">
      <c r="A158" t="s">
        <v>207</v>
      </c>
      <c r="D158" s="128" t="str">
        <f t="shared" si="5"/>
        <v>2-4</v>
      </c>
      <c r="E158" s="81"/>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row>
    <row r="159" spans="1:41">
      <c r="A159" t="s">
        <v>208</v>
      </c>
      <c r="D159" s="128" t="str">
        <f t="shared" si="5"/>
        <v>2-4</v>
      </c>
      <c r="E159" s="81"/>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row>
    <row r="160" spans="1:41">
      <c r="A160" t="s">
        <v>209</v>
      </c>
      <c r="D160" s="128" t="str">
        <f t="shared" si="5"/>
        <v>2-4</v>
      </c>
      <c r="E160" s="81"/>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row>
    <row r="161" spans="1:41">
      <c r="A161" t="s">
        <v>210</v>
      </c>
      <c r="D161" s="127">
        <v>3</v>
      </c>
      <c r="E161" s="81" t="s">
        <v>706</v>
      </c>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row>
    <row r="162" spans="1:41">
      <c r="A162" t="s">
        <v>211</v>
      </c>
      <c r="D162" s="127">
        <f>D161</f>
        <v>3</v>
      </c>
      <c r="E162" s="81" t="s">
        <v>710</v>
      </c>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row>
    <row r="163" spans="1:41">
      <c r="A163" t="s">
        <v>212</v>
      </c>
      <c r="D163" s="127">
        <f t="shared" ref="D163:D176" si="6">D162</f>
        <v>3</v>
      </c>
      <c r="E163" s="81" t="s">
        <v>29</v>
      </c>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row>
    <row r="164" spans="1:41">
      <c r="A164" t="s">
        <v>213</v>
      </c>
      <c r="D164" s="127">
        <f t="shared" si="6"/>
        <v>3</v>
      </c>
      <c r="E164" s="81" t="s">
        <v>380</v>
      </c>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row>
    <row r="165" spans="1:41">
      <c r="A165" t="s">
        <v>214</v>
      </c>
      <c r="D165" s="127">
        <f t="shared" si="6"/>
        <v>3</v>
      </c>
      <c r="E165" s="81" t="s">
        <v>381</v>
      </c>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row>
    <row r="166" spans="1:41">
      <c r="A166" t="s">
        <v>215</v>
      </c>
      <c r="D166" s="127">
        <f t="shared" si="6"/>
        <v>3</v>
      </c>
      <c r="E166" s="81" t="s">
        <v>31</v>
      </c>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row>
    <row r="167" spans="1:41">
      <c r="A167" t="s">
        <v>216</v>
      </c>
      <c r="D167" s="127">
        <f t="shared" si="6"/>
        <v>3</v>
      </c>
      <c r="E167" s="81" t="s">
        <v>723</v>
      </c>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row>
    <row r="168" spans="1:41">
      <c r="A168" t="s">
        <v>217</v>
      </c>
      <c r="D168" s="127">
        <f t="shared" si="6"/>
        <v>3</v>
      </c>
      <c r="E168" s="81" t="s">
        <v>724</v>
      </c>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row>
    <row r="169" spans="1:41">
      <c r="A169" t="s">
        <v>218</v>
      </c>
      <c r="D169" s="127">
        <f t="shared" si="6"/>
        <v>3</v>
      </c>
      <c r="E169" s="81" t="s">
        <v>725</v>
      </c>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row>
    <row r="170" spans="1:41">
      <c r="A170" t="s">
        <v>219</v>
      </c>
      <c r="D170" s="127">
        <f t="shared" si="6"/>
        <v>3</v>
      </c>
      <c r="E170" s="81" t="s">
        <v>726</v>
      </c>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row>
    <row r="171" spans="1:41">
      <c r="A171" t="s">
        <v>220</v>
      </c>
      <c r="D171" s="127">
        <f t="shared" si="6"/>
        <v>3</v>
      </c>
      <c r="E171" s="81" t="s">
        <v>727</v>
      </c>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row>
    <row r="172" spans="1:41">
      <c r="A172" t="s">
        <v>221</v>
      </c>
      <c r="D172" s="127">
        <f t="shared" si="6"/>
        <v>3</v>
      </c>
      <c r="E172" s="81"/>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row>
    <row r="173" spans="1:41">
      <c r="A173" t="s">
        <v>222</v>
      </c>
      <c r="D173" s="127">
        <f t="shared" si="6"/>
        <v>3</v>
      </c>
      <c r="E173" s="81"/>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row>
    <row r="174" spans="1:41">
      <c r="A174" t="s">
        <v>223</v>
      </c>
      <c r="D174" s="127">
        <f t="shared" si="6"/>
        <v>3</v>
      </c>
      <c r="E174" s="81"/>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row>
    <row r="175" spans="1:41">
      <c r="A175" t="s">
        <v>224</v>
      </c>
      <c r="D175" s="127">
        <f t="shared" si="6"/>
        <v>3</v>
      </c>
      <c r="E175" s="81"/>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row>
    <row r="176" spans="1:41">
      <c r="A176" t="s">
        <v>225</v>
      </c>
      <c r="D176" s="127">
        <f t="shared" si="6"/>
        <v>3</v>
      </c>
      <c r="E176" s="81"/>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row>
    <row r="177" spans="1:41">
      <c r="A177" t="s">
        <v>226</v>
      </c>
      <c r="D177" s="128" t="str">
        <f>D161&amp;"-1"</f>
        <v>3-1</v>
      </c>
      <c r="E177" s="81" t="s">
        <v>382</v>
      </c>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row>
    <row r="178" spans="1:41">
      <c r="A178" t="s">
        <v>227</v>
      </c>
      <c r="D178" s="128" t="str">
        <f>D177</f>
        <v>3-1</v>
      </c>
      <c r="E178" s="81" t="s">
        <v>598</v>
      </c>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row>
    <row r="179" spans="1:41">
      <c r="A179" t="s">
        <v>228</v>
      </c>
      <c r="D179" s="128" t="str">
        <f t="shared" ref="D179:D191" si="7">D178</f>
        <v>3-1</v>
      </c>
      <c r="E179" s="81" t="s">
        <v>28</v>
      </c>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row>
    <row r="180" spans="1:41">
      <c r="A180" t="s">
        <v>229</v>
      </c>
      <c r="D180" s="128" t="str">
        <f t="shared" si="7"/>
        <v>3-1</v>
      </c>
      <c r="E180" s="81" t="s">
        <v>379</v>
      </c>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row>
    <row r="181" spans="1:41">
      <c r="A181" t="s">
        <v>230</v>
      </c>
      <c r="D181" s="128" t="str">
        <f t="shared" si="7"/>
        <v>3-1</v>
      </c>
      <c r="E181" s="81" t="s">
        <v>30</v>
      </c>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row>
    <row r="182" spans="1:41">
      <c r="A182" t="s">
        <v>231</v>
      </c>
      <c r="D182" s="128" t="str">
        <f t="shared" si="7"/>
        <v>3-1</v>
      </c>
      <c r="E182" s="81" t="s">
        <v>32</v>
      </c>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row>
    <row r="183" spans="1:41">
      <c r="A183" t="s">
        <v>232</v>
      </c>
      <c r="D183" s="128" t="str">
        <f t="shared" si="7"/>
        <v>3-1</v>
      </c>
      <c r="E183" s="81" t="s">
        <v>33</v>
      </c>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row>
    <row r="184" spans="1:41">
      <c r="A184" t="s">
        <v>233</v>
      </c>
      <c r="D184" s="128" t="str">
        <f t="shared" si="7"/>
        <v>3-1</v>
      </c>
      <c r="E184" s="81" t="s">
        <v>34</v>
      </c>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row>
    <row r="185" spans="1:41">
      <c r="A185" t="s">
        <v>234</v>
      </c>
      <c r="D185" s="128" t="str">
        <f t="shared" si="7"/>
        <v>3-1</v>
      </c>
      <c r="E185" s="81" t="s">
        <v>562</v>
      </c>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row>
    <row r="186" spans="1:41">
      <c r="A186" t="s">
        <v>235</v>
      </c>
      <c r="D186" s="128" t="str">
        <f t="shared" si="7"/>
        <v>3-1</v>
      </c>
      <c r="E186" s="81"/>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row>
    <row r="187" spans="1:41">
      <c r="A187" t="s">
        <v>236</v>
      </c>
      <c r="D187" s="128" t="str">
        <f t="shared" si="7"/>
        <v>3-1</v>
      </c>
      <c r="E187" s="81"/>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row>
    <row r="188" spans="1:41">
      <c r="A188" t="s">
        <v>237</v>
      </c>
      <c r="D188" s="128" t="str">
        <f t="shared" si="7"/>
        <v>3-1</v>
      </c>
      <c r="E188" s="81" t="s">
        <v>730</v>
      </c>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row>
    <row r="189" spans="1:41">
      <c r="A189" t="s">
        <v>238</v>
      </c>
      <c r="D189" s="128" t="str">
        <f t="shared" si="7"/>
        <v>3-1</v>
      </c>
      <c r="E189" s="81"/>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row>
    <row r="190" spans="1:41">
      <c r="A190" t="s">
        <v>239</v>
      </c>
      <c r="D190" s="128" t="str">
        <f t="shared" si="7"/>
        <v>3-1</v>
      </c>
      <c r="E190" s="81"/>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row>
    <row r="191" spans="1:41">
      <c r="A191" t="s">
        <v>240</v>
      </c>
      <c r="D191" s="128" t="str">
        <f t="shared" si="7"/>
        <v>3-1</v>
      </c>
      <c r="E191" s="81"/>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row>
    <row r="192" spans="1:41">
      <c r="A192" t="s">
        <v>241</v>
      </c>
      <c r="D192" s="128" t="str">
        <f>D161&amp;"-2"</f>
        <v>3-2</v>
      </c>
      <c r="E192" s="81" t="s">
        <v>382</v>
      </c>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row>
    <row r="193" spans="1:41">
      <c r="A193" t="s">
        <v>242</v>
      </c>
      <c r="D193" s="128" t="str">
        <f>D192</f>
        <v>3-2</v>
      </c>
      <c r="E193" s="81" t="s">
        <v>598</v>
      </c>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row>
    <row r="194" spans="1:41">
      <c r="A194" t="s">
        <v>243</v>
      </c>
      <c r="D194" s="128" t="str">
        <f t="shared" ref="D194:D206" si="8">D193</f>
        <v>3-2</v>
      </c>
      <c r="E194" s="81" t="s">
        <v>28</v>
      </c>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row>
    <row r="195" spans="1:41">
      <c r="A195" t="s">
        <v>244</v>
      </c>
      <c r="D195" s="128" t="str">
        <f t="shared" si="8"/>
        <v>3-2</v>
      </c>
      <c r="E195" s="81" t="s">
        <v>379</v>
      </c>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row>
    <row r="196" spans="1:41">
      <c r="A196" t="s">
        <v>245</v>
      </c>
      <c r="D196" s="128" t="str">
        <f t="shared" si="8"/>
        <v>3-2</v>
      </c>
      <c r="E196" s="81" t="s">
        <v>30</v>
      </c>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row>
    <row r="197" spans="1:41">
      <c r="A197" t="s">
        <v>246</v>
      </c>
      <c r="D197" s="128" t="str">
        <f t="shared" si="8"/>
        <v>3-2</v>
      </c>
      <c r="E197" s="81" t="s">
        <v>32</v>
      </c>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row>
    <row r="198" spans="1:41">
      <c r="A198" t="s">
        <v>247</v>
      </c>
      <c r="D198" s="128" t="str">
        <f t="shared" si="8"/>
        <v>3-2</v>
      </c>
      <c r="E198" s="81" t="s">
        <v>33</v>
      </c>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row>
    <row r="199" spans="1:41">
      <c r="A199" t="s">
        <v>248</v>
      </c>
      <c r="D199" s="128" t="str">
        <f t="shared" si="8"/>
        <v>3-2</v>
      </c>
      <c r="E199" s="81" t="s">
        <v>34</v>
      </c>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row>
    <row r="200" spans="1:41">
      <c r="A200" t="s">
        <v>249</v>
      </c>
      <c r="D200" s="128" t="str">
        <f t="shared" si="8"/>
        <v>3-2</v>
      </c>
      <c r="E200" s="81" t="s">
        <v>562</v>
      </c>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row>
    <row r="201" spans="1:41">
      <c r="A201" t="s">
        <v>250</v>
      </c>
      <c r="D201" s="128" t="str">
        <f t="shared" si="8"/>
        <v>3-2</v>
      </c>
      <c r="E201" s="81"/>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row>
    <row r="202" spans="1:41">
      <c r="A202" t="s">
        <v>251</v>
      </c>
      <c r="D202" s="128" t="str">
        <f t="shared" si="8"/>
        <v>3-2</v>
      </c>
      <c r="E202" s="81"/>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row>
    <row r="203" spans="1:41">
      <c r="A203" t="s">
        <v>252</v>
      </c>
      <c r="D203" s="128" t="str">
        <f t="shared" si="8"/>
        <v>3-2</v>
      </c>
      <c r="E203" s="81" t="s">
        <v>730</v>
      </c>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row>
    <row r="204" spans="1:41">
      <c r="A204" t="s">
        <v>253</v>
      </c>
      <c r="D204" s="128" t="str">
        <f t="shared" si="8"/>
        <v>3-2</v>
      </c>
      <c r="E204" s="81"/>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row>
    <row r="205" spans="1:41">
      <c r="A205" t="s">
        <v>254</v>
      </c>
      <c r="D205" s="128" t="str">
        <f t="shared" si="8"/>
        <v>3-2</v>
      </c>
      <c r="E205" s="81"/>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row>
    <row r="206" spans="1:41">
      <c r="A206" t="s">
        <v>255</v>
      </c>
      <c r="D206" s="128" t="str">
        <f t="shared" si="8"/>
        <v>3-2</v>
      </c>
      <c r="E206" s="81"/>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row>
    <row r="207" spans="1:41">
      <c r="A207" t="s">
        <v>256</v>
      </c>
      <c r="D207" s="128" t="str">
        <f>D161&amp;"-3"</f>
        <v>3-3</v>
      </c>
      <c r="E207" s="81" t="s">
        <v>382</v>
      </c>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row>
    <row r="208" spans="1:41">
      <c r="A208" t="s">
        <v>257</v>
      </c>
      <c r="D208" s="128" t="str">
        <f t="shared" ref="D208:D221" si="9">D207</f>
        <v>3-3</v>
      </c>
      <c r="E208" s="81" t="s">
        <v>598</v>
      </c>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row>
    <row r="209" spans="1:41">
      <c r="A209" t="s">
        <v>258</v>
      </c>
      <c r="D209" s="128" t="str">
        <f t="shared" si="9"/>
        <v>3-3</v>
      </c>
      <c r="E209" s="81" t="s">
        <v>28</v>
      </c>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row>
    <row r="210" spans="1:41">
      <c r="A210" t="s">
        <v>259</v>
      </c>
      <c r="D210" s="128" t="str">
        <f t="shared" si="9"/>
        <v>3-3</v>
      </c>
      <c r="E210" s="81" t="s">
        <v>379</v>
      </c>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row>
    <row r="211" spans="1:41">
      <c r="A211" t="s">
        <v>260</v>
      </c>
      <c r="D211" s="128" t="str">
        <f t="shared" si="9"/>
        <v>3-3</v>
      </c>
      <c r="E211" s="81" t="s">
        <v>30</v>
      </c>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row>
    <row r="212" spans="1:41">
      <c r="A212" t="s">
        <v>261</v>
      </c>
      <c r="D212" s="128" t="str">
        <f t="shared" si="9"/>
        <v>3-3</v>
      </c>
      <c r="E212" s="81" t="s">
        <v>32</v>
      </c>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row>
    <row r="213" spans="1:41">
      <c r="A213" t="s">
        <v>262</v>
      </c>
      <c r="D213" s="128" t="str">
        <f t="shared" si="9"/>
        <v>3-3</v>
      </c>
      <c r="E213" s="81" t="s">
        <v>33</v>
      </c>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row>
    <row r="214" spans="1:41">
      <c r="A214" t="s">
        <v>263</v>
      </c>
      <c r="D214" s="128" t="str">
        <f t="shared" si="9"/>
        <v>3-3</v>
      </c>
      <c r="E214" s="81" t="s">
        <v>34</v>
      </c>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row>
    <row r="215" spans="1:41">
      <c r="A215" t="s">
        <v>264</v>
      </c>
      <c r="D215" s="128" t="str">
        <f t="shared" si="9"/>
        <v>3-3</v>
      </c>
      <c r="E215" s="81" t="s">
        <v>562</v>
      </c>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row>
    <row r="216" spans="1:41">
      <c r="A216" t="s">
        <v>265</v>
      </c>
      <c r="D216" s="128" t="str">
        <f t="shared" si="9"/>
        <v>3-3</v>
      </c>
      <c r="E216" s="81"/>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row>
    <row r="217" spans="1:41">
      <c r="A217" t="s">
        <v>266</v>
      </c>
      <c r="D217" s="128" t="str">
        <f t="shared" si="9"/>
        <v>3-3</v>
      </c>
      <c r="E217" s="81"/>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row>
    <row r="218" spans="1:41">
      <c r="A218" t="s">
        <v>267</v>
      </c>
      <c r="D218" s="128" t="str">
        <f t="shared" si="9"/>
        <v>3-3</v>
      </c>
      <c r="E218" s="81" t="s">
        <v>730</v>
      </c>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row>
    <row r="219" spans="1:41">
      <c r="A219" t="s">
        <v>268</v>
      </c>
      <c r="D219" s="128" t="str">
        <f t="shared" si="9"/>
        <v>3-3</v>
      </c>
      <c r="E219" s="81"/>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row>
    <row r="220" spans="1:41">
      <c r="A220" t="s">
        <v>269</v>
      </c>
      <c r="D220" s="128" t="str">
        <f t="shared" si="9"/>
        <v>3-3</v>
      </c>
      <c r="E220" s="81"/>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row>
    <row r="221" spans="1:41">
      <c r="A221" t="s">
        <v>270</v>
      </c>
      <c r="D221" s="128" t="str">
        <f t="shared" si="9"/>
        <v>3-3</v>
      </c>
      <c r="E221" s="81"/>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row>
    <row r="222" spans="1:41">
      <c r="A222" t="s">
        <v>271</v>
      </c>
      <c r="D222" s="128" t="str">
        <f>D161&amp;"-4"</f>
        <v>3-4</v>
      </c>
      <c r="E222" s="81" t="s">
        <v>382</v>
      </c>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row>
    <row r="223" spans="1:41">
      <c r="A223" t="s">
        <v>272</v>
      </c>
      <c r="D223" s="128" t="str">
        <f t="shared" ref="D223:D236" si="10">D222</f>
        <v>3-4</v>
      </c>
      <c r="E223" s="81" t="s">
        <v>598</v>
      </c>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row>
    <row r="224" spans="1:41">
      <c r="A224" t="s">
        <v>273</v>
      </c>
      <c r="D224" s="128" t="str">
        <f t="shared" si="10"/>
        <v>3-4</v>
      </c>
      <c r="E224" s="81" t="s">
        <v>28</v>
      </c>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row>
    <row r="225" spans="1:41">
      <c r="A225" t="s">
        <v>274</v>
      </c>
      <c r="D225" s="128" t="str">
        <f t="shared" si="10"/>
        <v>3-4</v>
      </c>
      <c r="E225" s="81" t="s">
        <v>379</v>
      </c>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row>
    <row r="226" spans="1:41">
      <c r="A226" t="s">
        <v>275</v>
      </c>
      <c r="D226" s="128" t="str">
        <f t="shared" si="10"/>
        <v>3-4</v>
      </c>
      <c r="E226" s="81" t="s">
        <v>30</v>
      </c>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row>
    <row r="227" spans="1:41">
      <c r="A227" t="s">
        <v>276</v>
      </c>
      <c r="D227" s="128" t="str">
        <f t="shared" si="10"/>
        <v>3-4</v>
      </c>
      <c r="E227" s="81" t="s">
        <v>32</v>
      </c>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row>
    <row r="228" spans="1:41">
      <c r="A228" t="s">
        <v>277</v>
      </c>
      <c r="D228" s="128" t="str">
        <f t="shared" si="10"/>
        <v>3-4</v>
      </c>
      <c r="E228" s="81" t="s">
        <v>33</v>
      </c>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row>
    <row r="229" spans="1:41">
      <c r="A229" t="s">
        <v>278</v>
      </c>
      <c r="D229" s="128" t="str">
        <f t="shared" si="10"/>
        <v>3-4</v>
      </c>
      <c r="E229" s="81" t="s">
        <v>34</v>
      </c>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row>
    <row r="230" spans="1:41">
      <c r="A230" t="s">
        <v>279</v>
      </c>
      <c r="D230" s="128" t="str">
        <f t="shared" si="10"/>
        <v>3-4</v>
      </c>
      <c r="E230" s="81" t="s">
        <v>562</v>
      </c>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row>
    <row r="231" spans="1:41">
      <c r="A231" t="s">
        <v>280</v>
      </c>
      <c r="D231" s="128" t="str">
        <f t="shared" si="10"/>
        <v>3-4</v>
      </c>
      <c r="E231" s="81"/>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row>
    <row r="232" spans="1:41">
      <c r="A232" t="s">
        <v>281</v>
      </c>
      <c r="D232" s="128" t="str">
        <f t="shared" si="10"/>
        <v>3-4</v>
      </c>
      <c r="E232" s="81"/>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row>
    <row r="233" spans="1:41">
      <c r="A233" t="s">
        <v>282</v>
      </c>
      <c r="D233" s="128" t="str">
        <f t="shared" si="10"/>
        <v>3-4</v>
      </c>
      <c r="E233" s="81" t="s">
        <v>730</v>
      </c>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row>
    <row r="234" spans="1:41">
      <c r="A234" t="s">
        <v>283</v>
      </c>
      <c r="D234" s="128" t="str">
        <f t="shared" si="10"/>
        <v>3-4</v>
      </c>
      <c r="E234" s="81"/>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row>
    <row r="235" spans="1:41">
      <c r="A235" t="s">
        <v>284</v>
      </c>
      <c r="D235" s="128" t="str">
        <f t="shared" si="10"/>
        <v>3-4</v>
      </c>
      <c r="E235" s="81"/>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row>
    <row r="236" spans="1:41">
      <c r="A236" t="s">
        <v>285</v>
      </c>
      <c r="D236" s="128" t="str">
        <f t="shared" si="10"/>
        <v>3-4</v>
      </c>
      <c r="E236" s="81"/>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row>
    <row r="237" spans="1:41">
      <c r="A237" t="s">
        <v>286</v>
      </c>
      <c r="D237" s="127">
        <v>4</v>
      </c>
      <c r="E237" s="81" t="s">
        <v>706</v>
      </c>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row>
    <row r="238" spans="1:41">
      <c r="A238" t="s">
        <v>287</v>
      </c>
      <c r="D238" s="127">
        <f>D237</f>
        <v>4</v>
      </c>
      <c r="E238" s="81" t="s">
        <v>709</v>
      </c>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row>
    <row r="239" spans="1:41">
      <c r="A239" t="s">
        <v>288</v>
      </c>
      <c r="D239" s="127">
        <f t="shared" ref="D239:D252" si="11">D238</f>
        <v>4</v>
      </c>
      <c r="E239" s="81" t="s">
        <v>29</v>
      </c>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row>
    <row r="240" spans="1:41">
      <c r="A240" t="s">
        <v>289</v>
      </c>
      <c r="D240" s="127">
        <f t="shared" si="11"/>
        <v>4</v>
      </c>
      <c r="E240" s="81" t="s">
        <v>380</v>
      </c>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row>
    <row r="241" spans="1:41">
      <c r="A241" t="s">
        <v>290</v>
      </c>
      <c r="D241" s="127">
        <f t="shared" si="11"/>
        <v>4</v>
      </c>
      <c r="E241" s="81" t="s">
        <v>381</v>
      </c>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row>
    <row r="242" spans="1:41">
      <c r="A242" t="s">
        <v>291</v>
      </c>
      <c r="D242" s="127">
        <f t="shared" si="11"/>
        <v>4</v>
      </c>
      <c r="E242" s="81" t="s">
        <v>31</v>
      </c>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row>
    <row r="243" spans="1:41">
      <c r="A243" t="s">
        <v>292</v>
      </c>
      <c r="D243" s="127">
        <f t="shared" si="11"/>
        <v>4</v>
      </c>
      <c r="E243" s="81" t="s">
        <v>723</v>
      </c>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row>
    <row r="244" spans="1:41">
      <c r="A244" t="s">
        <v>293</v>
      </c>
      <c r="D244" s="127">
        <f t="shared" si="11"/>
        <v>4</v>
      </c>
      <c r="E244" s="81" t="s">
        <v>724</v>
      </c>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row>
    <row r="245" spans="1:41">
      <c r="A245" t="s">
        <v>294</v>
      </c>
      <c r="D245" s="127">
        <f t="shared" si="11"/>
        <v>4</v>
      </c>
      <c r="E245" s="81" t="s">
        <v>725</v>
      </c>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row>
    <row r="246" spans="1:41">
      <c r="A246" t="s">
        <v>295</v>
      </c>
      <c r="D246" s="127">
        <f t="shared" si="11"/>
        <v>4</v>
      </c>
      <c r="E246" s="81" t="s">
        <v>726</v>
      </c>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row>
    <row r="247" spans="1:41">
      <c r="A247" t="s">
        <v>296</v>
      </c>
      <c r="D247" s="127">
        <f t="shared" si="11"/>
        <v>4</v>
      </c>
      <c r="E247" s="81" t="s">
        <v>727</v>
      </c>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row>
    <row r="248" spans="1:41">
      <c r="A248" t="s">
        <v>297</v>
      </c>
      <c r="D248" s="127">
        <f t="shared" si="11"/>
        <v>4</v>
      </c>
      <c r="E248" s="81"/>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row>
    <row r="249" spans="1:41">
      <c r="A249" t="s">
        <v>298</v>
      </c>
      <c r="D249" s="127">
        <f t="shared" si="11"/>
        <v>4</v>
      </c>
      <c r="E249" s="81"/>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row>
    <row r="250" spans="1:41">
      <c r="A250" t="s">
        <v>299</v>
      </c>
      <c r="D250" s="127">
        <f t="shared" si="11"/>
        <v>4</v>
      </c>
      <c r="E250" s="81"/>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row>
    <row r="251" spans="1:41">
      <c r="A251" t="s">
        <v>300</v>
      </c>
      <c r="D251" s="127">
        <f t="shared" si="11"/>
        <v>4</v>
      </c>
      <c r="E251" s="81"/>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row>
    <row r="252" spans="1:41">
      <c r="A252" t="s">
        <v>301</v>
      </c>
      <c r="D252" s="127">
        <f t="shared" si="11"/>
        <v>4</v>
      </c>
      <c r="E252" s="81"/>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row>
    <row r="253" spans="1:41">
      <c r="A253" t="s">
        <v>302</v>
      </c>
      <c r="D253" s="128" t="str">
        <f>D237&amp;"-1"</f>
        <v>4-1</v>
      </c>
      <c r="E253" s="81" t="s">
        <v>382</v>
      </c>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row>
    <row r="254" spans="1:41">
      <c r="A254" t="s">
        <v>303</v>
      </c>
      <c r="D254" s="128" t="str">
        <f>D253</f>
        <v>4-1</v>
      </c>
      <c r="E254" s="81" t="s">
        <v>598</v>
      </c>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row>
    <row r="255" spans="1:41">
      <c r="A255" t="s">
        <v>304</v>
      </c>
      <c r="D255" s="128" t="str">
        <f t="shared" ref="D255:D267" si="12">D254</f>
        <v>4-1</v>
      </c>
      <c r="E255" s="81" t="s">
        <v>28</v>
      </c>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row>
    <row r="256" spans="1:41">
      <c r="A256" t="s">
        <v>305</v>
      </c>
      <c r="D256" s="128" t="str">
        <f t="shared" si="12"/>
        <v>4-1</v>
      </c>
      <c r="E256" s="81" t="s">
        <v>379</v>
      </c>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row>
    <row r="257" spans="1:41">
      <c r="A257" t="s">
        <v>306</v>
      </c>
      <c r="D257" s="128" t="str">
        <f t="shared" si="12"/>
        <v>4-1</v>
      </c>
      <c r="E257" s="81" t="s">
        <v>30</v>
      </c>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row>
    <row r="258" spans="1:41">
      <c r="A258" t="s">
        <v>307</v>
      </c>
      <c r="D258" s="128" t="str">
        <f t="shared" si="12"/>
        <v>4-1</v>
      </c>
      <c r="E258" s="81" t="s">
        <v>32</v>
      </c>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row>
    <row r="259" spans="1:41">
      <c r="A259" t="s">
        <v>308</v>
      </c>
      <c r="D259" s="128" t="str">
        <f t="shared" si="12"/>
        <v>4-1</v>
      </c>
      <c r="E259" s="81" t="s">
        <v>33</v>
      </c>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row>
    <row r="260" spans="1:41">
      <c r="A260" t="s">
        <v>309</v>
      </c>
      <c r="D260" s="128" t="str">
        <f t="shared" si="12"/>
        <v>4-1</v>
      </c>
      <c r="E260" s="81" t="s">
        <v>34</v>
      </c>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row>
    <row r="261" spans="1:41">
      <c r="A261" t="s">
        <v>310</v>
      </c>
      <c r="D261" s="128" t="str">
        <f t="shared" si="12"/>
        <v>4-1</v>
      </c>
      <c r="E261" s="81" t="s">
        <v>562</v>
      </c>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row>
    <row r="262" spans="1:41">
      <c r="A262" t="s">
        <v>311</v>
      </c>
      <c r="D262" s="128" t="str">
        <f t="shared" si="12"/>
        <v>4-1</v>
      </c>
      <c r="E262" s="81"/>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row>
    <row r="263" spans="1:41">
      <c r="A263" t="s">
        <v>312</v>
      </c>
      <c r="D263" s="128" t="str">
        <f t="shared" si="12"/>
        <v>4-1</v>
      </c>
      <c r="E263" s="81"/>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row>
    <row r="264" spans="1:41">
      <c r="A264" t="s">
        <v>313</v>
      </c>
      <c r="D264" s="128" t="str">
        <f t="shared" si="12"/>
        <v>4-1</v>
      </c>
      <c r="E264" s="81" t="s">
        <v>730</v>
      </c>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row>
    <row r="265" spans="1:41">
      <c r="A265" t="s">
        <v>314</v>
      </c>
      <c r="D265" s="128" t="str">
        <f t="shared" si="12"/>
        <v>4-1</v>
      </c>
      <c r="E265" s="81"/>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row>
    <row r="266" spans="1:41">
      <c r="A266" t="s">
        <v>315</v>
      </c>
      <c r="D266" s="128" t="str">
        <f t="shared" si="12"/>
        <v>4-1</v>
      </c>
      <c r="E266" s="81"/>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row>
    <row r="267" spans="1:41">
      <c r="A267" t="s">
        <v>316</v>
      </c>
      <c r="D267" s="128" t="str">
        <f t="shared" si="12"/>
        <v>4-1</v>
      </c>
      <c r="E267" s="81"/>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c r="AJ267" s="97"/>
      <c r="AK267" s="97"/>
      <c r="AL267" s="97"/>
      <c r="AM267" s="97"/>
      <c r="AN267" s="97"/>
      <c r="AO267" s="97"/>
    </row>
    <row r="268" spans="1:41">
      <c r="A268" t="s">
        <v>317</v>
      </c>
      <c r="D268" s="128" t="str">
        <f>D237&amp;"-2"</f>
        <v>4-2</v>
      </c>
      <c r="E268" s="81" t="s">
        <v>382</v>
      </c>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c r="AJ268" s="97"/>
      <c r="AK268" s="97"/>
      <c r="AL268" s="97"/>
      <c r="AM268" s="97"/>
      <c r="AN268" s="97"/>
      <c r="AO268" s="97"/>
    </row>
    <row r="269" spans="1:41">
      <c r="A269" t="s">
        <v>318</v>
      </c>
      <c r="D269" s="128" t="str">
        <f>D268</f>
        <v>4-2</v>
      </c>
      <c r="E269" s="81" t="s">
        <v>598</v>
      </c>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c r="AJ269" s="97"/>
      <c r="AK269" s="97"/>
      <c r="AL269" s="97"/>
      <c r="AM269" s="97"/>
      <c r="AN269" s="97"/>
      <c r="AO269" s="97"/>
    </row>
    <row r="270" spans="1:41">
      <c r="A270" t="s">
        <v>319</v>
      </c>
      <c r="D270" s="128" t="str">
        <f t="shared" ref="D270:D282" si="13">D269</f>
        <v>4-2</v>
      </c>
      <c r="E270" s="81" t="s">
        <v>28</v>
      </c>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7"/>
      <c r="AO270" s="97"/>
    </row>
    <row r="271" spans="1:41">
      <c r="A271" t="s">
        <v>320</v>
      </c>
      <c r="D271" s="128" t="str">
        <f t="shared" si="13"/>
        <v>4-2</v>
      </c>
      <c r="E271" s="81" t="s">
        <v>379</v>
      </c>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row>
    <row r="272" spans="1:41">
      <c r="A272" t="s">
        <v>321</v>
      </c>
      <c r="D272" s="128" t="str">
        <f t="shared" si="13"/>
        <v>4-2</v>
      </c>
      <c r="E272" s="81" t="s">
        <v>30</v>
      </c>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7"/>
      <c r="AO272" s="97"/>
    </row>
    <row r="273" spans="1:41">
      <c r="A273" t="s">
        <v>322</v>
      </c>
      <c r="D273" s="128" t="str">
        <f t="shared" si="13"/>
        <v>4-2</v>
      </c>
      <c r="E273" s="81" t="s">
        <v>32</v>
      </c>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row>
    <row r="274" spans="1:41">
      <c r="A274" t="s">
        <v>323</v>
      </c>
      <c r="D274" s="128" t="str">
        <f t="shared" si="13"/>
        <v>4-2</v>
      </c>
      <c r="E274" s="81" t="s">
        <v>33</v>
      </c>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7"/>
      <c r="AO274" s="97"/>
    </row>
    <row r="275" spans="1:41">
      <c r="A275" t="s">
        <v>324</v>
      </c>
      <c r="D275" s="128" t="str">
        <f t="shared" si="13"/>
        <v>4-2</v>
      </c>
      <c r="E275" s="81" t="s">
        <v>34</v>
      </c>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row>
    <row r="276" spans="1:41">
      <c r="A276" t="s">
        <v>325</v>
      </c>
      <c r="D276" s="128" t="str">
        <f t="shared" si="13"/>
        <v>4-2</v>
      </c>
      <c r="E276" s="81" t="s">
        <v>562</v>
      </c>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row>
    <row r="277" spans="1:41">
      <c r="A277" t="s">
        <v>326</v>
      </c>
      <c r="D277" s="128" t="str">
        <f t="shared" si="13"/>
        <v>4-2</v>
      </c>
      <c r="E277" s="81"/>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97"/>
      <c r="AH277" s="97"/>
      <c r="AI277" s="97"/>
      <c r="AJ277" s="97"/>
      <c r="AK277" s="97"/>
      <c r="AL277" s="97"/>
      <c r="AM277" s="97"/>
      <c r="AN277" s="97"/>
      <c r="AO277" s="97"/>
    </row>
    <row r="278" spans="1:41">
      <c r="A278" t="s">
        <v>327</v>
      </c>
      <c r="D278" s="128" t="str">
        <f t="shared" si="13"/>
        <v>4-2</v>
      </c>
      <c r="E278" s="81"/>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c r="AJ278" s="97"/>
      <c r="AK278" s="97"/>
      <c r="AL278" s="97"/>
      <c r="AM278" s="97"/>
      <c r="AN278" s="97"/>
      <c r="AO278" s="97"/>
    </row>
    <row r="279" spans="1:41">
      <c r="A279" t="s">
        <v>328</v>
      </c>
      <c r="D279" s="128" t="str">
        <f t="shared" si="13"/>
        <v>4-2</v>
      </c>
      <c r="E279" s="81" t="s">
        <v>730</v>
      </c>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c r="AK279" s="97"/>
      <c r="AL279" s="97"/>
      <c r="AM279" s="97"/>
      <c r="AN279" s="97"/>
      <c r="AO279" s="97"/>
    </row>
    <row r="280" spans="1:41">
      <c r="A280" t="s">
        <v>329</v>
      </c>
      <c r="D280" s="128" t="str">
        <f t="shared" si="13"/>
        <v>4-2</v>
      </c>
      <c r="E280" s="81"/>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row>
    <row r="281" spans="1:41">
      <c r="A281" t="s">
        <v>330</v>
      </c>
      <c r="D281" s="128" t="str">
        <f t="shared" si="13"/>
        <v>4-2</v>
      </c>
      <c r="E281" s="81"/>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row>
    <row r="282" spans="1:41">
      <c r="A282" t="s">
        <v>331</v>
      </c>
      <c r="D282" s="128" t="str">
        <f t="shared" si="13"/>
        <v>4-2</v>
      </c>
      <c r="E282" s="81"/>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row>
    <row r="283" spans="1:41">
      <c r="A283" t="s">
        <v>332</v>
      </c>
      <c r="D283" s="128" t="str">
        <f>D237&amp;"-3"</f>
        <v>4-3</v>
      </c>
      <c r="E283" s="81" t="s">
        <v>382</v>
      </c>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7"/>
      <c r="AO283" s="97"/>
    </row>
    <row r="284" spans="1:41">
      <c r="A284" t="s">
        <v>333</v>
      </c>
      <c r="D284" s="128" t="str">
        <f t="shared" ref="D284:D297" si="14">D283</f>
        <v>4-3</v>
      </c>
      <c r="E284" s="81" t="s">
        <v>598</v>
      </c>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7"/>
      <c r="AO284" s="97"/>
    </row>
    <row r="285" spans="1:41">
      <c r="A285" t="s">
        <v>334</v>
      </c>
      <c r="D285" s="128" t="str">
        <f t="shared" si="14"/>
        <v>4-3</v>
      </c>
      <c r="E285" s="81" t="s">
        <v>28</v>
      </c>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row>
    <row r="286" spans="1:41">
      <c r="A286" t="s">
        <v>335</v>
      </c>
      <c r="D286" s="128" t="str">
        <f t="shared" si="14"/>
        <v>4-3</v>
      </c>
      <c r="E286" s="81" t="s">
        <v>379</v>
      </c>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7"/>
      <c r="AO286" s="97"/>
    </row>
    <row r="287" spans="1:41">
      <c r="A287" t="s">
        <v>336</v>
      </c>
      <c r="D287" s="128" t="str">
        <f t="shared" si="14"/>
        <v>4-3</v>
      </c>
      <c r="E287" s="81" t="s">
        <v>30</v>
      </c>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row>
    <row r="288" spans="1:41">
      <c r="A288" t="s">
        <v>337</v>
      </c>
      <c r="D288" s="128" t="str">
        <f t="shared" si="14"/>
        <v>4-3</v>
      </c>
      <c r="E288" s="81" t="s">
        <v>32</v>
      </c>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7"/>
      <c r="AO288" s="97"/>
    </row>
    <row r="289" spans="1:41">
      <c r="A289" t="s">
        <v>338</v>
      </c>
      <c r="D289" s="128" t="str">
        <f t="shared" si="14"/>
        <v>4-3</v>
      </c>
      <c r="E289" s="81" t="s">
        <v>33</v>
      </c>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row>
    <row r="290" spans="1:41">
      <c r="A290" t="s">
        <v>339</v>
      </c>
      <c r="D290" s="128" t="str">
        <f t="shared" si="14"/>
        <v>4-3</v>
      </c>
      <c r="E290" s="81" t="s">
        <v>34</v>
      </c>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7"/>
      <c r="AO290" s="97"/>
    </row>
    <row r="291" spans="1:41">
      <c r="A291" t="s">
        <v>340</v>
      </c>
      <c r="D291" s="128" t="str">
        <f t="shared" si="14"/>
        <v>4-3</v>
      </c>
      <c r="E291" s="81" t="s">
        <v>562</v>
      </c>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row>
    <row r="292" spans="1:41">
      <c r="A292" t="s">
        <v>341</v>
      </c>
      <c r="D292" s="128" t="str">
        <f t="shared" si="14"/>
        <v>4-3</v>
      </c>
      <c r="E292" s="81"/>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7"/>
      <c r="AO292" s="97"/>
    </row>
    <row r="293" spans="1:41">
      <c r="A293" t="s">
        <v>342</v>
      </c>
      <c r="D293" s="128" t="str">
        <f t="shared" si="14"/>
        <v>4-3</v>
      </c>
      <c r="E293" s="81"/>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7"/>
      <c r="AO293" s="97"/>
    </row>
    <row r="294" spans="1:41">
      <c r="A294" t="s">
        <v>343</v>
      </c>
      <c r="D294" s="128" t="str">
        <f t="shared" si="14"/>
        <v>4-3</v>
      </c>
      <c r="E294" s="81" t="s">
        <v>730</v>
      </c>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c r="AJ294" s="97"/>
      <c r="AK294" s="97"/>
      <c r="AL294" s="97"/>
      <c r="AM294" s="97"/>
      <c r="AN294" s="97"/>
      <c r="AO294" s="97"/>
    </row>
    <row r="295" spans="1:41">
      <c r="A295" t="s">
        <v>344</v>
      </c>
      <c r="D295" s="128" t="str">
        <f t="shared" si="14"/>
        <v>4-3</v>
      </c>
      <c r="E295" s="81"/>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7"/>
      <c r="AO295" s="97"/>
    </row>
    <row r="296" spans="1:41">
      <c r="A296" t="s">
        <v>345</v>
      </c>
      <c r="D296" s="128" t="str">
        <f t="shared" si="14"/>
        <v>4-3</v>
      </c>
      <c r="E296" s="81"/>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c r="AJ296" s="97"/>
      <c r="AK296" s="97"/>
      <c r="AL296" s="97"/>
      <c r="AM296" s="97"/>
      <c r="AN296" s="97"/>
      <c r="AO296" s="97"/>
    </row>
    <row r="297" spans="1:41">
      <c r="A297" t="s">
        <v>346</v>
      </c>
      <c r="D297" s="128" t="str">
        <f t="shared" si="14"/>
        <v>4-3</v>
      </c>
      <c r="E297" s="81"/>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7"/>
      <c r="AO297" s="97"/>
    </row>
    <row r="298" spans="1:41">
      <c r="A298" t="s">
        <v>347</v>
      </c>
      <c r="D298" s="128" t="str">
        <f>D237&amp;"-4"</f>
        <v>4-4</v>
      </c>
      <c r="E298" s="81" t="s">
        <v>382</v>
      </c>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c r="AJ298" s="97"/>
      <c r="AK298" s="97"/>
      <c r="AL298" s="97"/>
      <c r="AM298" s="97"/>
      <c r="AN298" s="97"/>
      <c r="AO298" s="97"/>
    </row>
    <row r="299" spans="1:41">
      <c r="A299" t="s">
        <v>348</v>
      </c>
      <c r="D299" s="128" t="str">
        <f t="shared" ref="D299:D312" si="15">D298</f>
        <v>4-4</v>
      </c>
      <c r="E299" s="81" t="s">
        <v>598</v>
      </c>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c r="AK299" s="97"/>
      <c r="AL299" s="97"/>
      <c r="AM299" s="97"/>
      <c r="AN299" s="97"/>
      <c r="AO299" s="97"/>
    </row>
    <row r="300" spans="1:41">
      <c r="A300" t="s">
        <v>349</v>
      </c>
      <c r="D300" s="128" t="str">
        <f t="shared" si="15"/>
        <v>4-4</v>
      </c>
      <c r="E300" s="81" t="s">
        <v>28</v>
      </c>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c r="AI300" s="97"/>
      <c r="AJ300" s="97"/>
      <c r="AK300" s="97"/>
      <c r="AL300" s="97"/>
      <c r="AM300" s="97"/>
      <c r="AN300" s="97"/>
      <c r="AO300" s="97"/>
    </row>
    <row r="301" spans="1:41">
      <c r="A301" t="s">
        <v>350</v>
      </c>
      <c r="D301" s="128" t="str">
        <f t="shared" si="15"/>
        <v>4-4</v>
      </c>
      <c r="E301" s="81" t="s">
        <v>379</v>
      </c>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c r="AI301" s="97"/>
      <c r="AJ301" s="97"/>
      <c r="AK301" s="97"/>
      <c r="AL301" s="97"/>
      <c r="AM301" s="97"/>
      <c r="AN301" s="97"/>
      <c r="AO301" s="97"/>
    </row>
    <row r="302" spans="1:41">
      <c r="A302" t="s">
        <v>351</v>
      </c>
      <c r="D302" s="128" t="str">
        <f t="shared" si="15"/>
        <v>4-4</v>
      </c>
      <c r="E302" s="81" t="s">
        <v>30</v>
      </c>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97"/>
      <c r="AN302" s="97"/>
      <c r="AO302" s="97"/>
    </row>
    <row r="303" spans="1:41">
      <c r="A303" t="s">
        <v>448</v>
      </c>
      <c r="D303" s="128" t="str">
        <f t="shared" si="15"/>
        <v>4-4</v>
      </c>
      <c r="E303" s="81" t="s">
        <v>32</v>
      </c>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c r="AI303" s="97"/>
      <c r="AJ303" s="97"/>
      <c r="AK303" s="97"/>
      <c r="AL303" s="97"/>
      <c r="AM303" s="97"/>
      <c r="AN303" s="97"/>
      <c r="AO303" s="97"/>
    </row>
    <row r="304" spans="1:41">
      <c r="A304" t="s">
        <v>449</v>
      </c>
      <c r="D304" s="128" t="str">
        <f t="shared" si="15"/>
        <v>4-4</v>
      </c>
      <c r="E304" s="81" t="s">
        <v>33</v>
      </c>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c r="AG304" s="97"/>
      <c r="AH304" s="97"/>
      <c r="AI304" s="97"/>
      <c r="AJ304" s="97"/>
      <c r="AK304" s="97"/>
      <c r="AL304" s="97"/>
      <c r="AM304" s="97"/>
      <c r="AN304" s="97"/>
      <c r="AO304" s="97"/>
    </row>
    <row r="305" spans="1:41">
      <c r="A305" t="s">
        <v>775</v>
      </c>
      <c r="D305" s="128" t="str">
        <f t="shared" si="15"/>
        <v>4-4</v>
      </c>
      <c r="E305" s="81" t="s">
        <v>34</v>
      </c>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7"/>
      <c r="AO305" s="97"/>
    </row>
    <row r="306" spans="1:41">
      <c r="A306" t="s">
        <v>776</v>
      </c>
      <c r="D306" s="128" t="str">
        <f t="shared" si="15"/>
        <v>4-4</v>
      </c>
      <c r="E306" s="81" t="s">
        <v>562</v>
      </c>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c r="AJ306" s="97"/>
      <c r="AK306" s="97"/>
      <c r="AL306" s="97"/>
      <c r="AM306" s="97"/>
      <c r="AN306" s="97"/>
      <c r="AO306" s="97"/>
    </row>
    <row r="307" spans="1:41">
      <c r="A307" t="s">
        <v>777</v>
      </c>
      <c r="D307" s="128" t="str">
        <f t="shared" si="15"/>
        <v>4-4</v>
      </c>
      <c r="E307" s="81"/>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c r="AJ307" s="97"/>
      <c r="AK307" s="97"/>
      <c r="AL307" s="97"/>
      <c r="AM307" s="97"/>
      <c r="AN307" s="97"/>
      <c r="AO307" s="97"/>
    </row>
    <row r="308" spans="1:41">
      <c r="A308" t="s">
        <v>778</v>
      </c>
      <c r="D308" s="128" t="str">
        <f t="shared" si="15"/>
        <v>4-4</v>
      </c>
      <c r="E308" s="81"/>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c r="AK308" s="97"/>
      <c r="AL308" s="97"/>
      <c r="AM308" s="97"/>
      <c r="AN308" s="97"/>
      <c r="AO308" s="97"/>
    </row>
    <row r="309" spans="1:41">
      <c r="A309" t="s">
        <v>779</v>
      </c>
      <c r="D309" s="128" t="str">
        <f t="shared" si="15"/>
        <v>4-4</v>
      </c>
      <c r="E309" s="81" t="s">
        <v>730</v>
      </c>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7"/>
      <c r="AO309" s="97"/>
    </row>
    <row r="310" spans="1:41">
      <c r="A310" t="s">
        <v>780</v>
      </c>
      <c r="D310" s="128" t="str">
        <f t="shared" si="15"/>
        <v>4-4</v>
      </c>
      <c r="E310" s="81"/>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7"/>
      <c r="AO310" s="97"/>
    </row>
    <row r="311" spans="1:41">
      <c r="A311" t="s">
        <v>781</v>
      </c>
      <c r="D311" s="128" t="str">
        <f t="shared" si="15"/>
        <v>4-4</v>
      </c>
      <c r="E311" s="81"/>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c r="AJ311" s="97"/>
      <c r="AK311" s="97"/>
      <c r="AL311" s="97"/>
      <c r="AM311" s="97"/>
      <c r="AN311" s="97"/>
      <c r="AO311" s="97"/>
    </row>
    <row r="312" spans="1:41">
      <c r="A312" t="s">
        <v>782</v>
      </c>
      <c r="D312" s="128" t="str">
        <f t="shared" si="15"/>
        <v>4-4</v>
      </c>
      <c r="E312" s="81"/>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c r="AJ312" s="97"/>
      <c r="AK312" s="97"/>
      <c r="AL312" s="97"/>
      <c r="AM312" s="97"/>
      <c r="AN312" s="97"/>
      <c r="AO312" s="97"/>
    </row>
    <row r="313" spans="1:41">
      <c r="A313" t="s">
        <v>783</v>
      </c>
      <c r="D313" s="127">
        <v>5</v>
      </c>
      <c r="E313" s="81" t="s">
        <v>707</v>
      </c>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7"/>
      <c r="AO313" s="97"/>
    </row>
    <row r="314" spans="1:41">
      <c r="A314" t="s">
        <v>784</v>
      </c>
      <c r="D314" s="127">
        <f>D313</f>
        <v>5</v>
      </c>
      <c r="E314" s="81" t="s">
        <v>710</v>
      </c>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c r="AJ314" s="97"/>
      <c r="AK314" s="97"/>
      <c r="AL314" s="97"/>
      <c r="AM314" s="97"/>
      <c r="AN314" s="97"/>
      <c r="AO314" s="97"/>
    </row>
    <row r="315" spans="1:41">
      <c r="A315" t="s">
        <v>785</v>
      </c>
      <c r="D315" s="127">
        <f t="shared" ref="D315:D328" si="16">D314</f>
        <v>5</v>
      </c>
      <c r="E315" s="81" t="s">
        <v>29</v>
      </c>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7"/>
      <c r="AO315" s="97"/>
    </row>
    <row r="316" spans="1:41">
      <c r="A316" t="s">
        <v>786</v>
      </c>
      <c r="D316" s="127">
        <f t="shared" si="16"/>
        <v>5</v>
      </c>
      <c r="E316" s="81" t="s">
        <v>380</v>
      </c>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97"/>
      <c r="AK316" s="97"/>
      <c r="AL316" s="97"/>
      <c r="AM316" s="97"/>
      <c r="AN316" s="97"/>
      <c r="AO316" s="97"/>
    </row>
    <row r="317" spans="1:41">
      <c r="A317" t="s">
        <v>787</v>
      </c>
      <c r="D317" s="127">
        <f t="shared" si="16"/>
        <v>5</v>
      </c>
      <c r="E317" s="81" t="s">
        <v>381</v>
      </c>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c r="AJ317" s="97"/>
      <c r="AK317" s="97"/>
      <c r="AL317" s="97"/>
      <c r="AM317" s="97"/>
      <c r="AN317" s="97"/>
      <c r="AO317" s="97"/>
    </row>
    <row r="318" spans="1:41">
      <c r="A318" t="s">
        <v>788</v>
      </c>
      <c r="D318" s="127">
        <f t="shared" si="16"/>
        <v>5</v>
      </c>
      <c r="E318" s="81" t="s">
        <v>31</v>
      </c>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c r="AJ318" s="97"/>
      <c r="AK318" s="97"/>
      <c r="AL318" s="97"/>
      <c r="AM318" s="97"/>
      <c r="AN318" s="97"/>
      <c r="AO318" s="97"/>
    </row>
    <row r="319" spans="1:41">
      <c r="A319" t="s">
        <v>789</v>
      </c>
      <c r="D319" s="127">
        <f t="shared" si="16"/>
        <v>5</v>
      </c>
      <c r="E319" s="81" t="s">
        <v>723</v>
      </c>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c r="AJ319" s="97"/>
      <c r="AK319" s="97"/>
      <c r="AL319" s="97"/>
      <c r="AM319" s="97"/>
      <c r="AN319" s="97"/>
      <c r="AO319" s="97"/>
    </row>
    <row r="320" spans="1:41">
      <c r="A320" t="s">
        <v>790</v>
      </c>
      <c r="D320" s="127">
        <f t="shared" si="16"/>
        <v>5</v>
      </c>
      <c r="E320" s="81" t="s">
        <v>724</v>
      </c>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c r="AJ320" s="97"/>
      <c r="AK320" s="97"/>
      <c r="AL320" s="97"/>
      <c r="AM320" s="97"/>
      <c r="AN320" s="97"/>
      <c r="AO320" s="97"/>
    </row>
    <row r="321" spans="1:41">
      <c r="A321" t="s">
        <v>791</v>
      </c>
      <c r="D321" s="127">
        <f t="shared" si="16"/>
        <v>5</v>
      </c>
      <c r="E321" s="81" t="s">
        <v>725</v>
      </c>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c r="AJ321" s="97"/>
      <c r="AK321" s="97"/>
      <c r="AL321" s="97"/>
      <c r="AM321" s="97"/>
      <c r="AN321" s="97"/>
      <c r="AO321" s="97"/>
    </row>
    <row r="322" spans="1:41">
      <c r="A322" t="s">
        <v>792</v>
      </c>
      <c r="D322" s="127">
        <f t="shared" si="16"/>
        <v>5</v>
      </c>
      <c r="E322" s="81" t="s">
        <v>726</v>
      </c>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c r="AJ322" s="97"/>
      <c r="AK322" s="97"/>
      <c r="AL322" s="97"/>
      <c r="AM322" s="97"/>
      <c r="AN322" s="97"/>
      <c r="AO322" s="97"/>
    </row>
    <row r="323" spans="1:41">
      <c r="A323" t="s">
        <v>793</v>
      </c>
      <c r="D323" s="127">
        <f t="shared" si="16"/>
        <v>5</v>
      </c>
      <c r="E323" s="81" t="s">
        <v>727</v>
      </c>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c r="AJ323" s="97"/>
      <c r="AK323" s="97"/>
      <c r="AL323" s="97"/>
      <c r="AM323" s="97"/>
      <c r="AN323" s="97"/>
      <c r="AO323" s="97"/>
    </row>
    <row r="324" spans="1:41">
      <c r="A324" t="s">
        <v>794</v>
      </c>
      <c r="D324" s="127">
        <f t="shared" si="16"/>
        <v>5</v>
      </c>
      <c r="E324" s="81"/>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7"/>
      <c r="AO324" s="97"/>
    </row>
    <row r="325" spans="1:41">
      <c r="A325" t="s">
        <v>803</v>
      </c>
      <c r="D325" s="127">
        <f t="shared" si="16"/>
        <v>5</v>
      </c>
      <c r="E325" s="81"/>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7"/>
      <c r="AM325" s="97"/>
      <c r="AN325" s="97"/>
      <c r="AO325" s="97"/>
    </row>
    <row r="326" spans="1:41">
      <c r="A326" t="s">
        <v>804</v>
      </c>
      <c r="D326" s="127">
        <f t="shared" si="16"/>
        <v>5</v>
      </c>
      <c r="E326" s="81"/>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c r="AJ326" s="97"/>
      <c r="AK326" s="97"/>
      <c r="AL326" s="97"/>
      <c r="AM326" s="97"/>
      <c r="AN326" s="97"/>
      <c r="AO326" s="97"/>
    </row>
    <row r="327" spans="1:41">
      <c r="A327" t="s">
        <v>805</v>
      </c>
      <c r="D327" s="127">
        <f t="shared" si="16"/>
        <v>5</v>
      </c>
      <c r="E327" s="81"/>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c r="AK327" s="97"/>
      <c r="AL327" s="97"/>
      <c r="AM327" s="97"/>
      <c r="AN327" s="97"/>
      <c r="AO327" s="97"/>
    </row>
    <row r="328" spans="1:41">
      <c r="A328" t="s">
        <v>806</v>
      </c>
      <c r="D328" s="127">
        <f t="shared" si="16"/>
        <v>5</v>
      </c>
      <c r="E328" s="81"/>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c r="AK328" s="97"/>
      <c r="AL328" s="97"/>
      <c r="AM328" s="97"/>
      <c r="AN328" s="97"/>
      <c r="AO328" s="97"/>
    </row>
    <row r="329" spans="1:41">
      <c r="A329" t="s">
        <v>807</v>
      </c>
      <c r="D329" s="128" t="str">
        <f>D313&amp;"-1"</f>
        <v>5-1</v>
      </c>
      <c r="E329" s="81" t="s">
        <v>382</v>
      </c>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c r="AJ329" s="97"/>
      <c r="AK329" s="97"/>
      <c r="AL329" s="97"/>
      <c r="AM329" s="97"/>
      <c r="AN329" s="97"/>
      <c r="AO329" s="97"/>
    </row>
    <row r="330" spans="1:41">
      <c r="A330" t="s">
        <v>808</v>
      </c>
      <c r="D330" s="128" t="str">
        <f>D329</f>
        <v>5-1</v>
      </c>
      <c r="E330" s="81" t="s">
        <v>598</v>
      </c>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c r="AK330" s="97"/>
      <c r="AL330" s="97"/>
      <c r="AM330" s="97"/>
      <c r="AN330" s="97"/>
      <c r="AO330" s="97"/>
    </row>
    <row r="331" spans="1:41">
      <c r="A331" t="s">
        <v>809</v>
      </c>
      <c r="D331" s="128" t="str">
        <f t="shared" ref="D331:D343" si="17">D330</f>
        <v>5-1</v>
      </c>
      <c r="E331" s="81" t="s">
        <v>28</v>
      </c>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c r="AK331" s="97"/>
      <c r="AL331" s="97"/>
      <c r="AM331" s="97"/>
      <c r="AN331" s="97"/>
      <c r="AO331" s="97"/>
    </row>
    <row r="332" spans="1:41">
      <c r="A332" t="s">
        <v>810</v>
      </c>
      <c r="D332" s="128" t="str">
        <f t="shared" si="17"/>
        <v>5-1</v>
      </c>
      <c r="E332" s="81" t="s">
        <v>379</v>
      </c>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c r="AK332" s="97"/>
      <c r="AL332" s="97"/>
      <c r="AM332" s="97"/>
      <c r="AN332" s="97"/>
      <c r="AO332" s="97"/>
    </row>
    <row r="333" spans="1:41">
      <c r="A333" t="s">
        <v>811</v>
      </c>
      <c r="D333" s="128" t="str">
        <f t="shared" si="17"/>
        <v>5-1</v>
      </c>
      <c r="E333" s="81" t="s">
        <v>30</v>
      </c>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c r="AK333" s="97"/>
      <c r="AL333" s="97"/>
      <c r="AM333" s="97"/>
      <c r="AN333" s="97"/>
      <c r="AO333" s="97"/>
    </row>
    <row r="334" spans="1:41">
      <c r="A334" t="s">
        <v>812</v>
      </c>
      <c r="D334" s="128" t="str">
        <f t="shared" si="17"/>
        <v>5-1</v>
      </c>
      <c r="E334" s="81" t="s">
        <v>32</v>
      </c>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row>
    <row r="335" spans="1:41">
      <c r="A335" t="s">
        <v>813</v>
      </c>
      <c r="D335" s="128" t="str">
        <f t="shared" si="17"/>
        <v>5-1</v>
      </c>
      <c r="E335" s="81" t="s">
        <v>33</v>
      </c>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c r="AJ335" s="97"/>
      <c r="AK335" s="97"/>
      <c r="AL335" s="97"/>
      <c r="AM335" s="97"/>
      <c r="AN335" s="97"/>
      <c r="AO335" s="97"/>
    </row>
    <row r="336" spans="1:41">
      <c r="A336" t="s">
        <v>814</v>
      </c>
      <c r="D336" s="128" t="str">
        <f t="shared" si="17"/>
        <v>5-1</v>
      </c>
      <c r="E336" s="81" t="s">
        <v>34</v>
      </c>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c r="AJ336" s="97"/>
      <c r="AK336" s="97"/>
      <c r="AL336" s="97"/>
      <c r="AM336" s="97"/>
      <c r="AN336" s="97"/>
      <c r="AO336" s="97"/>
    </row>
    <row r="337" spans="1:41">
      <c r="A337" t="s">
        <v>815</v>
      </c>
      <c r="D337" s="128" t="str">
        <f t="shared" si="17"/>
        <v>5-1</v>
      </c>
      <c r="E337" s="81" t="s">
        <v>562</v>
      </c>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7"/>
      <c r="AM337" s="97"/>
      <c r="AN337" s="97"/>
      <c r="AO337" s="97"/>
    </row>
    <row r="338" spans="1:41">
      <c r="A338" t="s">
        <v>816</v>
      </c>
      <c r="D338" s="128" t="str">
        <f t="shared" si="17"/>
        <v>5-1</v>
      </c>
      <c r="E338" s="81"/>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c r="AJ338" s="97"/>
      <c r="AK338" s="97"/>
      <c r="AL338" s="97"/>
      <c r="AM338" s="97"/>
      <c r="AN338" s="97"/>
      <c r="AO338" s="97"/>
    </row>
    <row r="339" spans="1:41">
      <c r="A339" t="s">
        <v>817</v>
      </c>
      <c r="D339" s="128" t="str">
        <f t="shared" si="17"/>
        <v>5-1</v>
      </c>
      <c r="E339" s="81"/>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c r="AJ339" s="97"/>
      <c r="AK339" s="97"/>
      <c r="AL339" s="97"/>
      <c r="AM339" s="97"/>
      <c r="AN339" s="97"/>
      <c r="AO339" s="97"/>
    </row>
    <row r="340" spans="1:41">
      <c r="A340" t="s">
        <v>818</v>
      </c>
      <c r="D340" s="128" t="str">
        <f t="shared" si="17"/>
        <v>5-1</v>
      </c>
      <c r="E340" s="81" t="s">
        <v>730</v>
      </c>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7"/>
      <c r="AM340" s="97"/>
      <c r="AN340" s="97"/>
      <c r="AO340" s="97"/>
    </row>
    <row r="341" spans="1:41">
      <c r="A341" t="s">
        <v>819</v>
      </c>
      <c r="D341" s="128" t="str">
        <f t="shared" si="17"/>
        <v>5-1</v>
      </c>
      <c r="E341" s="81"/>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c r="AJ341" s="97"/>
      <c r="AK341" s="97"/>
      <c r="AL341" s="97"/>
      <c r="AM341" s="97"/>
      <c r="AN341" s="97"/>
      <c r="AO341" s="97"/>
    </row>
    <row r="342" spans="1:41">
      <c r="A342" t="s">
        <v>820</v>
      </c>
      <c r="D342" s="128" t="str">
        <f t="shared" si="17"/>
        <v>5-1</v>
      </c>
      <c r="E342" s="81"/>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c r="AJ342" s="97"/>
      <c r="AK342" s="97"/>
      <c r="AL342" s="97"/>
      <c r="AM342" s="97"/>
      <c r="AN342" s="97"/>
      <c r="AO342" s="97"/>
    </row>
    <row r="343" spans="1:41">
      <c r="A343" t="s">
        <v>821</v>
      </c>
      <c r="D343" s="128" t="str">
        <f t="shared" si="17"/>
        <v>5-1</v>
      </c>
      <c r="E343" s="81"/>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c r="AJ343" s="97"/>
      <c r="AK343" s="97"/>
      <c r="AL343" s="97"/>
      <c r="AM343" s="97"/>
      <c r="AN343" s="97"/>
      <c r="AO343" s="97"/>
    </row>
    <row r="344" spans="1:41">
      <c r="A344" t="s">
        <v>822</v>
      </c>
      <c r="D344" s="128" t="str">
        <f>D313&amp;"-2"</f>
        <v>5-2</v>
      </c>
      <c r="E344" s="81" t="s">
        <v>382</v>
      </c>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7"/>
      <c r="AO344" s="97"/>
    </row>
    <row r="345" spans="1:41">
      <c r="A345" t="s">
        <v>823</v>
      </c>
      <c r="D345" s="128" t="str">
        <f>D344</f>
        <v>5-2</v>
      </c>
      <c r="E345" s="81" t="s">
        <v>598</v>
      </c>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7"/>
      <c r="AO345" s="97"/>
    </row>
    <row r="346" spans="1:41">
      <c r="A346" t="s">
        <v>824</v>
      </c>
      <c r="D346" s="128" t="str">
        <f t="shared" ref="D346:D358" si="18">D345</f>
        <v>5-2</v>
      </c>
      <c r="E346" s="81" t="s">
        <v>28</v>
      </c>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c r="AJ346" s="97"/>
      <c r="AK346" s="97"/>
      <c r="AL346" s="97"/>
      <c r="AM346" s="97"/>
      <c r="AN346" s="97"/>
      <c r="AO346" s="97"/>
    </row>
    <row r="347" spans="1:41">
      <c r="A347" t="s">
        <v>825</v>
      </c>
      <c r="D347" s="128" t="str">
        <f t="shared" si="18"/>
        <v>5-2</v>
      </c>
      <c r="E347" s="81" t="s">
        <v>379</v>
      </c>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c r="AJ347" s="97"/>
      <c r="AK347" s="97"/>
      <c r="AL347" s="97"/>
      <c r="AM347" s="97"/>
      <c r="AN347" s="97"/>
      <c r="AO347" s="97"/>
    </row>
    <row r="348" spans="1:41">
      <c r="A348" t="s">
        <v>826</v>
      </c>
      <c r="D348" s="128" t="str">
        <f t="shared" si="18"/>
        <v>5-2</v>
      </c>
      <c r="E348" s="81" t="s">
        <v>30</v>
      </c>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c r="AG348" s="97"/>
      <c r="AH348" s="97"/>
      <c r="AI348" s="97"/>
      <c r="AJ348" s="97"/>
      <c r="AK348" s="97"/>
      <c r="AL348" s="97"/>
      <c r="AM348" s="97"/>
      <c r="AN348" s="97"/>
      <c r="AO348" s="97"/>
    </row>
    <row r="349" spans="1:41">
      <c r="A349" t="s">
        <v>827</v>
      </c>
      <c r="D349" s="128" t="str">
        <f t="shared" si="18"/>
        <v>5-2</v>
      </c>
      <c r="E349" s="81" t="s">
        <v>32</v>
      </c>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c r="AG349" s="97"/>
      <c r="AH349" s="97"/>
      <c r="AI349" s="97"/>
      <c r="AJ349" s="97"/>
      <c r="AK349" s="97"/>
      <c r="AL349" s="97"/>
      <c r="AM349" s="97"/>
      <c r="AN349" s="97"/>
      <c r="AO349" s="97"/>
    </row>
    <row r="350" spans="1:41">
      <c r="A350" t="s">
        <v>828</v>
      </c>
      <c r="D350" s="128" t="str">
        <f t="shared" si="18"/>
        <v>5-2</v>
      </c>
      <c r="E350" s="81" t="s">
        <v>33</v>
      </c>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c r="AG350" s="97"/>
      <c r="AH350" s="97"/>
      <c r="AI350" s="97"/>
      <c r="AJ350" s="97"/>
      <c r="AK350" s="97"/>
      <c r="AL350" s="97"/>
      <c r="AM350" s="97"/>
      <c r="AN350" s="97"/>
      <c r="AO350" s="97"/>
    </row>
    <row r="351" spans="1:41">
      <c r="A351" t="s">
        <v>829</v>
      </c>
      <c r="D351" s="128" t="str">
        <f t="shared" si="18"/>
        <v>5-2</v>
      </c>
      <c r="E351" s="81" t="s">
        <v>34</v>
      </c>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c r="AG351" s="97"/>
      <c r="AH351" s="97"/>
      <c r="AI351" s="97"/>
      <c r="AJ351" s="97"/>
      <c r="AK351" s="97"/>
      <c r="AL351" s="97"/>
      <c r="AM351" s="97"/>
      <c r="AN351" s="97"/>
      <c r="AO351" s="97"/>
    </row>
    <row r="352" spans="1:41">
      <c r="A352" t="s">
        <v>830</v>
      </c>
      <c r="D352" s="128" t="str">
        <f t="shared" si="18"/>
        <v>5-2</v>
      </c>
      <c r="E352" s="81" t="s">
        <v>562</v>
      </c>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row>
    <row r="353" spans="1:41">
      <c r="A353" t="s">
        <v>831</v>
      </c>
      <c r="D353" s="128" t="str">
        <f t="shared" si="18"/>
        <v>5-2</v>
      </c>
      <c r="E353" s="81"/>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c r="AJ353" s="97"/>
      <c r="AK353" s="97"/>
      <c r="AL353" s="97"/>
      <c r="AM353" s="97"/>
      <c r="AN353" s="97"/>
      <c r="AO353" s="97"/>
    </row>
    <row r="354" spans="1:41">
      <c r="A354" t="s">
        <v>832</v>
      </c>
      <c r="D354" s="128" t="str">
        <f t="shared" si="18"/>
        <v>5-2</v>
      </c>
      <c r="E354" s="81"/>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row>
    <row r="355" spans="1:41">
      <c r="A355" t="s">
        <v>833</v>
      </c>
      <c r="D355" s="128" t="str">
        <f t="shared" si="18"/>
        <v>5-2</v>
      </c>
      <c r="E355" s="81" t="s">
        <v>730</v>
      </c>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c r="AG355" s="97"/>
      <c r="AH355" s="97"/>
      <c r="AI355" s="97"/>
      <c r="AJ355" s="97"/>
      <c r="AK355" s="97"/>
      <c r="AL355" s="97"/>
      <c r="AM355" s="97"/>
      <c r="AN355" s="97"/>
      <c r="AO355" s="97"/>
    </row>
    <row r="356" spans="1:41">
      <c r="A356" t="s">
        <v>834</v>
      </c>
      <c r="D356" s="128" t="str">
        <f t="shared" si="18"/>
        <v>5-2</v>
      </c>
      <c r="E356" s="81"/>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c r="AG356" s="97"/>
      <c r="AH356" s="97"/>
      <c r="AI356" s="97"/>
      <c r="AJ356" s="97"/>
      <c r="AK356" s="97"/>
      <c r="AL356" s="97"/>
      <c r="AM356" s="97"/>
      <c r="AN356" s="97"/>
      <c r="AO356" s="97"/>
    </row>
    <row r="357" spans="1:41">
      <c r="A357" t="s">
        <v>835</v>
      </c>
      <c r="D357" s="128" t="str">
        <f t="shared" si="18"/>
        <v>5-2</v>
      </c>
      <c r="E357" s="81"/>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c r="AG357" s="97"/>
      <c r="AH357" s="97"/>
      <c r="AI357" s="97"/>
      <c r="AJ357" s="97"/>
      <c r="AK357" s="97"/>
      <c r="AL357" s="97"/>
      <c r="AM357" s="97"/>
      <c r="AN357" s="97"/>
      <c r="AO357" s="97"/>
    </row>
    <row r="358" spans="1:41">
      <c r="A358" t="s">
        <v>836</v>
      </c>
      <c r="D358" s="128" t="str">
        <f t="shared" si="18"/>
        <v>5-2</v>
      </c>
      <c r="E358" s="81"/>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c r="AG358" s="97"/>
      <c r="AH358" s="97"/>
      <c r="AI358" s="97"/>
      <c r="AJ358" s="97"/>
      <c r="AK358" s="97"/>
      <c r="AL358" s="97"/>
      <c r="AM358" s="97"/>
      <c r="AN358" s="97"/>
      <c r="AO358" s="97"/>
    </row>
    <row r="359" spans="1:41">
      <c r="A359" t="s">
        <v>837</v>
      </c>
      <c r="D359" s="128" t="str">
        <f>D313&amp;"-3"</f>
        <v>5-3</v>
      </c>
      <c r="E359" s="81" t="s">
        <v>382</v>
      </c>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c r="AG359" s="97"/>
      <c r="AH359" s="97"/>
      <c r="AI359" s="97"/>
      <c r="AJ359" s="97"/>
      <c r="AK359" s="97"/>
      <c r="AL359" s="97"/>
      <c r="AM359" s="97"/>
      <c r="AN359" s="97"/>
      <c r="AO359" s="97"/>
    </row>
    <row r="360" spans="1:41">
      <c r="A360" t="s">
        <v>838</v>
      </c>
      <c r="D360" s="128" t="str">
        <f t="shared" ref="D360:D373" si="19">D359</f>
        <v>5-3</v>
      </c>
      <c r="E360" s="81" t="s">
        <v>598</v>
      </c>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c r="AI360" s="97"/>
      <c r="AJ360" s="97"/>
      <c r="AK360" s="97"/>
      <c r="AL360" s="97"/>
      <c r="AM360" s="97"/>
      <c r="AN360" s="97"/>
      <c r="AO360" s="97"/>
    </row>
    <row r="361" spans="1:41">
      <c r="A361" t="s">
        <v>839</v>
      </c>
      <c r="D361" s="128" t="str">
        <f t="shared" si="19"/>
        <v>5-3</v>
      </c>
      <c r="E361" s="81" t="s">
        <v>28</v>
      </c>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c r="AG361" s="97"/>
      <c r="AH361" s="97"/>
      <c r="AI361" s="97"/>
      <c r="AJ361" s="97"/>
      <c r="AK361" s="97"/>
      <c r="AL361" s="97"/>
      <c r="AM361" s="97"/>
      <c r="AN361" s="97"/>
      <c r="AO361" s="97"/>
    </row>
    <row r="362" spans="1:41">
      <c r="A362" t="s">
        <v>840</v>
      </c>
      <c r="D362" s="128" t="str">
        <f t="shared" si="19"/>
        <v>5-3</v>
      </c>
      <c r="E362" s="81" t="s">
        <v>379</v>
      </c>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7"/>
      <c r="AH362" s="97"/>
      <c r="AI362" s="97"/>
      <c r="AJ362" s="97"/>
      <c r="AK362" s="97"/>
      <c r="AL362" s="97"/>
      <c r="AM362" s="97"/>
      <c r="AN362" s="97"/>
      <c r="AO362" s="97"/>
    </row>
    <row r="363" spans="1:41">
      <c r="A363" t="s">
        <v>841</v>
      </c>
      <c r="D363" s="128" t="str">
        <f t="shared" si="19"/>
        <v>5-3</v>
      </c>
      <c r="E363" s="81" t="s">
        <v>30</v>
      </c>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c r="AG363" s="97"/>
      <c r="AH363" s="97"/>
      <c r="AI363" s="97"/>
      <c r="AJ363" s="97"/>
      <c r="AK363" s="97"/>
      <c r="AL363" s="97"/>
      <c r="AM363" s="97"/>
      <c r="AN363" s="97"/>
      <c r="AO363" s="97"/>
    </row>
    <row r="364" spans="1:41">
      <c r="A364" t="s">
        <v>842</v>
      </c>
      <c r="D364" s="128" t="str">
        <f t="shared" si="19"/>
        <v>5-3</v>
      </c>
      <c r="E364" s="81" t="s">
        <v>32</v>
      </c>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c r="AG364" s="97"/>
      <c r="AH364" s="97"/>
      <c r="AI364" s="97"/>
      <c r="AJ364" s="97"/>
      <c r="AK364" s="97"/>
      <c r="AL364" s="97"/>
      <c r="AM364" s="97"/>
      <c r="AN364" s="97"/>
      <c r="AO364" s="97"/>
    </row>
    <row r="365" spans="1:41">
      <c r="A365" t="s">
        <v>843</v>
      </c>
      <c r="D365" s="128" t="str">
        <f t="shared" si="19"/>
        <v>5-3</v>
      </c>
      <c r="E365" s="81" t="s">
        <v>33</v>
      </c>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c r="AG365" s="97"/>
      <c r="AH365" s="97"/>
      <c r="AI365" s="97"/>
      <c r="AJ365" s="97"/>
      <c r="AK365" s="97"/>
      <c r="AL365" s="97"/>
      <c r="AM365" s="97"/>
      <c r="AN365" s="97"/>
      <c r="AO365" s="97"/>
    </row>
    <row r="366" spans="1:41">
      <c r="A366" t="s">
        <v>844</v>
      </c>
      <c r="D366" s="128" t="str">
        <f t="shared" si="19"/>
        <v>5-3</v>
      </c>
      <c r="E366" s="81" t="s">
        <v>34</v>
      </c>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c r="AG366" s="97"/>
      <c r="AH366" s="97"/>
      <c r="AI366" s="97"/>
      <c r="AJ366" s="97"/>
      <c r="AK366" s="97"/>
      <c r="AL366" s="97"/>
      <c r="AM366" s="97"/>
      <c r="AN366" s="97"/>
      <c r="AO366" s="97"/>
    </row>
    <row r="367" spans="1:41">
      <c r="A367" t="s">
        <v>845</v>
      </c>
      <c r="D367" s="128" t="str">
        <f t="shared" si="19"/>
        <v>5-3</v>
      </c>
      <c r="E367" s="81" t="s">
        <v>562</v>
      </c>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c r="AG367" s="97"/>
      <c r="AH367" s="97"/>
      <c r="AI367" s="97"/>
      <c r="AJ367" s="97"/>
      <c r="AK367" s="97"/>
      <c r="AL367" s="97"/>
      <c r="AM367" s="97"/>
      <c r="AN367" s="97"/>
      <c r="AO367" s="97"/>
    </row>
    <row r="368" spans="1:41">
      <c r="A368" t="s">
        <v>846</v>
      </c>
      <c r="D368" s="128" t="str">
        <f t="shared" si="19"/>
        <v>5-3</v>
      </c>
      <c r="E368" s="81"/>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c r="AI368" s="97"/>
      <c r="AJ368" s="97"/>
      <c r="AK368" s="97"/>
      <c r="AL368" s="97"/>
      <c r="AM368" s="97"/>
      <c r="AN368" s="97"/>
      <c r="AO368" s="97"/>
    </row>
    <row r="369" spans="1:41">
      <c r="A369" t="s">
        <v>847</v>
      </c>
      <c r="D369" s="128" t="str">
        <f t="shared" si="19"/>
        <v>5-3</v>
      </c>
      <c r="E369" s="81"/>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c r="AG369" s="97"/>
      <c r="AH369" s="97"/>
      <c r="AI369" s="97"/>
      <c r="AJ369" s="97"/>
      <c r="AK369" s="97"/>
      <c r="AL369" s="97"/>
      <c r="AM369" s="97"/>
      <c r="AN369" s="97"/>
      <c r="AO369" s="97"/>
    </row>
    <row r="370" spans="1:41">
      <c r="A370" t="s">
        <v>848</v>
      </c>
      <c r="D370" s="128" t="str">
        <f t="shared" si="19"/>
        <v>5-3</v>
      </c>
      <c r="E370" s="81" t="s">
        <v>730</v>
      </c>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c r="AG370" s="97"/>
      <c r="AH370" s="97"/>
      <c r="AI370" s="97"/>
      <c r="AJ370" s="97"/>
      <c r="AK370" s="97"/>
      <c r="AL370" s="97"/>
      <c r="AM370" s="97"/>
      <c r="AN370" s="97"/>
      <c r="AO370" s="97"/>
    </row>
    <row r="371" spans="1:41">
      <c r="A371" t="s">
        <v>849</v>
      </c>
      <c r="D371" s="128" t="str">
        <f t="shared" si="19"/>
        <v>5-3</v>
      </c>
      <c r="E371" s="81"/>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c r="AG371" s="97"/>
      <c r="AH371" s="97"/>
      <c r="AI371" s="97"/>
      <c r="AJ371" s="97"/>
      <c r="AK371" s="97"/>
      <c r="AL371" s="97"/>
      <c r="AM371" s="97"/>
      <c r="AN371" s="97"/>
      <c r="AO371" s="97"/>
    </row>
    <row r="372" spans="1:41">
      <c r="A372" t="s">
        <v>850</v>
      </c>
      <c r="D372" s="128" t="str">
        <f t="shared" si="19"/>
        <v>5-3</v>
      </c>
      <c r="E372" s="81"/>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c r="AG372" s="97"/>
      <c r="AH372" s="97"/>
      <c r="AI372" s="97"/>
      <c r="AJ372" s="97"/>
      <c r="AK372" s="97"/>
      <c r="AL372" s="97"/>
      <c r="AM372" s="97"/>
      <c r="AN372" s="97"/>
      <c r="AO372" s="97"/>
    </row>
    <row r="373" spans="1:41">
      <c r="A373" t="s">
        <v>851</v>
      </c>
      <c r="D373" s="128" t="str">
        <f t="shared" si="19"/>
        <v>5-3</v>
      </c>
      <c r="E373" s="81"/>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c r="AG373" s="97"/>
      <c r="AH373" s="97"/>
      <c r="AI373" s="97"/>
      <c r="AJ373" s="97"/>
      <c r="AK373" s="97"/>
      <c r="AL373" s="97"/>
      <c r="AM373" s="97"/>
      <c r="AN373" s="97"/>
      <c r="AO373" s="97"/>
    </row>
    <row r="374" spans="1:41">
      <c r="A374" t="s">
        <v>852</v>
      </c>
      <c r="D374" s="128" t="str">
        <f>D313&amp;"-4"</f>
        <v>5-4</v>
      </c>
      <c r="E374" s="81" t="s">
        <v>382</v>
      </c>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c r="AG374" s="97"/>
      <c r="AH374" s="97"/>
      <c r="AI374" s="97"/>
      <c r="AJ374" s="97"/>
      <c r="AK374" s="97"/>
      <c r="AL374" s="97"/>
      <c r="AM374" s="97"/>
      <c r="AN374" s="97"/>
      <c r="AO374" s="97"/>
    </row>
    <row r="375" spans="1:41">
      <c r="A375" t="s">
        <v>853</v>
      </c>
      <c r="D375" s="128" t="str">
        <f t="shared" ref="D375:D388" si="20">D374</f>
        <v>5-4</v>
      </c>
      <c r="E375" s="81" t="s">
        <v>598</v>
      </c>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c r="AG375" s="97"/>
      <c r="AH375" s="97"/>
      <c r="AI375" s="97"/>
      <c r="AJ375" s="97"/>
      <c r="AK375" s="97"/>
      <c r="AL375" s="97"/>
      <c r="AM375" s="97"/>
      <c r="AN375" s="97"/>
      <c r="AO375" s="97"/>
    </row>
    <row r="376" spans="1:41">
      <c r="A376" t="s">
        <v>854</v>
      </c>
      <c r="D376" s="128" t="str">
        <f t="shared" si="20"/>
        <v>5-4</v>
      </c>
      <c r="E376" s="81" t="s">
        <v>28</v>
      </c>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c r="AG376" s="97"/>
      <c r="AH376" s="97"/>
      <c r="AI376" s="97"/>
      <c r="AJ376" s="97"/>
      <c r="AK376" s="97"/>
      <c r="AL376" s="97"/>
      <c r="AM376" s="97"/>
      <c r="AN376" s="97"/>
      <c r="AO376" s="97"/>
    </row>
    <row r="377" spans="1:41">
      <c r="A377" t="s">
        <v>855</v>
      </c>
      <c r="D377" s="128" t="str">
        <f t="shared" si="20"/>
        <v>5-4</v>
      </c>
      <c r="E377" s="81" t="s">
        <v>379</v>
      </c>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c r="AG377" s="97"/>
      <c r="AH377" s="97"/>
      <c r="AI377" s="97"/>
      <c r="AJ377" s="97"/>
      <c r="AK377" s="97"/>
      <c r="AL377" s="97"/>
      <c r="AM377" s="97"/>
      <c r="AN377" s="97"/>
      <c r="AO377" s="97"/>
    </row>
    <row r="378" spans="1:41">
      <c r="A378" t="s">
        <v>856</v>
      </c>
      <c r="D378" s="128" t="str">
        <f t="shared" si="20"/>
        <v>5-4</v>
      </c>
      <c r="E378" s="81" t="s">
        <v>30</v>
      </c>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c r="AI378" s="97"/>
      <c r="AJ378" s="97"/>
      <c r="AK378" s="97"/>
      <c r="AL378" s="97"/>
      <c r="AM378" s="97"/>
      <c r="AN378" s="97"/>
      <c r="AO378" s="97"/>
    </row>
    <row r="379" spans="1:41">
      <c r="A379" t="s">
        <v>857</v>
      </c>
      <c r="D379" s="128" t="str">
        <f t="shared" si="20"/>
        <v>5-4</v>
      </c>
      <c r="E379" s="81" t="s">
        <v>32</v>
      </c>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c r="AI379" s="97"/>
      <c r="AJ379" s="97"/>
      <c r="AK379" s="97"/>
      <c r="AL379" s="97"/>
      <c r="AM379" s="97"/>
      <c r="AN379" s="97"/>
      <c r="AO379" s="97"/>
    </row>
    <row r="380" spans="1:41">
      <c r="A380" t="s">
        <v>858</v>
      </c>
      <c r="D380" s="128" t="str">
        <f t="shared" si="20"/>
        <v>5-4</v>
      </c>
      <c r="E380" s="81" t="s">
        <v>33</v>
      </c>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c r="AG380" s="97"/>
      <c r="AH380" s="97"/>
      <c r="AI380" s="97"/>
      <c r="AJ380" s="97"/>
      <c r="AK380" s="97"/>
      <c r="AL380" s="97"/>
      <c r="AM380" s="97"/>
      <c r="AN380" s="97"/>
      <c r="AO380" s="97"/>
    </row>
    <row r="381" spans="1:41">
      <c r="A381" t="s">
        <v>859</v>
      </c>
      <c r="D381" s="128" t="str">
        <f t="shared" si="20"/>
        <v>5-4</v>
      </c>
      <c r="E381" s="81" t="s">
        <v>34</v>
      </c>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c r="AI381" s="97"/>
      <c r="AJ381" s="97"/>
      <c r="AK381" s="97"/>
      <c r="AL381" s="97"/>
      <c r="AM381" s="97"/>
      <c r="AN381" s="97"/>
      <c r="AO381" s="97"/>
    </row>
    <row r="382" spans="1:41">
      <c r="A382" t="s">
        <v>860</v>
      </c>
      <c r="D382" s="128" t="str">
        <f t="shared" si="20"/>
        <v>5-4</v>
      </c>
      <c r="E382" s="81" t="s">
        <v>562</v>
      </c>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c r="AG382" s="97"/>
      <c r="AH382" s="97"/>
      <c r="AI382" s="97"/>
      <c r="AJ382" s="97"/>
      <c r="AK382" s="97"/>
      <c r="AL382" s="97"/>
      <c r="AM382" s="97"/>
      <c r="AN382" s="97"/>
      <c r="AO382" s="97"/>
    </row>
    <row r="383" spans="1:41">
      <c r="A383" t="s">
        <v>861</v>
      </c>
      <c r="D383" s="128" t="str">
        <f t="shared" si="20"/>
        <v>5-4</v>
      </c>
      <c r="E383" s="81"/>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c r="AI383" s="97"/>
      <c r="AJ383" s="97"/>
      <c r="AK383" s="97"/>
      <c r="AL383" s="97"/>
      <c r="AM383" s="97"/>
      <c r="AN383" s="97"/>
      <c r="AO383" s="97"/>
    </row>
    <row r="384" spans="1:41">
      <c r="A384" t="s">
        <v>862</v>
      </c>
      <c r="D384" s="128" t="str">
        <f t="shared" si="20"/>
        <v>5-4</v>
      </c>
      <c r="E384" s="81"/>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c r="AG384" s="97"/>
      <c r="AH384" s="97"/>
      <c r="AI384" s="97"/>
      <c r="AJ384" s="97"/>
      <c r="AK384" s="97"/>
      <c r="AL384" s="97"/>
      <c r="AM384" s="97"/>
      <c r="AN384" s="97"/>
      <c r="AO384" s="97"/>
    </row>
    <row r="385" spans="1:41">
      <c r="A385" t="s">
        <v>863</v>
      </c>
      <c r="D385" s="128" t="str">
        <f t="shared" si="20"/>
        <v>5-4</v>
      </c>
      <c r="E385" s="81" t="s">
        <v>730</v>
      </c>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c r="AG385" s="97"/>
      <c r="AH385" s="97"/>
      <c r="AI385" s="97"/>
      <c r="AJ385" s="97"/>
      <c r="AK385" s="97"/>
      <c r="AL385" s="97"/>
      <c r="AM385" s="97"/>
      <c r="AN385" s="97"/>
      <c r="AO385" s="97"/>
    </row>
    <row r="386" spans="1:41">
      <c r="A386" t="s">
        <v>864</v>
      </c>
      <c r="D386" s="128" t="str">
        <f t="shared" si="20"/>
        <v>5-4</v>
      </c>
      <c r="E386" s="81"/>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c r="AG386" s="97"/>
      <c r="AH386" s="97"/>
      <c r="AI386" s="97"/>
      <c r="AJ386" s="97"/>
      <c r="AK386" s="97"/>
      <c r="AL386" s="97"/>
      <c r="AM386" s="97"/>
      <c r="AN386" s="97"/>
      <c r="AO386" s="97"/>
    </row>
    <row r="387" spans="1:41">
      <c r="A387" t="s">
        <v>865</v>
      </c>
      <c r="D387" s="128" t="str">
        <f t="shared" si="20"/>
        <v>5-4</v>
      </c>
      <c r="E387" s="81"/>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c r="AG387" s="97"/>
      <c r="AH387" s="97"/>
      <c r="AI387" s="97"/>
      <c r="AJ387" s="97"/>
      <c r="AK387" s="97"/>
      <c r="AL387" s="97"/>
      <c r="AM387" s="97"/>
      <c r="AN387" s="97"/>
      <c r="AO387" s="97"/>
    </row>
    <row r="388" spans="1:41">
      <c r="A388" t="s">
        <v>866</v>
      </c>
      <c r="D388" s="128" t="str">
        <f t="shared" si="20"/>
        <v>5-4</v>
      </c>
      <c r="E388" s="81"/>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c r="AG388" s="97"/>
      <c r="AH388" s="97"/>
      <c r="AI388" s="97"/>
      <c r="AJ388" s="97"/>
      <c r="AK388" s="97"/>
      <c r="AL388" s="97"/>
      <c r="AM388" s="97"/>
      <c r="AN388" s="97"/>
      <c r="AO388" s="97"/>
    </row>
    <row r="389" spans="1:41">
      <c r="A389" t="s">
        <v>867</v>
      </c>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6"/>
      <c r="AE389" s="96"/>
      <c r="AF389" s="96"/>
      <c r="AG389" s="96"/>
      <c r="AH389" s="96"/>
      <c r="AI389" s="96"/>
      <c r="AJ389" s="96"/>
      <c r="AK389" s="96"/>
      <c r="AL389" s="96"/>
      <c r="AM389" s="96"/>
      <c r="AN389" s="96"/>
      <c r="AO389" s="96"/>
    </row>
    <row r="390" spans="1:41">
      <c r="A390" t="s">
        <v>868</v>
      </c>
      <c r="D390" s="127" t="s">
        <v>909</v>
      </c>
      <c r="F390" s="112"/>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6"/>
      <c r="AE390" s="96"/>
      <c r="AF390" s="96"/>
      <c r="AG390" s="96"/>
      <c r="AH390" s="96"/>
      <c r="AI390" s="96"/>
      <c r="AJ390" s="96"/>
      <c r="AK390" s="96"/>
      <c r="AL390" s="96"/>
      <c r="AM390" s="96"/>
      <c r="AN390" s="96"/>
      <c r="AO390" s="96"/>
    </row>
    <row r="391" spans="1:41">
      <c r="A391" t="s">
        <v>869</v>
      </c>
      <c r="D391" s="127">
        <v>1</v>
      </c>
      <c r="F391" s="126" t="s">
        <v>995</v>
      </c>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6"/>
      <c r="AE391" s="96"/>
      <c r="AF391" s="96"/>
      <c r="AG391" s="96"/>
      <c r="AH391" s="96"/>
      <c r="AI391" s="96"/>
      <c r="AJ391" s="96"/>
      <c r="AK391" s="96"/>
      <c r="AL391" s="96"/>
      <c r="AM391" s="96"/>
      <c r="AN391" s="96"/>
      <c r="AO391" s="96"/>
    </row>
    <row r="392" spans="1:41">
      <c r="A392" t="s">
        <v>870</v>
      </c>
      <c r="D392" s="128" t="str">
        <f>"1-1"</f>
        <v>1-1</v>
      </c>
      <c r="F392" s="126"/>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6"/>
      <c r="AE392" s="96"/>
      <c r="AF392" s="96"/>
      <c r="AG392" s="96"/>
      <c r="AH392" s="96"/>
      <c r="AI392" s="96"/>
      <c r="AJ392" s="96"/>
      <c r="AK392" s="96"/>
      <c r="AL392" s="96"/>
      <c r="AM392" s="96"/>
      <c r="AN392" s="96"/>
      <c r="AO392" s="96"/>
    </row>
    <row r="393" spans="1:41">
      <c r="A393" t="s">
        <v>871</v>
      </c>
      <c r="D393" s="128" t="str">
        <f>"1-2"</f>
        <v>1-2</v>
      </c>
      <c r="F393" s="12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c r="AG393" s="96"/>
      <c r="AH393" s="96"/>
      <c r="AI393" s="96"/>
      <c r="AJ393" s="96"/>
      <c r="AK393" s="96"/>
      <c r="AL393" s="96"/>
      <c r="AM393" s="96"/>
      <c r="AN393" s="96"/>
      <c r="AO393" s="96"/>
    </row>
    <row r="394" spans="1:41">
      <c r="A394" t="s">
        <v>872</v>
      </c>
      <c r="D394" s="128" t="str">
        <f>"1-3"</f>
        <v>1-3</v>
      </c>
      <c r="F394" s="126"/>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6"/>
      <c r="AE394" s="96"/>
      <c r="AF394" s="96"/>
      <c r="AG394" s="96"/>
      <c r="AH394" s="96"/>
      <c r="AI394" s="96"/>
      <c r="AJ394" s="96"/>
      <c r="AK394" s="96"/>
      <c r="AL394" s="96"/>
      <c r="AM394" s="96"/>
      <c r="AN394" s="96"/>
      <c r="AO394" s="96"/>
    </row>
    <row r="395" spans="1:41">
      <c r="A395" t="s">
        <v>873</v>
      </c>
      <c r="D395" s="128" t="str">
        <f>"1-4"</f>
        <v>1-4</v>
      </c>
      <c r="F395" s="126"/>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6"/>
      <c r="AE395" s="96"/>
      <c r="AF395" s="96"/>
      <c r="AG395" s="96"/>
      <c r="AH395" s="96"/>
      <c r="AI395" s="96"/>
      <c r="AJ395" s="96"/>
      <c r="AK395" s="96"/>
      <c r="AL395" s="96"/>
      <c r="AM395" s="96"/>
      <c r="AN395" s="96"/>
      <c r="AO395" s="96"/>
    </row>
    <row r="396" spans="1:41">
      <c r="A396" t="s">
        <v>874</v>
      </c>
      <c r="D396" s="127">
        <v>2</v>
      </c>
      <c r="F396" s="12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c r="AG396" s="96"/>
      <c r="AH396" s="96"/>
      <c r="AI396" s="96"/>
      <c r="AJ396" s="96"/>
      <c r="AK396" s="96"/>
      <c r="AL396" s="96"/>
      <c r="AM396" s="96"/>
      <c r="AN396" s="96"/>
      <c r="AO396" s="96"/>
    </row>
    <row r="397" spans="1:41">
      <c r="A397" t="s">
        <v>875</v>
      </c>
      <c r="D397" s="128" t="str">
        <f>"2-1"</f>
        <v>2-1</v>
      </c>
      <c r="F397" s="12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c r="AG397" s="96"/>
      <c r="AH397" s="96"/>
      <c r="AI397" s="96"/>
      <c r="AJ397" s="96"/>
      <c r="AK397" s="96"/>
      <c r="AL397" s="96"/>
      <c r="AM397" s="96"/>
      <c r="AN397" s="96"/>
      <c r="AO397" s="96"/>
    </row>
    <row r="398" spans="1:41">
      <c r="A398" t="s">
        <v>876</v>
      </c>
      <c r="D398" s="128" t="str">
        <f>"2-2"</f>
        <v>2-2</v>
      </c>
      <c r="F398" s="126"/>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6"/>
      <c r="AE398" s="96"/>
      <c r="AF398" s="96"/>
      <c r="AG398" s="96"/>
      <c r="AH398" s="96"/>
      <c r="AI398" s="96"/>
      <c r="AJ398" s="96"/>
      <c r="AK398" s="96"/>
      <c r="AL398" s="96"/>
      <c r="AM398" s="96"/>
      <c r="AN398" s="96"/>
      <c r="AO398" s="96"/>
    </row>
    <row r="399" spans="1:41">
      <c r="A399" t="s">
        <v>877</v>
      </c>
      <c r="D399" s="128" t="str">
        <f>"2-3"</f>
        <v>2-3</v>
      </c>
      <c r="F399" s="12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c r="AG399" s="96"/>
      <c r="AH399" s="96"/>
      <c r="AI399" s="96"/>
      <c r="AJ399" s="96"/>
      <c r="AK399" s="96"/>
      <c r="AL399" s="96"/>
      <c r="AM399" s="96"/>
      <c r="AN399" s="96"/>
      <c r="AO399" s="96"/>
    </row>
    <row r="400" spans="1:41">
      <c r="A400" t="s">
        <v>878</v>
      </c>
      <c r="D400" s="128" t="str">
        <f>"2-4"</f>
        <v>2-4</v>
      </c>
      <c r="F400" s="12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c r="AE400" s="96"/>
      <c r="AF400" s="96"/>
      <c r="AG400" s="96"/>
      <c r="AH400" s="96"/>
      <c r="AI400" s="96"/>
      <c r="AJ400" s="96"/>
      <c r="AK400" s="96"/>
      <c r="AL400" s="96"/>
      <c r="AM400" s="96"/>
      <c r="AN400" s="96"/>
      <c r="AO400" s="96"/>
    </row>
    <row r="401" spans="1:41">
      <c r="A401" t="s">
        <v>879</v>
      </c>
      <c r="D401" s="127">
        <v>3</v>
      </c>
      <c r="F401" s="12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c r="AE401" s="96"/>
      <c r="AF401" s="96"/>
      <c r="AG401" s="96"/>
      <c r="AH401" s="96"/>
      <c r="AI401" s="96"/>
      <c r="AJ401" s="96"/>
      <c r="AK401" s="96"/>
      <c r="AL401" s="96"/>
      <c r="AM401" s="96"/>
      <c r="AN401" s="96"/>
      <c r="AO401" s="96"/>
    </row>
    <row r="402" spans="1:41">
      <c r="A402" t="s">
        <v>880</v>
      </c>
      <c r="D402" s="128" t="str">
        <f>"3-1"</f>
        <v>3-1</v>
      </c>
      <c r="F402" s="12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c r="AG402" s="96"/>
      <c r="AH402" s="96"/>
      <c r="AI402" s="96"/>
      <c r="AJ402" s="96"/>
      <c r="AK402" s="96"/>
      <c r="AL402" s="96"/>
      <c r="AM402" s="96"/>
      <c r="AN402" s="96"/>
      <c r="AO402" s="96"/>
    </row>
    <row r="403" spans="1:41">
      <c r="A403" t="s">
        <v>881</v>
      </c>
      <c r="D403" s="128" t="str">
        <f>"3-2"</f>
        <v>3-2</v>
      </c>
      <c r="F403" s="126"/>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6"/>
      <c r="AE403" s="96"/>
      <c r="AF403" s="96"/>
      <c r="AG403" s="96"/>
      <c r="AH403" s="96"/>
      <c r="AI403" s="96"/>
      <c r="AJ403" s="96"/>
      <c r="AK403" s="96"/>
      <c r="AL403" s="96"/>
      <c r="AM403" s="96"/>
      <c r="AN403" s="96"/>
      <c r="AO403" s="96"/>
    </row>
    <row r="404" spans="1:41">
      <c r="A404" t="s">
        <v>882</v>
      </c>
      <c r="D404" s="128" t="str">
        <f>"3-3"</f>
        <v>3-3</v>
      </c>
      <c r="F404" s="12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c r="AK404" s="96"/>
      <c r="AL404" s="96"/>
      <c r="AM404" s="96"/>
      <c r="AN404" s="96"/>
      <c r="AO404" s="96"/>
    </row>
    <row r="405" spans="1:41">
      <c r="A405" t="s">
        <v>883</v>
      </c>
      <c r="D405" s="128" t="str">
        <f>"3-4"</f>
        <v>3-4</v>
      </c>
      <c r="F405" s="12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c r="AG405" s="96"/>
      <c r="AH405" s="96"/>
      <c r="AI405" s="96"/>
      <c r="AJ405" s="96"/>
      <c r="AK405" s="96"/>
      <c r="AL405" s="96"/>
      <c r="AM405" s="96"/>
      <c r="AN405" s="96"/>
      <c r="AO405" s="96"/>
    </row>
    <row r="406" spans="1:41">
      <c r="A406" t="s">
        <v>884</v>
      </c>
      <c r="D406" s="127">
        <v>4</v>
      </c>
      <c r="F406" s="126"/>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6"/>
      <c r="AE406" s="96"/>
      <c r="AF406" s="96"/>
      <c r="AG406" s="96"/>
      <c r="AH406" s="96"/>
      <c r="AI406" s="96"/>
      <c r="AJ406" s="96"/>
      <c r="AK406" s="96"/>
      <c r="AL406" s="96"/>
      <c r="AM406" s="96"/>
      <c r="AN406" s="96"/>
      <c r="AO406" s="96"/>
    </row>
    <row r="407" spans="1:41">
      <c r="A407" t="s">
        <v>885</v>
      </c>
      <c r="D407" s="128" t="str">
        <f>"4-1"</f>
        <v>4-1</v>
      </c>
      <c r="F407" s="12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c r="AG407" s="96"/>
      <c r="AH407" s="96"/>
      <c r="AI407" s="96"/>
      <c r="AJ407" s="96"/>
      <c r="AK407" s="96"/>
      <c r="AL407" s="96"/>
      <c r="AM407" s="96"/>
      <c r="AN407" s="96"/>
      <c r="AO407" s="96"/>
    </row>
    <row r="408" spans="1:41">
      <c r="A408" t="s">
        <v>886</v>
      </c>
      <c r="D408" s="128" t="str">
        <f>"4-2"</f>
        <v>4-2</v>
      </c>
      <c r="F408" s="12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c r="AG408" s="96"/>
      <c r="AH408" s="96"/>
      <c r="AI408" s="96"/>
      <c r="AJ408" s="96"/>
      <c r="AK408" s="96"/>
      <c r="AL408" s="96"/>
      <c r="AM408" s="96"/>
      <c r="AN408" s="96"/>
      <c r="AO408" s="96"/>
    </row>
    <row r="409" spans="1:41">
      <c r="A409" t="s">
        <v>887</v>
      </c>
      <c r="D409" s="128" t="str">
        <f>"4-3"</f>
        <v>4-3</v>
      </c>
      <c r="F409" s="12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c r="AG409" s="96"/>
      <c r="AH409" s="96"/>
      <c r="AI409" s="96"/>
      <c r="AJ409" s="96"/>
      <c r="AK409" s="96"/>
      <c r="AL409" s="96"/>
      <c r="AM409" s="96"/>
      <c r="AN409" s="96"/>
      <c r="AO409" s="96"/>
    </row>
    <row r="410" spans="1:41">
      <c r="A410" t="s">
        <v>888</v>
      </c>
      <c r="D410" s="128" t="str">
        <f>"4-4"</f>
        <v>4-4</v>
      </c>
      <c r="F410" s="12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c r="AG410" s="96"/>
      <c r="AH410" s="96"/>
      <c r="AI410" s="96"/>
      <c r="AJ410" s="96"/>
      <c r="AK410" s="96"/>
      <c r="AL410" s="96"/>
      <c r="AM410" s="96"/>
      <c r="AN410" s="96"/>
      <c r="AO410" s="96"/>
    </row>
    <row r="411" spans="1:41">
      <c r="A411" t="s">
        <v>889</v>
      </c>
      <c r="D411" s="127">
        <v>5</v>
      </c>
      <c r="F411" s="12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c r="AG411" s="96"/>
      <c r="AH411" s="96"/>
      <c r="AI411" s="96"/>
      <c r="AJ411" s="96"/>
      <c r="AK411" s="96"/>
      <c r="AL411" s="96"/>
      <c r="AM411" s="96"/>
      <c r="AN411" s="96"/>
      <c r="AO411" s="96"/>
    </row>
    <row r="412" spans="1:41">
      <c r="A412" t="s">
        <v>890</v>
      </c>
      <c r="D412" s="128" t="str">
        <f>"5-1"</f>
        <v>5-1</v>
      </c>
      <c r="F412" s="12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c r="AG412" s="96"/>
      <c r="AH412" s="96"/>
      <c r="AI412" s="96"/>
      <c r="AJ412" s="96"/>
      <c r="AK412" s="96"/>
      <c r="AL412" s="96"/>
      <c r="AM412" s="96"/>
      <c r="AN412" s="96"/>
      <c r="AO412" s="96"/>
    </row>
    <row r="413" spans="1:41">
      <c r="A413" t="s">
        <v>891</v>
      </c>
      <c r="D413" s="128" t="str">
        <f>"5-2"</f>
        <v>5-2</v>
      </c>
      <c r="F413" s="12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c r="AG413" s="96"/>
      <c r="AH413" s="96"/>
      <c r="AI413" s="96"/>
      <c r="AJ413" s="96"/>
      <c r="AK413" s="96"/>
      <c r="AL413" s="96"/>
      <c r="AM413" s="96"/>
      <c r="AN413" s="96"/>
      <c r="AO413" s="96"/>
    </row>
    <row r="414" spans="1:41">
      <c r="A414" t="s">
        <v>892</v>
      </c>
      <c r="D414" s="128" t="str">
        <f>"5-3"</f>
        <v>5-3</v>
      </c>
      <c r="F414" s="12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c r="AG414" s="96"/>
      <c r="AH414" s="96"/>
      <c r="AI414" s="96"/>
      <c r="AJ414" s="96"/>
      <c r="AK414" s="96"/>
      <c r="AL414" s="96"/>
      <c r="AM414" s="96"/>
      <c r="AN414" s="96"/>
      <c r="AO414" s="96"/>
    </row>
    <row r="415" spans="1:41">
      <c r="A415" t="s">
        <v>893</v>
      </c>
      <c r="D415" s="128" t="str">
        <f>"5-4"</f>
        <v>5-4</v>
      </c>
      <c r="F415" s="12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c r="AG415" s="96"/>
      <c r="AH415" s="96"/>
      <c r="AI415" s="96"/>
      <c r="AJ415" s="96"/>
      <c r="AK415" s="96"/>
      <c r="AL415" s="96"/>
      <c r="AM415" s="96"/>
      <c r="AN415" s="96"/>
      <c r="AO415" s="96"/>
    </row>
    <row r="416" spans="1:41">
      <c r="A416" t="s">
        <v>894</v>
      </c>
      <c r="D416" s="128"/>
      <c r="F416" s="112"/>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c r="AG416" s="96"/>
      <c r="AH416" s="96"/>
      <c r="AI416" s="96"/>
      <c r="AJ416" s="96"/>
      <c r="AK416" s="96"/>
      <c r="AL416" s="96"/>
      <c r="AM416" s="96"/>
      <c r="AN416" s="96"/>
      <c r="AO416" s="96"/>
    </row>
    <row r="417" spans="1:41">
      <c r="A417" t="s">
        <v>895</v>
      </c>
      <c r="D417" s="128"/>
      <c r="F417" s="112"/>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c r="AG417" s="96"/>
      <c r="AH417" s="96"/>
      <c r="AI417" s="96"/>
      <c r="AJ417" s="96"/>
      <c r="AK417" s="96"/>
      <c r="AL417" s="96"/>
      <c r="AM417" s="96"/>
      <c r="AN417" s="96"/>
      <c r="AO417" s="96"/>
    </row>
    <row r="418" spans="1:41">
      <c r="A418" t="s">
        <v>896</v>
      </c>
      <c r="C418" t="s">
        <v>990</v>
      </c>
      <c r="D418" s="128" t="s">
        <v>985</v>
      </c>
      <c r="E418" s="112" t="s">
        <v>988</v>
      </c>
      <c r="F418" s="126"/>
      <c r="G418" s="97"/>
      <c r="H418" s="97"/>
      <c r="I418" s="97"/>
      <c r="J418" s="97"/>
      <c r="K418" s="97"/>
      <c r="L418" s="97"/>
      <c r="M418" s="97"/>
      <c r="N418" s="97"/>
      <c r="O418" s="97"/>
      <c r="P418" s="97"/>
      <c r="Q418" s="97"/>
      <c r="R418" s="97"/>
      <c r="S418" s="97"/>
      <c r="T418" s="97"/>
      <c r="U418" s="97"/>
      <c r="V418" s="97"/>
      <c r="W418" s="97"/>
      <c r="X418" s="97"/>
      <c r="Y418" s="97"/>
      <c r="Z418" s="97"/>
      <c r="AA418" s="97"/>
      <c r="AB418" s="97"/>
      <c r="AC418" s="97"/>
      <c r="AD418" s="97"/>
      <c r="AE418" s="97"/>
      <c r="AF418" s="97"/>
      <c r="AG418" s="97"/>
      <c r="AH418" s="97"/>
      <c r="AI418" s="97"/>
      <c r="AJ418" s="97"/>
      <c r="AK418" s="97"/>
      <c r="AL418" s="97"/>
      <c r="AM418" s="97"/>
      <c r="AN418" s="97"/>
      <c r="AO418" s="97"/>
    </row>
    <row r="419" spans="1:41">
      <c r="A419" t="s">
        <v>897</v>
      </c>
      <c r="C419" t="s">
        <v>990</v>
      </c>
      <c r="D419" s="128" t="s">
        <v>986</v>
      </c>
      <c r="E419" s="112" t="s">
        <v>988</v>
      </c>
      <c r="F419" s="126"/>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c r="AG419" s="97"/>
      <c r="AH419" s="97"/>
      <c r="AI419" s="97"/>
      <c r="AJ419" s="97"/>
      <c r="AK419" s="97"/>
      <c r="AL419" s="97"/>
      <c r="AM419" s="97"/>
      <c r="AN419" s="97"/>
      <c r="AO419" s="97"/>
    </row>
    <row r="420" spans="1:41">
      <c r="A420" t="s">
        <v>898</v>
      </c>
      <c r="C420" t="s">
        <v>992</v>
      </c>
      <c r="D420" s="128" t="s">
        <v>985</v>
      </c>
      <c r="E420" s="112" t="s">
        <v>987</v>
      </c>
      <c r="F420" s="126"/>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c r="AG420" s="97"/>
      <c r="AH420" s="97"/>
      <c r="AI420" s="97"/>
      <c r="AJ420" s="97"/>
      <c r="AK420" s="97"/>
      <c r="AL420" s="97"/>
      <c r="AM420" s="97"/>
      <c r="AN420" s="97"/>
      <c r="AO420" s="97"/>
    </row>
    <row r="421" spans="1:41">
      <c r="A421" t="s">
        <v>899</v>
      </c>
      <c r="C421" t="s">
        <v>993</v>
      </c>
      <c r="D421" s="128" t="s">
        <v>986</v>
      </c>
      <c r="E421" s="112" t="s">
        <v>988</v>
      </c>
      <c r="F421" s="126"/>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c r="AG421" s="97"/>
      <c r="AH421" s="97"/>
      <c r="AI421" s="97"/>
      <c r="AJ421" s="97"/>
      <c r="AK421" s="97"/>
      <c r="AL421" s="97"/>
      <c r="AM421" s="97"/>
      <c r="AN421" s="97"/>
      <c r="AO421" s="97"/>
    </row>
    <row r="422" spans="1:41">
      <c r="A422" t="s">
        <v>900</v>
      </c>
      <c r="C422" t="s">
        <v>990</v>
      </c>
      <c r="D422" s="128" t="s">
        <v>985</v>
      </c>
      <c r="E422" s="112" t="s">
        <v>989</v>
      </c>
      <c r="F422" s="126"/>
      <c r="G422" s="97"/>
      <c r="H422" s="97"/>
      <c r="I422" s="97"/>
      <c r="J422" s="97"/>
      <c r="K422" s="97"/>
      <c r="L422" s="97"/>
      <c r="M422" s="97"/>
      <c r="N422" s="97"/>
      <c r="O422" s="97"/>
      <c r="P422" s="97"/>
      <c r="Q422" s="97"/>
      <c r="R422" s="97"/>
      <c r="S422" s="97"/>
      <c r="T422" s="97"/>
      <c r="U422" s="97"/>
      <c r="V422" s="97"/>
      <c r="W422" s="97"/>
      <c r="X422" s="97"/>
      <c r="Y422" s="97"/>
      <c r="Z422" s="97"/>
      <c r="AA422" s="97"/>
      <c r="AB422" s="97"/>
      <c r="AC422" s="97"/>
      <c r="AD422" s="97"/>
      <c r="AE422" s="97"/>
      <c r="AF422" s="97"/>
      <c r="AG422" s="97"/>
      <c r="AH422" s="97"/>
      <c r="AI422" s="97"/>
      <c r="AJ422" s="97"/>
      <c r="AK422" s="97"/>
      <c r="AL422" s="97"/>
      <c r="AM422" s="97"/>
      <c r="AN422" s="97"/>
      <c r="AO422" s="97"/>
    </row>
    <row r="423" spans="1:41">
      <c r="A423" t="s">
        <v>901</v>
      </c>
      <c r="C423" t="s">
        <v>990</v>
      </c>
      <c r="D423" s="128" t="s">
        <v>986</v>
      </c>
      <c r="E423" s="112" t="s">
        <v>989</v>
      </c>
      <c r="F423" s="126"/>
      <c r="G423" s="97"/>
      <c r="H423" s="97"/>
      <c r="I423" s="97"/>
      <c r="J423" s="97"/>
      <c r="K423" s="97"/>
      <c r="L423" s="97"/>
      <c r="M423" s="97"/>
      <c r="N423" s="97"/>
      <c r="O423" s="97"/>
      <c r="P423" s="97"/>
      <c r="Q423" s="97"/>
      <c r="R423" s="97"/>
      <c r="S423" s="97"/>
      <c r="T423" s="97"/>
      <c r="U423" s="97"/>
      <c r="V423" s="97"/>
      <c r="W423" s="97"/>
      <c r="X423" s="97"/>
      <c r="Y423" s="97"/>
      <c r="Z423" s="97"/>
      <c r="AA423" s="97"/>
      <c r="AB423" s="97"/>
      <c r="AC423" s="97"/>
      <c r="AD423" s="97"/>
      <c r="AE423" s="97"/>
      <c r="AF423" s="97"/>
      <c r="AG423" s="97"/>
      <c r="AH423" s="97"/>
      <c r="AI423" s="97"/>
      <c r="AJ423" s="97"/>
      <c r="AK423" s="97"/>
      <c r="AL423" s="97"/>
      <c r="AM423" s="97"/>
      <c r="AN423" s="97"/>
      <c r="AO423" s="97"/>
    </row>
    <row r="424" spans="1:41">
      <c r="A424" t="s">
        <v>902</v>
      </c>
      <c r="C424" t="s">
        <v>992</v>
      </c>
      <c r="D424" s="128" t="s">
        <v>985</v>
      </c>
      <c r="E424" s="112" t="s">
        <v>989</v>
      </c>
      <c r="F424" s="126"/>
      <c r="G424" s="97"/>
      <c r="H424" s="97"/>
      <c r="I424" s="97"/>
      <c r="J424" s="97"/>
      <c r="K424" s="97"/>
      <c r="L424" s="97"/>
      <c r="M424" s="97"/>
      <c r="N424" s="97"/>
      <c r="O424" s="97"/>
      <c r="P424" s="97"/>
      <c r="Q424" s="97"/>
      <c r="R424" s="97"/>
      <c r="S424" s="97"/>
      <c r="T424" s="97"/>
      <c r="U424" s="97"/>
      <c r="V424" s="97"/>
      <c r="W424" s="97"/>
      <c r="X424" s="97"/>
      <c r="Y424" s="97"/>
      <c r="Z424" s="97"/>
      <c r="AA424" s="97"/>
      <c r="AB424" s="97"/>
      <c r="AC424" s="97"/>
      <c r="AD424" s="97"/>
      <c r="AE424" s="97"/>
      <c r="AF424" s="97"/>
      <c r="AG424" s="97"/>
      <c r="AH424" s="97"/>
      <c r="AI424" s="97"/>
      <c r="AJ424" s="97"/>
      <c r="AK424" s="97"/>
      <c r="AL424" s="97"/>
      <c r="AM424" s="97"/>
      <c r="AN424" s="97"/>
      <c r="AO424" s="97"/>
    </row>
    <row r="425" spans="1:41">
      <c r="A425" t="s">
        <v>903</v>
      </c>
      <c r="C425" t="s">
        <v>993</v>
      </c>
      <c r="D425" s="128" t="s">
        <v>986</v>
      </c>
      <c r="E425" s="112" t="s">
        <v>989</v>
      </c>
      <c r="F425" s="126"/>
      <c r="G425" s="97"/>
      <c r="H425" s="97"/>
      <c r="I425" s="97"/>
      <c r="J425" s="97"/>
      <c r="K425" s="97"/>
      <c r="L425" s="97"/>
      <c r="M425" s="97"/>
      <c r="N425" s="97"/>
      <c r="O425" s="97"/>
      <c r="P425" s="97"/>
      <c r="Q425" s="97"/>
      <c r="R425" s="97"/>
      <c r="S425" s="97"/>
      <c r="T425" s="97"/>
      <c r="U425" s="97"/>
      <c r="V425" s="97"/>
      <c r="W425" s="97"/>
      <c r="X425" s="97"/>
      <c r="Y425" s="97"/>
      <c r="Z425" s="97"/>
      <c r="AA425" s="97"/>
      <c r="AB425" s="97"/>
      <c r="AC425" s="97"/>
      <c r="AD425" s="97"/>
      <c r="AE425" s="97"/>
      <c r="AF425" s="97"/>
      <c r="AG425" s="97"/>
      <c r="AH425" s="97"/>
      <c r="AI425" s="97"/>
      <c r="AJ425" s="97"/>
      <c r="AK425" s="97"/>
      <c r="AL425" s="97"/>
      <c r="AM425" s="97"/>
      <c r="AN425" s="97"/>
      <c r="AO425" s="97"/>
    </row>
    <row r="426" spans="1:41">
      <c r="D426" s="128"/>
      <c r="F426" s="112"/>
      <c r="G426" s="96"/>
      <c r="H426" s="96"/>
      <c r="I426" s="96"/>
      <c r="J426" s="96"/>
      <c r="K426" s="96"/>
      <c r="L426" s="96"/>
      <c r="M426" s="96"/>
      <c r="N426" s="96"/>
      <c r="O426" s="96"/>
      <c r="P426" s="96"/>
      <c r="Q426" s="96"/>
      <c r="R426" s="96"/>
      <c r="S426" s="96"/>
      <c r="T426" s="96"/>
      <c r="U426" s="96"/>
      <c r="V426" s="96"/>
      <c r="W426" s="96"/>
      <c r="X426" s="96"/>
      <c r="Y426" s="96"/>
      <c r="Z426" s="96"/>
      <c r="AA426" s="96"/>
      <c r="AB426" s="96"/>
      <c r="AC426" s="96"/>
      <c r="AD426" s="96"/>
      <c r="AE426" s="96"/>
      <c r="AF426" s="96"/>
      <c r="AG426" s="96"/>
      <c r="AH426" s="96"/>
      <c r="AI426" s="96"/>
      <c r="AJ426" s="96"/>
      <c r="AK426" s="96"/>
      <c r="AL426" s="96"/>
      <c r="AM426" s="96"/>
      <c r="AN426" s="96"/>
      <c r="AO426" s="96"/>
    </row>
    <row r="427" spans="1:41">
      <c r="D427" s="128"/>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6"/>
      <c r="AE427" s="96"/>
      <c r="AF427" s="96"/>
      <c r="AG427" s="96"/>
      <c r="AH427" s="96"/>
      <c r="AI427" s="96"/>
      <c r="AJ427" s="96"/>
      <c r="AK427" s="96"/>
      <c r="AL427" s="96"/>
      <c r="AM427" s="96"/>
      <c r="AN427" s="96"/>
      <c r="AO427" s="96"/>
    </row>
    <row r="428" spans="1:41">
      <c r="F428" s="96"/>
      <c r="G428" s="96"/>
      <c r="H428" s="96"/>
      <c r="I428" s="96"/>
      <c r="J428" s="96"/>
      <c r="K428" s="96"/>
      <c r="L428" s="96"/>
      <c r="M428" s="96"/>
      <c r="N428" s="96"/>
      <c r="O428" s="96"/>
      <c r="P428" s="96"/>
      <c r="Q428" s="96"/>
      <c r="R428" s="96"/>
      <c r="S428" s="96"/>
      <c r="T428" s="96"/>
      <c r="U428" s="96"/>
      <c r="V428" s="96"/>
      <c r="W428" s="96"/>
      <c r="X428" s="96"/>
      <c r="Y428" s="96"/>
      <c r="Z428" s="96"/>
      <c r="AA428" s="96"/>
      <c r="AB428" s="96"/>
      <c r="AC428" s="96"/>
      <c r="AD428" s="96"/>
      <c r="AE428" s="96"/>
      <c r="AF428" s="96"/>
      <c r="AG428" s="96"/>
      <c r="AH428" s="96"/>
      <c r="AI428" s="96"/>
      <c r="AJ428" s="96"/>
      <c r="AK428" s="96"/>
      <c r="AL428" s="96"/>
      <c r="AM428" s="96"/>
      <c r="AN428" s="96"/>
      <c r="AO428" s="96"/>
    </row>
    <row r="429" spans="1:41">
      <c r="C429" s="15" t="s">
        <v>547</v>
      </c>
      <c r="D429">
        <v>1</v>
      </c>
      <c r="E429" s="81" t="s">
        <v>28</v>
      </c>
      <c r="F429" s="95">
        <f t="shared" ref="F429:AK429" si="21">F27+F42+F57+F72</f>
        <v>0</v>
      </c>
      <c r="G429" s="95">
        <f t="shared" si="21"/>
        <v>0</v>
      </c>
      <c r="H429" s="95">
        <f t="shared" si="21"/>
        <v>0</v>
      </c>
      <c r="I429" s="95">
        <f t="shared" si="21"/>
        <v>0</v>
      </c>
      <c r="J429" s="95">
        <f t="shared" si="21"/>
        <v>0</v>
      </c>
      <c r="K429" s="95">
        <f t="shared" si="21"/>
        <v>0</v>
      </c>
      <c r="L429" s="95">
        <f t="shared" si="21"/>
        <v>0</v>
      </c>
      <c r="M429" s="95">
        <f t="shared" si="21"/>
        <v>0</v>
      </c>
      <c r="N429" s="95">
        <f t="shared" si="21"/>
        <v>0</v>
      </c>
      <c r="O429" s="95">
        <f t="shared" si="21"/>
        <v>0</v>
      </c>
      <c r="P429" s="95">
        <f t="shared" si="21"/>
        <v>0</v>
      </c>
      <c r="Q429" s="95">
        <f t="shared" si="21"/>
        <v>0</v>
      </c>
      <c r="R429" s="95">
        <f t="shared" si="21"/>
        <v>0</v>
      </c>
      <c r="S429" s="95">
        <f t="shared" si="21"/>
        <v>0</v>
      </c>
      <c r="T429" s="95">
        <f t="shared" si="21"/>
        <v>0</v>
      </c>
      <c r="U429" s="95">
        <f t="shared" si="21"/>
        <v>0</v>
      </c>
      <c r="V429" s="95">
        <f t="shared" si="21"/>
        <v>0</v>
      </c>
      <c r="W429" s="95">
        <f t="shared" si="21"/>
        <v>0</v>
      </c>
      <c r="X429" s="95">
        <f t="shared" si="21"/>
        <v>0</v>
      </c>
      <c r="Y429" s="95">
        <f t="shared" si="21"/>
        <v>0</v>
      </c>
      <c r="Z429" s="95">
        <f t="shared" si="21"/>
        <v>0</v>
      </c>
      <c r="AA429" s="95">
        <f t="shared" si="21"/>
        <v>0</v>
      </c>
      <c r="AB429" s="95">
        <f t="shared" si="21"/>
        <v>0</v>
      </c>
      <c r="AC429" s="95">
        <f t="shared" si="21"/>
        <v>0</v>
      </c>
      <c r="AD429" s="95">
        <f t="shared" si="21"/>
        <v>0</v>
      </c>
      <c r="AE429" s="95">
        <f t="shared" si="21"/>
        <v>0</v>
      </c>
      <c r="AF429" s="95">
        <f t="shared" si="21"/>
        <v>0</v>
      </c>
      <c r="AG429" s="95">
        <f t="shared" si="21"/>
        <v>0</v>
      </c>
      <c r="AH429" s="95">
        <f t="shared" si="21"/>
        <v>0</v>
      </c>
      <c r="AI429" s="95">
        <f t="shared" si="21"/>
        <v>0</v>
      </c>
      <c r="AJ429" s="95">
        <f t="shared" si="21"/>
        <v>0</v>
      </c>
      <c r="AK429" s="95">
        <f t="shared" si="21"/>
        <v>0</v>
      </c>
      <c r="AL429" s="95">
        <f t="shared" ref="AL429:AO429" si="22">AL27+AL42+AL57+AL72</f>
        <v>0</v>
      </c>
      <c r="AM429" s="95">
        <f t="shared" si="22"/>
        <v>0</v>
      </c>
      <c r="AN429" s="95">
        <f t="shared" si="22"/>
        <v>0</v>
      </c>
      <c r="AO429" s="95">
        <f t="shared" si="22"/>
        <v>0</v>
      </c>
    </row>
    <row r="430" spans="1:41">
      <c r="C430" s="15"/>
      <c r="D430">
        <v>1</v>
      </c>
      <c r="E430" s="81" t="s">
        <v>379</v>
      </c>
      <c r="F430" s="95">
        <f t="shared" ref="F430:AK430" si="23">F28+F43+F58+F73</f>
        <v>0</v>
      </c>
      <c r="G430" s="95">
        <f t="shared" si="23"/>
        <v>0</v>
      </c>
      <c r="H430" s="95">
        <f t="shared" si="23"/>
        <v>0</v>
      </c>
      <c r="I430" s="95">
        <f t="shared" si="23"/>
        <v>0</v>
      </c>
      <c r="J430" s="95">
        <f t="shared" si="23"/>
        <v>0</v>
      </c>
      <c r="K430" s="95">
        <f t="shared" si="23"/>
        <v>0</v>
      </c>
      <c r="L430" s="95">
        <f t="shared" si="23"/>
        <v>0</v>
      </c>
      <c r="M430" s="95">
        <f t="shared" si="23"/>
        <v>0</v>
      </c>
      <c r="N430" s="95">
        <f t="shared" si="23"/>
        <v>0</v>
      </c>
      <c r="O430" s="95">
        <f t="shared" si="23"/>
        <v>0</v>
      </c>
      <c r="P430" s="95">
        <f t="shared" si="23"/>
        <v>0</v>
      </c>
      <c r="Q430" s="95">
        <f t="shared" si="23"/>
        <v>0</v>
      </c>
      <c r="R430" s="95">
        <f t="shared" si="23"/>
        <v>0</v>
      </c>
      <c r="S430" s="95">
        <f t="shared" si="23"/>
        <v>0</v>
      </c>
      <c r="T430" s="95">
        <f t="shared" si="23"/>
        <v>0</v>
      </c>
      <c r="U430" s="95">
        <f t="shared" si="23"/>
        <v>0</v>
      </c>
      <c r="V430" s="95">
        <f t="shared" si="23"/>
        <v>0</v>
      </c>
      <c r="W430" s="95">
        <f t="shared" si="23"/>
        <v>0</v>
      </c>
      <c r="X430" s="95">
        <f t="shared" si="23"/>
        <v>0</v>
      </c>
      <c r="Y430" s="95">
        <f t="shared" si="23"/>
        <v>0</v>
      </c>
      <c r="Z430" s="95">
        <f t="shared" si="23"/>
        <v>0</v>
      </c>
      <c r="AA430" s="95">
        <f t="shared" si="23"/>
        <v>0</v>
      </c>
      <c r="AB430" s="95">
        <f t="shared" si="23"/>
        <v>0</v>
      </c>
      <c r="AC430" s="95">
        <f t="shared" si="23"/>
        <v>0</v>
      </c>
      <c r="AD430" s="95">
        <f t="shared" si="23"/>
        <v>0</v>
      </c>
      <c r="AE430" s="95">
        <f t="shared" si="23"/>
        <v>0</v>
      </c>
      <c r="AF430" s="95">
        <f t="shared" si="23"/>
        <v>0</v>
      </c>
      <c r="AG430" s="95">
        <f t="shared" si="23"/>
        <v>0</v>
      </c>
      <c r="AH430" s="95">
        <f t="shared" si="23"/>
        <v>0</v>
      </c>
      <c r="AI430" s="95">
        <f t="shared" si="23"/>
        <v>0</v>
      </c>
      <c r="AJ430" s="95">
        <f t="shared" si="23"/>
        <v>0</v>
      </c>
      <c r="AK430" s="95">
        <f t="shared" si="23"/>
        <v>0</v>
      </c>
      <c r="AL430" s="95">
        <f t="shared" ref="AL430:AO430" si="24">AL28+AL43+AL58+AL73</f>
        <v>0</v>
      </c>
      <c r="AM430" s="95">
        <f t="shared" si="24"/>
        <v>0</v>
      </c>
      <c r="AN430" s="95">
        <f t="shared" si="24"/>
        <v>0</v>
      </c>
      <c r="AO430" s="95">
        <f t="shared" si="24"/>
        <v>0</v>
      </c>
    </row>
    <row r="431" spans="1:41" ht="14.25" customHeight="1">
      <c r="C431" s="15"/>
      <c r="D431">
        <v>1</v>
      </c>
      <c r="E431" s="81" t="s">
        <v>30</v>
      </c>
      <c r="F431" s="95">
        <f t="shared" ref="F431:AK431" si="25">F29+F44+F59+F74</f>
        <v>0</v>
      </c>
      <c r="G431" s="95">
        <f t="shared" si="25"/>
        <v>0</v>
      </c>
      <c r="H431" s="95">
        <f t="shared" si="25"/>
        <v>0</v>
      </c>
      <c r="I431" s="95">
        <f t="shared" si="25"/>
        <v>0</v>
      </c>
      <c r="J431" s="95">
        <f t="shared" si="25"/>
        <v>0</v>
      </c>
      <c r="K431" s="95">
        <f t="shared" si="25"/>
        <v>0</v>
      </c>
      <c r="L431" s="95">
        <f t="shared" si="25"/>
        <v>0</v>
      </c>
      <c r="M431" s="95">
        <f t="shared" si="25"/>
        <v>0</v>
      </c>
      <c r="N431" s="95">
        <f t="shared" si="25"/>
        <v>0</v>
      </c>
      <c r="O431" s="95">
        <f t="shared" si="25"/>
        <v>0</v>
      </c>
      <c r="P431" s="95">
        <f t="shared" si="25"/>
        <v>0</v>
      </c>
      <c r="Q431" s="95">
        <f t="shared" si="25"/>
        <v>0</v>
      </c>
      <c r="R431" s="95">
        <f t="shared" si="25"/>
        <v>0</v>
      </c>
      <c r="S431" s="95">
        <f t="shared" si="25"/>
        <v>0</v>
      </c>
      <c r="T431" s="95">
        <f t="shared" si="25"/>
        <v>0</v>
      </c>
      <c r="U431" s="95">
        <f t="shared" si="25"/>
        <v>0</v>
      </c>
      <c r="V431" s="95">
        <f t="shared" si="25"/>
        <v>0</v>
      </c>
      <c r="W431" s="95">
        <f t="shared" si="25"/>
        <v>0</v>
      </c>
      <c r="X431" s="95">
        <f t="shared" si="25"/>
        <v>0</v>
      </c>
      <c r="Y431" s="95">
        <f t="shared" si="25"/>
        <v>0</v>
      </c>
      <c r="Z431" s="95">
        <f t="shared" si="25"/>
        <v>0</v>
      </c>
      <c r="AA431" s="95">
        <f t="shared" si="25"/>
        <v>0</v>
      </c>
      <c r="AB431" s="95">
        <f t="shared" si="25"/>
        <v>0</v>
      </c>
      <c r="AC431" s="95">
        <f t="shared" si="25"/>
        <v>0</v>
      </c>
      <c r="AD431" s="95">
        <f t="shared" si="25"/>
        <v>0</v>
      </c>
      <c r="AE431" s="95">
        <f t="shared" si="25"/>
        <v>0</v>
      </c>
      <c r="AF431" s="95">
        <f t="shared" si="25"/>
        <v>0</v>
      </c>
      <c r="AG431" s="95">
        <f t="shared" si="25"/>
        <v>0</v>
      </c>
      <c r="AH431" s="95">
        <f t="shared" si="25"/>
        <v>0</v>
      </c>
      <c r="AI431" s="95">
        <f t="shared" si="25"/>
        <v>0</v>
      </c>
      <c r="AJ431" s="95">
        <f t="shared" si="25"/>
        <v>0</v>
      </c>
      <c r="AK431" s="95">
        <f t="shared" si="25"/>
        <v>0</v>
      </c>
      <c r="AL431" s="95">
        <f t="shared" ref="AL431:AO431" si="26">AL29+AL44+AL59+AL74</f>
        <v>0</v>
      </c>
      <c r="AM431" s="95">
        <f t="shared" si="26"/>
        <v>0</v>
      </c>
      <c r="AN431" s="95">
        <f t="shared" si="26"/>
        <v>0</v>
      </c>
      <c r="AO431" s="95">
        <f t="shared" si="26"/>
        <v>0</v>
      </c>
    </row>
    <row r="432" spans="1:41">
      <c r="C432" s="15"/>
      <c r="D432">
        <v>1</v>
      </c>
      <c r="E432" s="81" t="s">
        <v>32</v>
      </c>
      <c r="F432" s="95">
        <f t="shared" ref="F432:AK432" si="27">F30+F45+F60+F75</f>
        <v>0</v>
      </c>
      <c r="G432" s="95">
        <f t="shared" si="27"/>
        <v>0</v>
      </c>
      <c r="H432" s="95">
        <f t="shared" si="27"/>
        <v>0</v>
      </c>
      <c r="I432" s="95">
        <f t="shared" si="27"/>
        <v>0</v>
      </c>
      <c r="J432" s="95">
        <f t="shared" si="27"/>
        <v>0</v>
      </c>
      <c r="K432" s="95">
        <f t="shared" si="27"/>
        <v>0</v>
      </c>
      <c r="L432" s="95">
        <f t="shared" si="27"/>
        <v>0</v>
      </c>
      <c r="M432" s="95">
        <f t="shared" si="27"/>
        <v>0</v>
      </c>
      <c r="N432" s="95">
        <f t="shared" si="27"/>
        <v>0</v>
      </c>
      <c r="O432" s="95">
        <f t="shared" si="27"/>
        <v>0</v>
      </c>
      <c r="P432" s="95">
        <f t="shared" si="27"/>
        <v>0</v>
      </c>
      <c r="Q432" s="95">
        <f t="shared" si="27"/>
        <v>0</v>
      </c>
      <c r="R432" s="95">
        <f t="shared" si="27"/>
        <v>0</v>
      </c>
      <c r="S432" s="95">
        <f t="shared" si="27"/>
        <v>0</v>
      </c>
      <c r="T432" s="95">
        <f t="shared" si="27"/>
        <v>0</v>
      </c>
      <c r="U432" s="95">
        <f t="shared" si="27"/>
        <v>0</v>
      </c>
      <c r="V432" s="95">
        <f t="shared" si="27"/>
        <v>0</v>
      </c>
      <c r="W432" s="95">
        <f t="shared" si="27"/>
        <v>0</v>
      </c>
      <c r="X432" s="95">
        <f t="shared" si="27"/>
        <v>0</v>
      </c>
      <c r="Y432" s="95">
        <f t="shared" si="27"/>
        <v>0</v>
      </c>
      <c r="Z432" s="95">
        <f t="shared" si="27"/>
        <v>0</v>
      </c>
      <c r="AA432" s="95">
        <f t="shared" si="27"/>
        <v>0</v>
      </c>
      <c r="AB432" s="95">
        <f t="shared" si="27"/>
        <v>0</v>
      </c>
      <c r="AC432" s="95">
        <f t="shared" si="27"/>
        <v>0</v>
      </c>
      <c r="AD432" s="95">
        <f t="shared" si="27"/>
        <v>0</v>
      </c>
      <c r="AE432" s="95">
        <f t="shared" si="27"/>
        <v>0</v>
      </c>
      <c r="AF432" s="95">
        <f t="shared" si="27"/>
        <v>0</v>
      </c>
      <c r="AG432" s="95">
        <f t="shared" si="27"/>
        <v>0</v>
      </c>
      <c r="AH432" s="95">
        <f t="shared" si="27"/>
        <v>0</v>
      </c>
      <c r="AI432" s="95">
        <f t="shared" si="27"/>
        <v>0</v>
      </c>
      <c r="AJ432" s="95">
        <f t="shared" si="27"/>
        <v>0</v>
      </c>
      <c r="AK432" s="95">
        <f t="shared" si="27"/>
        <v>0</v>
      </c>
      <c r="AL432" s="95">
        <f t="shared" ref="AL432:AO432" si="28">AL30+AL45+AL60+AL75</f>
        <v>0</v>
      </c>
      <c r="AM432" s="95">
        <f t="shared" si="28"/>
        <v>0</v>
      </c>
      <c r="AN432" s="95">
        <f t="shared" si="28"/>
        <v>0</v>
      </c>
      <c r="AO432" s="95">
        <f t="shared" si="28"/>
        <v>0</v>
      </c>
    </row>
    <row r="433" spans="3:41">
      <c r="C433" s="15"/>
      <c r="D433">
        <v>1</v>
      </c>
      <c r="E433" s="81" t="s">
        <v>33</v>
      </c>
      <c r="F433" s="95">
        <f t="shared" ref="F433:AK433" si="29">F31+F46+F61+F76</f>
        <v>0</v>
      </c>
      <c r="G433" s="95">
        <f t="shared" si="29"/>
        <v>0</v>
      </c>
      <c r="H433" s="95">
        <f t="shared" si="29"/>
        <v>0</v>
      </c>
      <c r="I433" s="95">
        <f t="shared" si="29"/>
        <v>0</v>
      </c>
      <c r="J433" s="95">
        <f t="shared" si="29"/>
        <v>0</v>
      </c>
      <c r="K433" s="95">
        <f t="shared" si="29"/>
        <v>0</v>
      </c>
      <c r="L433" s="95">
        <f t="shared" si="29"/>
        <v>0</v>
      </c>
      <c r="M433" s="95">
        <f t="shared" si="29"/>
        <v>0</v>
      </c>
      <c r="N433" s="95">
        <f t="shared" si="29"/>
        <v>0</v>
      </c>
      <c r="O433" s="95">
        <f t="shared" si="29"/>
        <v>0</v>
      </c>
      <c r="P433" s="95">
        <f t="shared" si="29"/>
        <v>0</v>
      </c>
      <c r="Q433" s="95">
        <f t="shared" si="29"/>
        <v>0</v>
      </c>
      <c r="R433" s="95">
        <f t="shared" si="29"/>
        <v>0</v>
      </c>
      <c r="S433" s="95">
        <f t="shared" si="29"/>
        <v>0</v>
      </c>
      <c r="T433" s="95">
        <f t="shared" si="29"/>
        <v>0</v>
      </c>
      <c r="U433" s="95">
        <f t="shared" si="29"/>
        <v>0</v>
      </c>
      <c r="V433" s="95">
        <f t="shared" si="29"/>
        <v>0</v>
      </c>
      <c r="W433" s="95">
        <f t="shared" si="29"/>
        <v>0</v>
      </c>
      <c r="X433" s="95">
        <f t="shared" si="29"/>
        <v>0</v>
      </c>
      <c r="Y433" s="95">
        <f t="shared" si="29"/>
        <v>0</v>
      </c>
      <c r="Z433" s="95">
        <f t="shared" si="29"/>
        <v>0</v>
      </c>
      <c r="AA433" s="95">
        <f t="shared" si="29"/>
        <v>0</v>
      </c>
      <c r="AB433" s="95">
        <f t="shared" si="29"/>
        <v>0</v>
      </c>
      <c r="AC433" s="95">
        <f t="shared" si="29"/>
        <v>0</v>
      </c>
      <c r="AD433" s="95">
        <f t="shared" si="29"/>
        <v>0</v>
      </c>
      <c r="AE433" s="95">
        <f t="shared" si="29"/>
        <v>0</v>
      </c>
      <c r="AF433" s="95">
        <f t="shared" si="29"/>
        <v>0</v>
      </c>
      <c r="AG433" s="95">
        <f t="shared" si="29"/>
        <v>0</v>
      </c>
      <c r="AH433" s="95">
        <f t="shared" si="29"/>
        <v>0</v>
      </c>
      <c r="AI433" s="95">
        <f t="shared" si="29"/>
        <v>0</v>
      </c>
      <c r="AJ433" s="95">
        <f t="shared" si="29"/>
        <v>0</v>
      </c>
      <c r="AK433" s="95">
        <f t="shared" si="29"/>
        <v>0</v>
      </c>
      <c r="AL433" s="95">
        <f t="shared" ref="AL433:AO433" si="30">AL31+AL46+AL61+AL76</f>
        <v>0</v>
      </c>
      <c r="AM433" s="95">
        <f t="shared" si="30"/>
        <v>0</v>
      </c>
      <c r="AN433" s="95">
        <f t="shared" si="30"/>
        <v>0</v>
      </c>
      <c r="AO433" s="95">
        <f t="shared" si="30"/>
        <v>0</v>
      </c>
    </row>
    <row r="434" spans="3:41">
      <c r="C434" s="15"/>
      <c r="D434">
        <v>1</v>
      </c>
      <c r="E434" s="81" t="s">
        <v>34</v>
      </c>
      <c r="F434" s="95">
        <f t="shared" ref="F434:AK434" si="31">F32+F47+F62+F77</f>
        <v>0</v>
      </c>
      <c r="G434" s="95">
        <f t="shared" si="31"/>
        <v>0</v>
      </c>
      <c r="H434" s="95">
        <f t="shared" si="31"/>
        <v>0</v>
      </c>
      <c r="I434" s="95">
        <f t="shared" si="31"/>
        <v>0</v>
      </c>
      <c r="J434" s="95">
        <f t="shared" si="31"/>
        <v>0</v>
      </c>
      <c r="K434" s="95">
        <f t="shared" si="31"/>
        <v>0</v>
      </c>
      <c r="L434" s="95">
        <f t="shared" si="31"/>
        <v>0</v>
      </c>
      <c r="M434" s="95">
        <f t="shared" si="31"/>
        <v>0</v>
      </c>
      <c r="N434" s="95">
        <f t="shared" si="31"/>
        <v>0</v>
      </c>
      <c r="O434" s="95">
        <f t="shared" si="31"/>
        <v>0</v>
      </c>
      <c r="P434" s="95">
        <f t="shared" si="31"/>
        <v>0</v>
      </c>
      <c r="Q434" s="95">
        <f t="shared" si="31"/>
        <v>0</v>
      </c>
      <c r="R434" s="95">
        <f t="shared" si="31"/>
        <v>0</v>
      </c>
      <c r="S434" s="95">
        <f t="shared" si="31"/>
        <v>0</v>
      </c>
      <c r="T434" s="95">
        <f t="shared" si="31"/>
        <v>0</v>
      </c>
      <c r="U434" s="95">
        <f t="shared" si="31"/>
        <v>0</v>
      </c>
      <c r="V434" s="95">
        <f t="shared" si="31"/>
        <v>0</v>
      </c>
      <c r="W434" s="95">
        <f t="shared" si="31"/>
        <v>0</v>
      </c>
      <c r="X434" s="95">
        <f t="shared" si="31"/>
        <v>0</v>
      </c>
      <c r="Y434" s="95">
        <f t="shared" si="31"/>
        <v>0</v>
      </c>
      <c r="Z434" s="95">
        <f t="shared" si="31"/>
        <v>0</v>
      </c>
      <c r="AA434" s="95">
        <f t="shared" si="31"/>
        <v>0</v>
      </c>
      <c r="AB434" s="95">
        <f t="shared" si="31"/>
        <v>0</v>
      </c>
      <c r="AC434" s="95">
        <f t="shared" si="31"/>
        <v>0</v>
      </c>
      <c r="AD434" s="95">
        <f t="shared" si="31"/>
        <v>0</v>
      </c>
      <c r="AE434" s="95">
        <f t="shared" si="31"/>
        <v>0</v>
      </c>
      <c r="AF434" s="95">
        <f t="shared" si="31"/>
        <v>0</v>
      </c>
      <c r="AG434" s="95">
        <f t="shared" si="31"/>
        <v>0</v>
      </c>
      <c r="AH434" s="95">
        <f t="shared" si="31"/>
        <v>0</v>
      </c>
      <c r="AI434" s="95">
        <f t="shared" si="31"/>
        <v>0</v>
      </c>
      <c r="AJ434" s="95">
        <f t="shared" si="31"/>
        <v>0</v>
      </c>
      <c r="AK434" s="95">
        <f t="shared" si="31"/>
        <v>0</v>
      </c>
      <c r="AL434" s="95">
        <f t="shared" ref="AL434:AO434" si="32">AL32+AL47+AL62+AL77</f>
        <v>0</v>
      </c>
      <c r="AM434" s="95">
        <f t="shared" si="32"/>
        <v>0</v>
      </c>
      <c r="AN434" s="95">
        <f t="shared" si="32"/>
        <v>0</v>
      </c>
      <c r="AO434" s="95">
        <f t="shared" si="32"/>
        <v>0</v>
      </c>
    </row>
    <row r="435" spans="3:41">
      <c r="C435" s="15"/>
      <c r="D435">
        <v>1</v>
      </c>
      <c r="E435" s="81" t="s">
        <v>562</v>
      </c>
      <c r="F435" s="95">
        <f t="shared" ref="F435:AK435" si="33">F33+F48+F63+F78</f>
        <v>0</v>
      </c>
      <c r="G435" s="95">
        <f t="shared" si="33"/>
        <v>0</v>
      </c>
      <c r="H435" s="95">
        <f t="shared" si="33"/>
        <v>0</v>
      </c>
      <c r="I435" s="95">
        <f t="shared" si="33"/>
        <v>0</v>
      </c>
      <c r="J435" s="95">
        <f t="shared" si="33"/>
        <v>0</v>
      </c>
      <c r="K435" s="95">
        <f t="shared" si="33"/>
        <v>0</v>
      </c>
      <c r="L435" s="95">
        <f t="shared" si="33"/>
        <v>0</v>
      </c>
      <c r="M435" s="95">
        <f t="shared" si="33"/>
        <v>0</v>
      </c>
      <c r="N435" s="95">
        <f t="shared" si="33"/>
        <v>0</v>
      </c>
      <c r="O435" s="95">
        <f t="shared" si="33"/>
        <v>0</v>
      </c>
      <c r="P435" s="95">
        <f t="shared" si="33"/>
        <v>0</v>
      </c>
      <c r="Q435" s="95">
        <f t="shared" si="33"/>
        <v>0</v>
      </c>
      <c r="R435" s="95">
        <f t="shared" si="33"/>
        <v>0</v>
      </c>
      <c r="S435" s="95">
        <f t="shared" si="33"/>
        <v>0</v>
      </c>
      <c r="T435" s="95">
        <f t="shared" si="33"/>
        <v>0</v>
      </c>
      <c r="U435" s="95">
        <f t="shared" si="33"/>
        <v>0</v>
      </c>
      <c r="V435" s="95">
        <f t="shared" si="33"/>
        <v>0</v>
      </c>
      <c r="W435" s="95">
        <f t="shared" si="33"/>
        <v>0</v>
      </c>
      <c r="X435" s="95">
        <f t="shared" si="33"/>
        <v>0</v>
      </c>
      <c r="Y435" s="95">
        <f t="shared" si="33"/>
        <v>0</v>
      </c>
      <c r="Z435" s="95">
        <f t="shared" si="33"/>
        <v>0</v>
      </c>
      <c r="AA435" s="95">
        <f t="shared" si="33"/>
        <v>0</v>
      </c>
      <c r="AB435" s="95">
        <f t="shared" si="33"/>
        <v>0</v>
      </c>
      <c r="AC435" s="95">
        <f t="shared" si="33"/>
        <v>0</v>
      </c>
      <c r="AD435" s="95">
        <f t="shared" si="33"/>
        <v>0</v>
      </c>
      <c r="AE435" s="95">
        <f t="shared" si="33"/>
        <v>0</v>
      </c>
      <c r="AF435" s="95">
        <f t="shared" si="33"/>
        <v>0</v>
      </c>
      <c r="AG435" s="95">
        <f t="shared" si="33"/>
        <v>0</v>
      </c>
      <c r="AH435" s="95">
        <f t="shared" si="33"/>
        <v>0</v>
      </c>
      <c r="AI435" s="95">
        <f t="shared" si="33"/>
        <v>0</v>
      </c>
      <c r="AJ435" s="95">
        <f t="shared" si="33"/>
        <v>0</v>
      </c>
      <c r="AK435" s="95">
        <f t="shared" si="33"/>
        <v>0</v>
      </c>
      <c r="AL435" s="95">
        <f t="shared" ref="AL435:AO435" si="34">AL33+AL48+AL63+AL78</f>
        <v>0</v>
      </c>
      <c r="AM435" s="95">
        <f t="shared" si="34"/>
        <v>0</v>
      </c>
      <c r="AN435" s="95">
        <f t="shared" si="34"/>
        <v>0</v>
      </c>
      <c r="AO435" s="95">
        <f t="shared" si="34"/>
        <v>0</v>
      </c>
    </row>
    <row r="436" spans="3:41">
      <c r="C436" s="15"/>
      <c r="D436">
        <v>1</v>
      </c>
      <c r="E436" s="81"/>
      <c r="F436" s="95"/>
      <c r="G436" s="95"/>
      <c r="H436" s="95"/>
      <c r="I436" s="95"/>
      <c r="J436" s="95"/>
      <c r="K436" s="95"/>
      <c r="L436" s="95"/>
      <c r="M436" s="95"/>
      <c r="N436" s="95"/>
      <c r="O436" s="95"/>
      <c r="P436" s="95"/>
      <c r="Q436" s="95"/>
      <c r="R436" s="95"/>
      <c r="S436" s="95"/>
      <c r="T436" s="95"/>
      <c r="U436" s="95"/>
      <c r="V436" s="95"/>
      <c r="W436" s="95"/>
      <c r="X436" s="95"/>
      <c r="Y436" s="95"/>
      <c r="Z436" s="95"/>
      <c r="AA436" s="95"/>
      <c r="AB436" s="95"/>
      <c r="AC436" s="95"/>
      <c r="AD436" s="95"/>
      <c r="AE436" s="95"/>
      <c r="AF436" s="95"/>
      <c r="AG436" s="95"/>
      <c r="AH436" s="95"/>
      <c r="AI436" s="95"/>
      <c r="AJ436" s="95"/>
      <c r="AK436" s="95"/>
      <c r="AL436" s="95"/>
      <c r="AM436" s="95"/>
      <c r="AN436" s="95"/>
      <c r="AO436" s="95"/>
    </row>
    <row r="437" spans="3:41">
      <c r="C437" s="188"/>
      <c r="D437">
        <v>1</v>
      </c>
      <c r="E437" s="81"/>
      <c r="F437" s="95"/>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95"/>
      <c r="AH437" s="95"/>
      <c r="AI437" s="95"/>
      <c r="AJ437" s="95"/>
      <c r="AK437" s="95"/>
      <c r="AL437" s="95"/>
      <c r="AM437" s="95"/>
      <c r="AN437" s="95"/>
      <c r="AO437" s="95"/>
    </row>
    <row r="438" spans="3:41">
      <c r="C438" s="188"/>
      <c r="D438">
        <v>1</v>
      </c>
      <c r="E438" s="81" t="s">
        <v>730</v>
      </c>
      <c r="F438" s="95">
        <f t="shared" ref="F438:AK438" si="35">F36+F51+F66+F81</f>
        <v>0</v>
      </c>
      <c r="G438" s="95">
        <f t="shared" si="35"/>
        <v>0</v>
      </c>
      <c r="H438" s="95">
        <f t="shared" si="35"/>
        <v>0</v>
      </c>
      <c r="I438" s="95">
        <f t="shared" si="35"/>
        <v>0</v>
      </c>
      <c r="J438" s="95">
        <f t="shared" si="35"/>
        <v>0</v>
      </c>
      <c r="K438" s="95">
        <f t="shared" si="35"/>
        <v>0</v>
      </c>
      <c r="L438" s="95">
        <f t="shared" si="35"/>
        <v>0</v>
      </c>
      <c r="M438" s="95">
        <f t="shared" si="35"/>
        <v>0</v>
      </c>
      <c r="N438" s="95">
        <f t="shared" si="35"/>
        <v>0</v>
      </c>
      <c r="O438" s="95">
        <f t="shared" si="35"/>
        <v>0</v>
      </c>
      <c r="P438" s="95">
        <f t="shared" si="35"/>
        <v>0</v>
      </c>
      <c r="Q438" s="95">
        <f t="shared" si="35"/>
        <v>0</v>
      </c>
      <c r="R438" s="95">
        <f t="shared" si="35"/>
        <v>0</v>
      </c>
      <c r="S438" s="95">
        <f t="shared" si="35"/>
        <v>0</v>
      </c>
      <c r="T438" s="95">
        <f t="shared" si="35"/>
        <v>0</v>
      </c>
      <c r="U438" s="95">
        <f t="shared" si="35"/>
        <v>0</v>
      </c>
      <c r="V438" s="95">
        <f t="shared" si="35"/>
        <v>0</v>
      </c>
      <c r="W438" s="95">
        <f t="shared" si="35"/>
        <v>0</v>
      </c>
      <c r="X438" s="95">
        <f t="shared" si="35"/>
        <v>0</v>
      </c>
      <c r="Y438" s="95">
        <f t="shared" si="35"/>
        <v>0</v>
      </c>
      <c r="Z438" s="95">
        <f t="shared" si="35"/>
        <v>0</v>
      </c>
      <c r="AA438" s="95">
        <f t="shared" si="35"/>
        <v>0</v>
      </c>
      <c r="AB438" s="95">
        <f t="shared" si="35"/>
        <v>0</v>
      </c>
      <c r="AC438" s="95">
        <f t="shared" si="35"/>
        <v>0</v>
      </c>
      <c r="AD438" s="95">
        <f t="shared" si="35"/>
        <v>0</v>
      </c>
      <c r="AE438" s="95">
        <f t="shared" si="35"/>
        <v>0</v>
      </c>
      <c r="AF438" s="95">
        <f t="shared" si="35"/>
        <v>0</v>
      </c>
      <c r="AG438" s="95">
        <f t="shared" si="35"/>
        <v>0</v>
      </c>
      <c r="AH438" s="95">
        <f t="shared" si="35"/>
        <v>0</v>
      </c>
      <c r="AI438" s="95">
        <f t="shared" si="35"/>
        <v>0</v>
      </c>
      <c r="AJ438" s="95">
        <f t="shared" si="35"/>
        <v>0</v>
      </c>
      <c r="AK438" s="95">
        <f t="shared" si="35"/>
        <v>0</v>
      </c>
      <c r="AL438" s="95">
        <f t="shared" ref="AL438:AO438" si="36">AL36+AL51+AL66+AL81</f>
        <v>0</v>
      </c>
      <c r="AM438" s="95">
        <f t="shared" si="36"/>
        <v>0</v>
      </c>
      <c r="AN438" s="95">
        <f t="shared" si="36"/>
        <v>0</v>
      </c>
      <c r="AO438" s="95">
        <f t="shared" si="36"/>
        <v>0</v>
      </c>
    </row>
    <row r="439" spans="3:41">
      <c r="C439" s="188"/>
      <c r="D439">
        <v>1</v>
      </c>
      <c r="E439" s="81"/>
      <c r="F439" s="95"/>
      <c r="G439" s="95"/>
      <c r="H439" s="95"/>
      <c r="I439" s="95"/>
      <c r="J439" s="95"/>
      <c r="K439" s="95"/>
      <c r="L439" s="95"/>
      <c r="M439" s="95"/>
      <c r="N439" s="95"/>
      <c r="O439" s="95"/>
      <c r="P439" s="95"/>
      <c r="Q439" s="95"/>
      <c r="R439" s="95"/>
      <c r="S439" s="95"/>
      <c r="T439" s="95"/>
      <c r="U439" s="95"/>
      <c r="V439" s="95"/>
      <c r="W439" s="95"/>
      <c r="X439" s="95"/>
      <c r="Y439" s="95"/>
      <c r="Z439" s="95"/>
      <c r="AA439" s="95"/>
      <c r="AB439" s="95"/>
      <c r="AC439" s="95"/>
      <c r="AD439" s="95"/>
      <c r="AE439" s="95"/>
      <c r="AF439" s="95"/>
      <c r="AG439" s="95"/>
      <c r="AH439" s="95"/>
      <c r="AI439" s="95"/>
      <c r="AJ439" s="95"/>
      <c r="AK439" s="95"/>
      <c r="AL439" s="95"/>
      <c r="AM439" s="95"/>
      <c r="AN439" s="95"/>
      <c r="AO439" s="95"/>
    </row>
    <row r="440" spans="3:41">
      <c r="C440" s="188"/>
      <c r="D440">
        <v>1</v>
      </c>
      <c r="E440" s="81"/>
      <c r="F440" s="95"/>
      <c r="G440" s="95"/>
      <c r="H440" s="95"/>
      <c r="I440" s="95"/>
      <c r="J440" s="95"/>
      <c r="K440" s="95"/>
      <c r="L440" s="95"/>
      <c r="M440" s="95"/>
      <c r="N440" s="95"/>
      <c r="O440" s="95"/>
      <c r="P440" s="95"/>
      <c r="Q440" s="95"/>
      <c r="R440" s="95"/>
      <c r="S440" s="95"/>
      <c r="T440" s="95"/>
      <c r="U440" s="95"/>
      <c r="V440" s="95"/>
      <c r="W440" s="95"/>
      <c r="X440" s="95"/>
      <c r="Y440" s="95"/>
      <c r="Z440" s="95"/>
      <c r="AA440" s="95"/>
      <c r="AB440" s="95"/>
      <c r="AC440" s="95"/>
      <c r="AD440" s="95"/>
      <c r="AE440" s="95"/>
      <c r="AF440" s="95"/>
      <c r="AG440" s="95"/>
      <c r="AH440" s="95"/>
      <c r="AI440" s="95"/>
      <c r="AJ440" s="95"/>
      <c r="AK440" s="95"/>
      <c r="AL440" s="95"/>
      <c r="AM440" s="95"/>
      <c r="AN440" s="95"/>
      <c r="AO440" s="95"/>
    </row>
    <row r="441" spans="3:41">
      <c r="C441" s="188"/>
      <c r="D441">
        <v>1</v>
      </c>
      <c r="E441" s="81"/>
      <c r="F441" s="95"/>
      <c r="G441" s="95"/>
      <c r="H441" s="95"/>
      <c r="I441" s="95"/>
      <c r="J441" s="95"/>
      <c r="K441" s="95"/>
      <c r="L441" s="95"/>
      <c r="M441" s="95"/>
      <c r="N441" s="95"/>
      <c r="O441" s="95"/>
      <c r="P441" s="95"/>
      <c r="Q441" s="95"/>
      <c r="R441" s="95"/>
      <c r="S441" s="95"/>
      <c r="T441" s="95"/>
      <c r="U441" s="95"/>
      <c r="V441" s="95"/>
      <c r="W441" s="95"/>
      <c r="X441" s="95"/>
      <c r="Y441" s="95"/>
      <c r="Z441" s="95"/>
      <c r="AA441" s="95"/>
      <c r="AB441" s="95"/>
      <c r="AC441" s="95"/>
      <c r="AD441" s="95"/>
      <c r="AE441" s="95"/>
      <c r="AF441" s="95"/>
      <c r="AG441" s="95"/>
      <c r="AH441" s="95"/>
      <c r="AI441" s="95"/>
      <c r="AJ441" s="95"/>
      <c r="AK441" s="95"/>
      <c r="AL441" s="95"/>
      <c r="AM441" s="95"/>
      <c r="AN441" s="95"/>
      <c r="AO441" s="95"/>
    </row>
    <row r="442" spans="3:41">
      <c r="C442" s="15"/>
      <c r="D442">
        <v>2</v>
      </c>
      <c r="E442" s="81" t="s">
        <v>28</v>
      </c>
      <c r="F442" s="95">
        <f t="shared" ref="F442:AK442" si="37">F103+F118+F133+F148</f>
        <v>0</v>
      </c>
      <c r="G442" s="95">
        <f t="shared" si="37"/>
        <v>0</v>
      </c>
      <c r="H442" s="95">
        <f t="shared" si="37"/>
        <v>0</v>
      </c>
      <c r="I442" s="95">
        <f t="shared" si="37"/>
        <v>0</v>
      </c>
      <c r="J442" s="95">
        <f t="shared" si="37"/>
        <v>0</v>
      </c>
      <c r="K442" s="95">
        <f t="shared" si="37"/>
        <v>0</v>
      </c>
      <c r="L442" s="95">
        <f t="shared" si="37"/>
        <v>0</v>
      </c>
      <c r="M442" s="95">
        <f t="shared" si="37"/>
        <v>0</v>
      </c>
      <c r="N442" s="95">
        <f t="shared" si="37"/>
        <v>0</v>
      </c>
      <c r="O442" s="95">
        <f t="shared" si="37"/>
        <v>0</v>
      </c>
      <c r="P442" s="95">
        <f t="shared" si="37"/>
        <v>0</v>
      </c>
      <c r="Q442" s="95">
        <f t="shared" si="37"/>
        <v>0</v>
      </c>
      <c r="R442" s="95">
        <f t="shared" si="37"/>
        <v>0</v>
      </c>
      <c r="S442" s="95">
        <f t="shared" si="37"/>
        <v>0</v>
      </c>
      <c r="T442" s="95">
        <f t="shared" si="37"/>
        <v>0</v>
      </c>
      <c r="U442" s="95">
        <f t="shared" si="37"/>
        <v>0</v>
      </c>
      <c r="V442" s="95">
        <f t="shared" si="37"/>
        <v>0</v>
      </c>
      <c r="W442" s="95">
        <f t="shared" si="37"/>
        <v>0</v>
      </c>
      <c r="X442" s="95">
        <f t="shared" si="37"/>
        <v>0</v>
      </c>
      <c r="Y442" s="95">
        <f t="shared" si="37"/>
        <v>0</v>
      </c>
      <c r="Z442" s="95">
        <f t="shared" si="37"/>
        <v>0</v>
      </c>
      <c r="AA442" s="95">
        <f t="shared" si="37"/>
        <v>0</v>
      </c>
      <c r="AB442" s="95">
        <f t="shared" si="37"/>
        <v>0</v>
      </c>
      <c r="AC442" s="95">
        <f t="shared" si="37"/>
        <v>0</v>
      </c>
      <c r="AD442" s="95">
        <f t="shared" si="37"/>
        <v>0</v>
      </c>
      <c r="AE442" s="95">
        <f t="shared" si="37"/>
        <v>0</v>
      </c>
      <c r="AF442" s="95">
        <f t="shared" si="37"/>
        <v>0</v>
      </c>
      <c r="AG442" s="95">
        <f t="shared" si="37"/>
        <v>0</v>
      </c>
      <c r="AH442" s="95">
        <f t="shared" si="37"/>
        <v>0</v>
      </c>
      <c r="AI442" s="95">
        <f t="shared" si="37"/>
        <v>0</v>
      </c>
      <c r="AJ442" s="95">
        <f t="shared" si="37"/>
        <v>0</v>
      </c>
      <c r="AK442" s="95">
        <f t="shared" si="37"/>
        <v>0</v>
      </c>
      <c r="AL442" s="95">
        <f t="shared" ref="AL442:AO442" si="38">AL103+AL118+AL133+AL148</f>
        <v>0</v>
      </c>
      <c r="AM442" s="95">
        <f t="shared" si="38"/>
        <v>0</v>
      </c>
      <c r="AN442" s="95">
        <f t="shared" si="38"/>
        <v>0</v>
      </c>
      <c r="AO442" s="95">
        <f t="shared" si="38"/>
        <v>0</v>
      </c>
    </row>
    <row r="443" spans="3:41">
      <c r="C443" s="15"/>
      <c r="D443">
        <f t="shared" ref="D443:D454" si="39">D442</f>
        <v>2</v>
      </c>
      <c r="E443" s="81" t="s">
        <v>379</v>
      </c>
      <c r="F443" s="95">
        <f t="shared" ref="F443:AK443" si="40">F104+F119+F134+F149</f>
        <v>0</v>
      </c>
      <c r="G443" s="95">
        <f t="shared" si="40"/>
        <v>0</v>
      </c>
      <c r="H443" s="95">
        <f t="shared" si="40"/>
        <v>0</v>
      </c>
      <c r="I443" s="95">
        <f t="shared" si="40"/>
        <v>0</v>
      </c>
      <c r="J443" s="95">
        <f t="shared" si="40"/>
        <v>0</v>
      </c>
      <c r="K443" s="95">
        <f t="shared" si="40"/>
        <v>0</v>
      </c>
      <c r="L443" s="95">
        <f t="shared" si="40"/>
        <v>0</v>
      </c>
      <c r="M443" s="95">
        <f t="shared" si="40"/>
        <v>0</v>
      </c>
      <c r="N443" s="95">
        <f t="shared" si="40"/>
        <v>0</v>
      </c>
      <c r="O443" s="95">
        <f t="shared" si="40"/>
        <v>0</v>
      </c>
      <c r="P443" s="95">
        <f t="shared" si="40"/>
        <v>0</v>
      </c>
      <c r="Q443" s="95">
        <f t="shared" si="40"/>
        <v>0</v>
      </c>
      <c r="R443" s="95">
        <f t="shared" si="40"/>
        <v>0</v>
      </c>
      <c r="S443" s="95">
        <f t="shared" si="40"/>
        <v>0</v>
      </c>
      <c r="T443" s="95">
        <f t="shared" si="40"/>
        <v>0</v>
      </c>
      <c r="U443" s="95">
        <f t="shared" si="40"/>
        <v>0</v>
      </c>
      <c r="V443" s="95">
        <f t="shared" si="40"/>
        <v>0</v>
      </c>
      <c r="W443" s="95">
        <f t="shared" si="40"/>
        <v>0</v>
      </c>
      <c r="X443" s="95">
        <f t="shared" si="40"/>
        <v>0</v>
      </c>
      <c r="Y443" s="95">
        <f t="shared" si="40"/>
        <v>0</v>
      </c>
      <c r="Z443" s="95">
        <f t="shared" si="40"/>
        <v>0</v>
      </c>
      <c r="AA443" s="95">
        <f t="shared" si="40"/>
        <v>0</v>
      </c>
      <c r="AB443" s="95">
        <f t="shared" si="40"/>
        <v>0</v>
      </c>
      <c r="AC443" s="95">
        <f t="shared" si="40"/>
        <v>0</v>
      </c>
      <c r="AD443" s="95">
        <f t="shared" si="40"/>
        <v>0</v>
      </c>
      <c r="AE443" s="95">
        <f t="shared" si="40"/>
        <v>0</v>
      </c>
      <c r="AF443" s="95">
        <f t="shared" si="40"/>
        <v>0</v>
      </c>
      <c r="AG443" s="95">
        <f t="shared" si="40"/>
        <v>0</v>
      </c>
      <c r="AH443" s="95">
        <f t="shared" si="40"/>
        <v>0</v>
      </c>
      <c r="AI443" s="95">
        <f t="shared" si="40"/>
        <v>0</v>
      </c>
      <c r="AJ443" s="95">
        <f t="shared" si="40"/>
        <v>0</v>
      </c>
      <c r="AK443" s="95">
        <f t="shared" si="40"/>
        <v>0</v>
      </c>
      <c r="AL443" s="95">
        <f t="shared" ref="AL443:AO443" si="41">AL104+AL119+AL134+AL149</f>
        <v>0</v>
      </c>
      <c r="AM443" s="95">
        <f t="shared" si="41"/>
        <v>0</v>
      </c>
      <c r="AN443" s="95">
        <f t="shared" si="41"/>
        <v>0</v>
      </c>
      <c r="AO443" s="95">
        <f t="shared" si="41"/>
        <v>0</v>
      </c>
    </row>
    <row r="444" spans="3:41">
      <c r="C444" s="15"/>
      <c r="D444">
        <f t="shared" si="39"/>
        <v>2</v>
      </c>
      <c r="E444" s="81" t="s">
        <v>30</v>
      </c>
      <c r="F444" s="95">
        <f t="shared" ref="F444:AK444" si="42">F105+F120+F135+F150</f>
        <v>0</v>
      </c>
      <c r="G444" s="95">
        <f t="shared" si="42"/>
        <v>0</v>
      </c>
      <c r="H444" s="95">
        <f t="shared" si="42"/>
        <v>0</v>
      </c>
      <c r="I444" s="95">
        <f t="shared" si="42"/>
        <v>0</v>
      </c>
      <c r="J444" s="95">
        <f t="shared" si="42"/>
        <v>0</v>
      </c>
      <c r="K444" s="95">
        <f t="shared" si="42"/>
        <v>0</v>
      </c>
      <c r="L444" s="95">
        <f t="shared" si="42"/>
        <v>0</v>
      </c>
      <c r="M444" s="95">
        <f t="shared" si="42"/>
        <v>0</v>
      </c>
      <c r="N444" s="95">
        <f t="shared" si="42"/>
        <v>0</v>
      </c>
      <c r="O444" s="95">
        <f t="shared" si="42"/>
        <v>0</v>
      </c>
      <c r="P444" s="95">
        <f t="shared" si="42"/>
        <v>0</v>
      </c>
      <c r="Q444" s="95">
        <f t="shared" si="42"/>
        <v>0</v>
      </c>
      <c r="R444" s="95">
        <f t="shared" si="42"/>
        <v>0</v>
      </c>
      <c r="S444" s="95">
        <f t="shared" si="42"/>
        <v>0</v>
      </c>
      <c r="T444" s="95">
        <f t="shared" si="42"/>
        <v>0</v>
      </c>
      <c r="U444" s="95">
        <f t="shared" si="42"/>
        <v>0</v>
      </c>
      <c r="V444" s="95">
        <f t="shared" si="42"/>
        <v>0</v>
      </c>
      <c r="W444" s="95">
        <f t="shared" si="42"/>
        <v>0</v>
      </c>
      <c r="X444" s="95">
        <f t="shared" si="42"/>
        <v>0</v>
      </c>
      <c r="Y444" s="95">
        <f t="shared" si="42"/>
        <v>0</v>
      </c>
      <c r="Z444" s="95">
        <f t="shared" si="42"/>
        <v>0</v>
      </c>
      <c r="AA444" s="95">
        <f t="shared" si="42"/>
        <v>0</v>
      </c>
      <c r="AB444" s="95">
        <f t="shared" si="42"/>
        <v>0</v>
      </c>
      <c r="AC444" s="95">
        <f t="shared" si="42"/>
        <v>0</v>
      </c>
      <c r="AD444" s="95">
        <f t="shared" si="42"/>
        <v>0</v>
      </c>
      <c r="AE444" s="95">
        <f t="shared" si="42"/>
        <v>0</v>
      </c>
      <c r="AF444" s="95">
        <f t="shared" si="42"/>
        <v>0</v>
      </c>
      <c r="AG444" s="95">
        <f t="shared" si="42"/>
        <v>0</v>
      </c>
      <c r="AH444" s="95">
        <f t="shared" si="42"/>
        <v>0</v>
      </c>
      <c r="AI444" s="95">
        <f t="shared" si="42"/>
        <v>0</v>
      </c>
      <c r="AJ444" s="95">
        <f t="shared" si="42"/>
        <v>0</v>
      </c>
      <c r="AK444" s="95">
        <f t="shared" si="42"/>
        <v>0</v>
      </c>
      <c r="AL444" s="95">
        <f t="shared" ref="AL444:AO444" si="43">AL105+AL120+AL135+AL150</f>
        <v>0</v>
      </c>
      <c r="AM444" s="95">
        <f t="shared" si="43"/>
        <v>0</v>
      </c>
      <c r="AN444" s="95">
        <f t="shared" si="43"/>
        <v>0</v>
      </c>
      <c r="AO444" s="95">
        <f t="shared" si="43"/>
        <v>0</v>
      </c>
    </row>
    <row r="445" spans="3:41">
      <c r="C445" s="15"/>
      <c r="D445">
        <f t="shared" si="39"/>
        <v>2</v>
      </c>
      <c r="E445" s="81" t="s">
        <v>32</v>
      </c>
      <c r="F445" s="95">
        <f t="shared" ref="F445:AK445" si="44">F106+F121+F136+F151</f>
        <v>0</v>
      </c>
      <c r="G445" s="95">
        <f t="shared" si="44"/>
        <v>0</v>
      </c>
      <c r="H445" s="95">
        <f t="shared" si="44"/>
        <v>0</v>
      </c>
      <c r="I445" s="95">
        <f t="shared" si="44"/>
        <v>0</v>
      </c>
      <c r="J445" s="95">
        <f t="shared" si="44"/>
        <v>0</v>
      </c>
      <c r="K445" s="95">
        <f t="shared" si="44"/>
        <v>0</v>
      </c>
      <c r="L445" s="95">
        <f t="shared" si="44"/>
        <v>0</v>
      </c>
      <c r="M445" s="95">
        <f t="shared" si="44"/>
        <v>0</v>
      </c>
      <c r="N445" s="95">
        <f t="shared" si="44"/>
        <v>0</v>
      </c>
      <c r="O445" s="95">
        <f t="shared" si="44"/>
        <v>0</v>
      </c>
      <c r="P445" s="95">
        <f t="shared" si="44"/>
        <v>0</v>
      </c>
      <c r="Q445" s="95">
        <f t="shared" si="44"/>
        <v>0</v>
      </c>
      <c r="R445" s="95">
        <f t="shared" si="44"/>
        <v>0</v>
      </c>
      <c r="S445" s="95">
        <f t="shared" si="44"/>
        <v>0</v>
      </c>
      <c r="T445" s="95">
        <f t="shared" si="44"/>
        <v>0</v>
      </c>
      <c r="U445" s="95">
        <f t="shared" si="44"/>
        <v>0</v>
      </c>
      <c r="V445" s="95">
        <f t="shared" si="44"/>
        <v>0</v>
      </c>
      <c r="W445" s="95">
        <f t="shared" si="44"/>
        <v>0</v>
      </c>
      <c r="X445" s="95">
        <f t="shared" si="44"/>
        <v>0</v>
      </c>
      <c r="Y445" s="95">
        <f t="shared" si="44"/>
        <v>0</v>
      </c>
      <c r="Z445" s="95">
        <f t="shared" si="44"/>
        <v>0</v>
      </c>
      <c r="AA445" s="95">
        <f t="shared" si="44"/>
        <v>0</v>
      </c>
      <c r="AB445" s="95">
        <f t="shared" si="44"/>
        <v>0</v>
      </c>
      <c r="AC445" s="95">
        <f t="shared" si="44"/>
        <v>0</v>
      </c>
      <c r="AD445" s="95">
        <f t="shared" si="44"/>
        <v>0</v>
      </c>
      <c r="AE445" s="95">
        <f t="shared" si="44"/>
        <v>0</v>
      </c>
      <c r="AF445" s="95">
        <f t="shared" si="44"/>
        <v>0</v>
      </c>
      <c r="AG445" s="95">
        <f t="shared" si="44"/>
        <v>0</v>
      </c>
      <c r="AH445" s="95">
        <f t="shared" si="44"/>
        <v>0</v>
      </c>
      <c r="AI445" s="95">
        <f t="shared" si="44"/>
        <v>0</v>
      </c>
      <c r="AJ445" s="95">
        <f t="shared" si="44"/>
        <v>0</v>
      </c>
      <c r="AK445" s="95">
        <f t="shared" si="44"/>
        <v>0</v>
      </c>
      <c r="AL445" s="95">
        <f t="shared" ref="AL445:AO445" si="45">AL106+AL121+AL136+AL151</f>
        <v>0</v>
      </c>
      <c r="AM445" s="95">
        <f t="shared" si="45"/>
        <v>0</v>
      </c>
      <c r="AN445" s="95">
        <f t="shared" si="45"/>
        <v>0</v>
      </c>
      <c r="AO445" s="95">
        <f t="shared" si="45"/>
        <v>0</v>
      </c>
    </row>
    <row r="446" spans="3:41">
      <c r="C446" s="15"/>
      <c r="D446">
        <f t="shared" si="39"/>
        <v>2</v>
      </c>
      <c r="E446" s="81" t="s">
        <v>33</v>
      </c>
      <c r="F446" s="95">
        <f t="shared" ref="F446:AK446" si="46">F107+F122+F137+F152</f>
        <v>0</v>
      </c>
      <c r="G446" s="95">
        <f t="shared" si="46"/>
        <v>0</v>
      </c>
      <c r="H446" s="95">
        <f t="shared" si="46"/>
        <v>0</v>
      </c>
      <c r="I446" s="95">
        <f t="shared" si="46"/>
        <v>0</v>
      </c>
      <c r="J446" s="95">
        <f t="shared" si="46"/>
        <v>0</v>
      </c>
      <c r="K446" s="95">
        <f t="shared" si="46"/>
        <v>0</v>
      </c>
      <c r="L446" s="95">
        <f t="shared" si="46"/>
        <v>0</v>
      </c>
      <c r="M446" s="95">
        <f t="shared" si="46"/>
        <v>0</v>
      </c>
      <c r="N446" s="95">
        <f t="shared" si="46"/>
        <v>0</v>
      </c>
      <c r="O446" s="95">
        <f t="shared" si="46"/>
        <v>0</v>
      </c>
      <c r="P446" s="95">
        <f t="shared" si="46"/>
        <v>0</v>
      </c>
      <c r="Q446" s="95">
        <f t="shared" si="46"/>
        <v>0</v>
      </c>
      <c r="R446" s="95">
        <f t="shared" si="46"/>
        <v>0</v>
      </c>
      <c r="S446" s="95">
        <f t="shared" si="46"/>
        <v>0</v>
      </c>
      <c r="T446" s="95">
        <f t="shared" si="46"/>
        <v>0</v>
      </c>
      <c r="U446" s="95">
        <f t="shared" si="46"/>
        <v>0</v>
      </c>
      <c r="V446" s="95">
        <f t="shared" si="46"/>
        <v>0</v>
      </c>
      <c r="W446" s="95">
        <f t="shared" si="46"/>
        <v>0</v>
      </c>
      <c r="X446" s="95">
        <f t="shared" si="46"/>
        <v>0</v>
      </c>
      <c r="Y446" s="95">
        <f t="shared" si="46"/>
        <v>0</v>
      </c>
      <c r="Z446" s="95">
        <f t="shared" si="46"/>
        <v>0</v>
      </c>
      <c r="AA446" s="95">
        <f t="shared" si="46"/>
        <v>0</v>
      </c>
      <c r="AB446" s="95">
        <f t="shared" si="46"/>
        <v>0</v>
      </c>
      <c r="AC446" s="95">
        <f t="shared" si="46"/>
        <v>0</v>
      </c>
      <c r="AD446" s="95">
        <f t="shared" si="46"/>
        <v>0</v>
      </c>
      <c r="AE446" s="95">
        <f t="shared" si="46"/>
        <v>0</v>
      </c>
      <c r="AF446" s="95">
        <f t="shared" si="46"/>
        <v>0</v>
      </c>
      <c r="AG446" s="95">
        <f t="shared" si="46"/>
        <v>0</v>
      </c>
      <c r="AH446" s="95">
        <f t="shared" si="46"/>
        <v>0</v>
      </c>
      <c r="AI446" s="95">
        <f t="shared" si="46"/>
        <v>0</v>
      </c>
      <c r="AJ446" s="95">
        <f t="shared" si="46"/>
        <v>0</v>
      </c>
      <c r="AK446" s="95">
        <f t="shared" si="46"/>
        <v>0</v>
      </c>
      <c r="AL446" s="95">
        <f t="shared" ref="AL446:AO446" si="47">AL107+AL122+AL137+AL152</f>
        <v>0</v>
      </c>
      <c r="AM446" s="95">
        <f t="shared" si="47"/>
        <v>0</v>
      </c>
      <c r="AN446" s="95">
        <f t="shared" si="47"/>
        <v>0</v>
      </c>
      <c r="AO446" s="95">
        <f t="shared" si="47"/>
        <v>0</v>
      </c>
    </row>
    <row r="447" spans="3:41">
      <c r="C447" s="15"/>
      <c r="D447">
        <f t="shared" si="39"/>
        <v>2</v>
      </c>
      <c r="E447" s="81" t="s">
        <v>34</v>
      </c>
      <c r="F447" s="95">
        <f t="shared" ref="F447:AK447" si="48">F108+F123+F138+F153</f>
        <v>0</v>
      </c>
      <c r="G447" s="95">
        <f t="shared" si="48"/>
        <v>0</v>
      </c>
      <c r="H447" s="95">
        <f t="shared" si="48"/>
        <v>0</v>
      </c>
      <c r="I447" s="95">
        <f t="shared" si="48"/>
        <v>0</v>
      </c>
      <c r="J447" s="95">
        <f t="shared" si="48"/>
        <v>0</v>
      </c>
      <c r="K447" s="95">
        <f t="shared" si="48"/>
        <v>0</v>
      </c>
      <c r="L447" s="95">
        <f t="shared" si="48"/>
        <v>0</v>
      </c>
      <c r="M447" s="95">
        <f t="shared" si="48"/>
        <v>0</v>
      </c>
      <c r="N447" s="95">
        <f t="shared" si="48"/>
        <v>0</v>
      </c>
      <c r="O447" s="95">
        <f t="shared" si="48"/>
        <v>0</v>
      </c>
      <c r="P447" s="95">
        <f t="shared" si="48"/>
        <v>0</v>
      </c>
      <c r="Q447" s="95">
        <f t="shared" si="48"/>
        <v>0</v>
      </c>
      <c r="R447" s="95">
        <f t="shared" si="48"/>
        <v>0</v>
      </c>
      <c r="S447" s="95">
        <f t="shared" si="48"/>
        <v>0</v>
      </c>
      <c r="T447" s="95">
        <f t="shared" si="48"/>
        <v>0</v>
      </c>
      <c r="U447" s="95">
        <f t="shared" si="48"/>
        <v>0</v>
      </c>
      <c r="V447" s="95">
        <f t="shared" si="48"/>
        <v>0</v>
      </c>
      <c r="W447" s="95">
        <f t="shared" si="48"/>
        <v>0</v>
      </c>
      <c r="X447" s="95">
        <f t="shared" si="48"/>
        <v>0</v>
      </c>
      <c r="Y447" s="95">
        <f t="shared" si="48"/>
        <v>0</v>
      </c>
      <c r="Z447" s="95">
        <f t="shared" si="48"/>
        <v>0</v>
      </c>
      <c r="AA447" s="95">
        <f t="shared" si="48"/>
        <v>0</v>
      </c>
      <c r="AB447" s="95">
        <f t="shared" si="48"/>
        <v>0</v>
      </c>
      <c r="AC447" s="95">
        <f t="shared" si="48"/>
        <v>0</v>
      </c>
      <c r="AD447" s="95">
        <f t="shared" si="48"/>
        <v>0</v>
      </c>
      <c r="AE447" s="95">
        <f t="shared" si="48"/>
        <v>0</v>
      </c>
      <c r="AF447" s="95">
        <f t="shared" si="48"/>
        <v>0</v>
      </c>
      <c r="AG447" s="95">
        <f t="shared" si="48"/>
        <v>0</v>
      </c>
      <c r="AH447" s="95">
        <f t="shared" si="48"/>
        <v>0</v>
      </c>
      <c r="AI447" s="95">
        <f t="shared" si="48"/>
        <v>0</v>
      </c>
      <c r="AJ447" s="95">
        <f t="shared" si="48"/>
        <v>0</v>
      </c>
      <c r="AK447" s="95">
        <f t="shared" si="48"/>
        <v>0</v>
      </c>
      <c r="AL447" s="95">
        <f t="shared" ref="AL447:AO447" si="49">AL108+AL123+AL138+AL153</f>
        <v>0</v>
      </c>
      <c r="AM447" s="95">
        <f t="shared" si="49"/>
        <v>0</v>
      </c>
      <c r="AN447" s="95">
        <f t="shared" si="49"/>
        <v>0</v>
      </c>
      <c r="AO447" s="95">
        <f t="shared" si="49"/>
        <v>0</v>
      </c>
    </row>
    <row r="448" spans="3:41">
      <c r="C448" s="15"/>
      <c r="D448">
        <f t="shared" si="39"/>
        <v>2</v>
      </c>
      <c r="E448" s="81" t="s">
        <v>562</v>
      </c>
      <c r="F448" s="95">
        <f t="shared" ref="F448:AK448" si="50">F109+F124+F139+F154</f>
        <v>0</v>
      </c>
      <c r="G448" s="95">
        <f t="shared" si="50"/>
        <v>0</v>
      </c>
      <c r="H448" s="95">
        <f t="shared" si="50"/>
        <v>0</v>
      </c>
      <c r="I448" s="95">
        <f t="shared" si="50"/>
        <v>0</v>
      </c>
      <c r="J448" s="95">
        <f t="shared" si="50"/>
        <v>0</v>
      </c>
      <c r="K448" s="95">
        <f t="shared" si="50"/>
        <v>0</v>
      </c>
      <c r="L448" s="95">
        <f t="shared" si="50"/>
        <v>0</v>
      </c>
      <c r="M448" s="95">
        <f t="shared" si="50"/>
        <v>0</v>
      </c>
      <c r="N448" s="95">
        <f t="shared" si="50"/>
        <v>0</v>
      </c>
      <c r="O448" s="95">
        <f t="shared" si="50"/>
        <v>0</v>
      </c>
      <c r="P448" s="95">
        <f t="shared" si="50"/>
        <v>0</v>
      </c>
      <c r="Q448" s="95">
        <f t="shared" si="50"/>
        <v>0</v>
      </c>
      <c r="R448" s="95">
        <f t="shared" si="50"/>
        <v>0</v>
      </c>
      <c r="S448" s="95">
        <f t="shared" si="50"/>
        <v>0</v>
      </c>
      <c r="T448" s="95">
        <f t="shared" si="50"/>
        <v>0</v>
      </c>
      <c r="U448" s="95">
        <f t="shared" si="50"/>
        <v>0</v>
      </c>
      <c r="V448" s="95">
        <f t="shared" si="50"/>
        <v>0</v>
      </c>
      <c r="W448" s="95">
        <f t="shared" si="50"/>
        <v>0</v>
      </c>
      <c r="X448" s="95">
        <f t="shared" si="50"/>
        <v>0</v>
      </c>
      <c r="Y448" s="95">
        <f t="shared" si="50"/>
        <v>0</v>
      </c>
      <c r="Z448" s="95">
        <f t="shared" si="50"/>
        <v>0</v>
      </c>
      <c r="AA448" s="95">
        <f t="shared" si="50"/>
        <v>0</v>
      </c>
      <c r="AB448" s="95">
        <f t="shared" si="50"/>
        <v>0</v>
      </c>
      <c r="AC448" s="95">
        <f t="shared" si="50"/>
        <v>0</v>
      </c>
      <c r="AD448" s="95">
        <f t="shared" si="50"/>
        <v>0</v>
      </c>
      <c r="AE448" s="95">
        <f t="shared" si="50"/>
        <v>0</v>
      </c>
      <c r="AF448" s="95">
        <f t="shared" si="50"/>
        <v>0</v>
      </c>
      <c r="AG448" s="95">
        <f t="shared" si="50"/>
        <v>0</v>
      </c>
      <c r="AH448" s="95">
        <f t="shared" si="50"/>
        <v>0</v>
      </c>
      <c r="AI448" s="95">
        <f t="shared" si="50"/>
        <v>0</v>
      </c>
      <c r="AJ448" s="95">
        <f t="shared" si="50"/>
        <v>0</v>
      </c>
      <c r="AK448" s="95">
        <f t="shared" si="50"/>
        <v>0</v>
      </c>
      <c r="AL448" s="95">
        <f t="shared" ref="AL448:AO448" si="51">AL109+AL124+AL139+AL154</f>
        <v>0</v>
      </c>
      <c r="AM448" s="95">
        <f t="shared" si="51"/>
        <v>0</v>
      </c>
      <c r="AN448" s="95">
        <f t="shared" si="51"/>
        <v>0</v>
      </c>
      <c r="AO448" s="95">
        <f t="shared" si="51"/>
        <v>0</v>
      </c>
    </row>
    <row r="449" spans="3:41">
      <c r="C449" s="15"/>
      <c r="D449">
        <f t="shared" si="39"/>
        <v>2</v>
      </c>
      <c r="E449" s="81"/>
      <c r="F449" s="95"/>
      <c r="G449" s="95"/>
      <c r="H449" s="95"/>
      <c r="I449" s="95"/>
      <c r="J449" s="95"/>
      <c r="K449" s="95"/>
      <c r="L449" s="95"/>
      <c r="M449" s="95"/>
      <c r="N449" s="95"/>
      <c r="O449" s="95"/>
      <c r="P449" s="95"/>
      <c r="Q449" s="95"/>
      <c r="R449" s="95"/>
      <c r="S449" s="95"/>
      <c r="T449" s="95"/>
      <c r="U449" s="95"/>
      <c r="V449" s="95"/>
      <c r="W449" s="95"/>
      <c r="X449" s="95"/>
      <c r="Y449" s="95"/>
      <c r="Z449" s="95"/>
      <c r="AA449" s="95"/>
      <c r="AB449" s="95"/>
      <c r="AC449" s="95"/>
      <c r="AD449" s="95"/>
      <c r="AE449" s="95"/>
      <c r="AF449" s="95"/>
      <c r="AG449" s="95"/>
      <c r="AH449" s="95"/>
      <c r="AI449" s="95"/>
      <c r="AJ449" s="95"/>
      <c r="AK449" s="95"/>
      <c r="AL449" s="95"/>
      <c r="AM449" s="95"/>
      <c r="AN449" s="95"/>
      <c r="AO449" s="95"/>
    </row>
    <row r="450" spans="3:41">
      <c r="C450" s="15"/>
      <c r="D450">
        <f t="shared" si="39"/>
        <v>2</v>
      </c>
      <c r="E450" s="81"/>
      <c r="F450" s="95"/>
      <c r="G450" s="95"/>
      <c r="H450" s="95"/>
      <c r="I450" s="95"/>
      <c r="J450" s="95"/>
      <c r="K450" s="95"/>
      <c r="L450" s="95"/>
      <c r="M450" s="95"/>
      <c r="N450" s="95"/>
      <c r="O450" s="95"/>
      <c r="P450" s="95"/>
      <c r="Q450" s="95"/>
      <c r="R450" s="95"/>
      <c r="S450" s="95"/>
      <c r="T450" s="95"/>
      <c r="U450" s="95"/>
      <c r="V450" s="95"/>
      <c r="W450" s="95"/>
      <c r="X450" s="95"/>
      <c r="Y450" s="95"/>
      <c r="Z450" s="95"/>
      <c r="AA450" s="95"/>
      <c r="AB450" s="95"/>
      <c r="AC450" s="95"/>
      <c r="AD450" s="95"/>
      <c r="AE450" s="95"/>
      <c r="AF450" s="95"/>
      <c r="AG450" s="95"/>
      <c r="AH450" s="95"/>
      <c r="AI450" s="95"/>
      <c r="AJ450" s="95"/>
      <c r="AK450" s="95"/>
      <c r="AL450" s="95"/>
      <c r="AM450" s="95"/>
      <c r="AN450" s="95"/>
      <c r="AO450" s="95"/>
    </row>
    <row r="451" spans="3:41">
      <c r="C451" s="15"/>
      <c r="D451">
        <f t="shared" si="39"/>
        <v>2</v>
      </c>
      <c r="E451" s="81" t="s">
        <v>730</v>
      </c>
      <c r="F451" s="95">
        <f t="shared" ref="F451:AK451" si="52">F112+F127+F142+F157</f>
        <v>0</v>
      </c>
      <c r="G451" s="95">
        <f t="shared" si="52"/>
        <v>0</v>
      </c>
      <c r="H451" s="95">
        <f t="shared" si="52"/>
        <v>0</v>
      </c>
      <c r="I451" s="95">
        <f t="shared" si="52"/>
        <v>0</v>
      </c>
      <c r="J451" s="95">
        <f t="shared" si="52"/>
        <v>0</v>
      </c>
      <c r="K451" s="95">
        <f t="shared" si="52"/>
        <v>0</v>
      </c>
      <c r="L451" s="95">
        <f t="shared" si="52"/>
        <v>0</v>
      </c>
      <c r="M451" s="95">
        <f t="shared" si="52"/>
        <v>0</v>
      </c>
      <c r="N451" s="95">
        <f t="shared" si="52"/>
        <v>0</v>
      </c>
      <c r="O451" s="95">
        <f t="shared" si="52"/>
        <v>0</v>
      </c>
      <c r="P451" s="95">
        <f t="shared" si="52"/>
        <v>0</v>
      </c>
      <c r="Q451" s="95">
        <f t="shared" si="52"/>
        <v>0</v>
      </c>
      <c r="R451" s="95">
        <f t="shared" si="52"/>
        <v>0</v>
      </c>
      <c r="S451" s="95">
        <f t="shared" si="52"/>
        <v>0</v>
      </c>
      <c r="T451" s="95">
        <f t="shared" si="52"/>
        <v>0</v>
      </c>
      <c r="U451" s="95">
        <f t="shared" si="52"/>
        <v>0</v>
      </c>
      <c r="V451" s="95">
        <f t="shared" si="52"/>
        <v>0</v>
      </c>
      <c r="W451" s="95">
        <f t="shared" si="52"/>
        <v>0</v>
      </c>
      <c r="X451" s="95">
        <f t="shared" si="52"/>
        <v>0</v>
      </c>
      <c r="Y451" s="95">
        <f t="shared" si="52"/>
        <v>0</v>
      </c>
      <c r="Z451" s="95">
        <f t="shared" si="52"/>
        <v>0</v>
      </c>
      <c r="AA451" s="95">
        <f t="shared" si="52"/>
        <v>0</v>
      </c>
      <c r="AB451" s="95">
        <f t="shared" si="52"/>
        <v>0</v>
      </c>
      <c r="AC451" s="95">
        <f t="shared" si="52"/>
        <v>0</v>
      </c>
      <c r="AD451" s="95">
        <f t="shared" si="52"/>
        <v>0</v>
      </c>
      <c r="AE451" s="95">
        <f t="shared" si="52"/>
        <v>0</v>
      </c>
      <c r="AF451" s="95">
        <f t="shared" si="52"/>
        <v>0</v>
      </c>
      <c r="AG451" s="95">
        <f t="shared" si="52"/>
        <v>0</v>
      </c>
      <c r="AH451" s="95">
        <f t="shared" si="52"/>
        <v>0</v>
      </c>
      <c r="AI451" s="95">
        <f t="shared" si="52"/>
        <v>0</v>
      </c>
      <c r="AJ451" s="95">
        <f t="shared" si="52"/>
        <v>0</v>
      </c>
      <c r="AK451" s="95">
        <f t="shared" si="52"/>
        <v>0</v>
      </c>
      <c r="AL451" s="95">
        <f t="shared" ref="AL451:AO451" si="53">AL112+AL127+AL142+AL157</f>
        <v>0</v>
      </c>
      <c r="AM451" s="95">
        <f t="shared" si="53"/>
        <v>0</v>
      </c>
      <c r="AN451" s="95">
        <f t="shared" si="53"/>
        <v>0</v>
      </c>
      <c r="AO451" s="95">
        <f t="shared" si="53"/>
        <v>0</v>
      </c>
    </row>
    <row r="452" spans="3:41">
      <c r="C452" s="15"/>
      <c r="D452">
        <f t="shared" si="39"/>
        <v>2</v>
      </c>
      <c r="E452" s="81"/>
      <c r="F452" s="95"/>
      <c r="G452" s="95"/>
      <c r="H452" s="95"/>
      <c r="I452" s="95"/>
      <c r="J452" s="95"/>
      <c r="K452" s="95"/>
      <c r="L452" s="95"/>
      <c r="M452" s="95"/>
      <c r="N452" s="95"/>
      <c r="O452" s="95"/>
      <c r="P452" s="95"/>
      <c r="Q452" s="95"/>
      <c r="R452" s="95"/>
      <c r="S452" s="95"/>
      <c r="T452" s="95"/>
      <c r="U452" s="95"/>
      <c r="V452" s="95"/>
      <c r="W452" s="95"/>
      <c r="X452" s="95"/>
      <c r="Y452" s="95"/>
      <c r="Z452" s="95"/>
      <c r="AA452" s="95"/>
      <c r="AB452" s="95"/>
      <c r="AC452" s="95"/>
      <c r="AD452" s="95"/>
      <c r="AE452" s="95"/>
      <c r="AF452" s="95"/>
      <c r="AG452" s="95"/>
      <c r="AH452" s="95"/>
      <c r="AI452" s="95"/>
      <c r="AJ452" s="95"/>
      <c r="AK452" s="95"/>
      <c r="AL452" s="95"/>
      <c r="AM452" s="95"/>
      <c r="AN452" s="95"/>
      <c r="AO452" s="95"/>
    </row>
    <row r="453" spans="3:41">
      <c r="C453" s="15"/>
      <c r="D453">
        <f t="shared" si="39"/>
        <v>2</v>
      </c>
      <c r="E453" s="81"/>
      <c r="F453" s="95"/>
      <c r="G453" s="95"/>
      <c r="H453" s="95"/>
      <c r="I453" s="95"/>
      <c r="J453" s="95"/>
      <c r="K453" s="95"/>
      <c r="L453" s="95"/>
      <c r="M453" s="95"/>
      <c r="N453" s="95"/>
      <c r="O453" s="95"/>
      <c r="P453" s="95"/>
      <c r="Q453" s="95"/>
      <c r="R453" s="95"/>
      <c r="S453" s="95"/>
      <c r="T453" s="95"/>
      <c r="U453" s="95"/>
      <c r="V453" s="95"/>
      <c r="W453" s="95"/>
      <c r="X453" s="95"/>
      <c r="Y453" s="95"/>
      <c r="Z453" s="95"/>
      <c r="AA453" s="95"/>
      <c r="AB453" s="95"/>
      <c r="AC453" s="95"/>
      <c r="AD453" s="95"/>
      <c r="AE453" s="95"/>
      <c r="AF453" s="95"/>
      <c r="AG453" s="95"/>
      <c r="AH453" s="95"/>
      <c r="AI453" s="95"/>
      <c r="AJ453" s="95"/>
      <c r="AK453" s="95"/>
      <c r="AL453" s="95"/>
      <c r="AM453" s="95"/>
      <c r="AN453" s="95"/>
      <c r="AO453" s="95"/>
    </row>
    <row r="454" spans="3:41">
      <c r="C454" s="15"/>
      <c r="D454">
        <f t="shared" si="39"/>
        <v>2</v>
      </c>
      <c r="E454" s="81"/>
      <c r="F454" s="95"/>
      <c r="G454" s="95"/>
      <c r="H454" s="95"/>
      <c r="I454" s="95"/>
      <c r="J454" s="95"/>
      <c r="K454" s="95"/>
      <c r="L454" s="95"/>
      <c r="M454" s="95"/>
      <c r="N454" s="95"/>
      <c r="O454" s="95"/>
      <c r="P454" s="95"/>
      <c r="Q454" s="95"/>
      <c r="R454" s="95"/>
      <c r="S454" s="95"/>
      <c r="T454" s="95"/>
      <c r="U454" s="95"/>
      <c r="V454" s="95"/>
      <c r="W454" s="95"/>
      <c r="X454" s="95"/>
      <c r="Y454" s="95"/>
      <c r="Z454" s="95"/>
      <c r="AA454" s="95"/>
      <c r="AB454" s="95"/>
      <c r="AC454" s="95"/>
      <c r="AD454" s="95"/>
      <c r="AE454" s="95"/>
      <c r="AF454" s="95"/>
      <c r="AG454" s="95"/>
      <c r="AH454" s="95"/>
      <c r="AI454" s="95"/>
      <c r="AJ454" s="95"/>
      <c r="AK454" s="95"/>
      <c r="AL454" s="95"/>
      <c r="AM454" s="95"/>
      <c r="AN454" s="95"/>
      <c r="AO454" s="95"/>
    </row>
    <row r="455" spans="3:41">
      <c r="C455" s="15"/>
      <c r="D455">
        <v>3</v>
      </c>
      <c r="E455" s="81" t="s">
        <v>28</v>
      </c>
      <c r="F455" s="95">
        <f t="shared" ref="F455:AK455" si="54">F179+F194+F209+F224</f>
        <v>0</v>
      </c>
      <c r="G455" s="95">
        <f t="shared" si="54"/>
        <v>0</v>
      </c>
      <c r="H455" s="95">
        <f t="shared" si="54"/>
        <v>0</v>
      </c>
      <c r="I455" s="95">
        <f t="shared" si="54"/>
        <v>0</v>
      </c>
      <c r="J455" s="95">
        <f t="shared" si="54"/>
        <v>0</v>
      </c>
      <c r="K455" s="95">
        <f t="shared" si="54"/>
        <v>0</v>
      </c>
      <c r="L455" s="95">
        <f t="shared" si="54"/>
        <v>0</v>
      </c>
      <c r="M455" s="95">
        <f t="shared" si="54"/>
        <v>0</v>
      </c>
      <c r="N455" s="95">
        <f t="shared" si="54"/>
        <v>0</v>
      </c>
      <c r="O455" s="95">
        <f t="shared" si="54"/>
        <v>0</v>
      </c>
      <c r="P455" s="95">
        <f t="shared" si="54"/>
        <v>0</v>
      </c>
      <c r="Q455" s="95">
        <f t="shared" si="54"/>
        <v>0</v>
      </c>
      <c r="R455" s="95">
        <f t="shared" si="54"/>
        <v>0</v>
      </c>
      <c r="S455" s="95">
        <f t="shared" si="54"/>
        <v>0</v>
      </c>
      <c r="T455" s="95">
        <f t="shared" si="54"/>
        <v>0</v>
      </c>
      <c r="U455" s="95">
        <f t="shared" si="54"/>
        <v>0</v>
      </c>
      <c r="V455" s="95">
        <f t="shared" si="54"/>
        <v>0</v>
      </c>
      <c r="W455" s="95">
        <f t="shared" si="54"/>
        <v>0</v>
      </c>
      <c r="X455" s="95">
        <f t="shared" si="54"/>
        <v>0</v>
      </c>
      <c r="Y455" s="95">
        <f t="shared" si="54"/>
        <v>0</v>
      </c>
      <c r="Z455" s="95">
        <f t="shared" si="54"/>
        <v>0</v>
      </c>
      <c r="AA455" s="95">
        <f t="shared" si="54"/>
        <v>0</v>
      </c>
      <c r="AB455" s="95">
        <f t="shared" si="54"/>
        <v>0</v>
      </c>
      <c r="AC455" s="95">
        <f t="shared" si="54"/>
        <v>0</v>
      </c>
      <c r="AD455" s="95">
        <f t="shared" si="54"/>
        <v>0</v>
      </c>
      <c r="AE455" s="95">
        <f t="shared" si="54"/>
        <v>0</v>
      </c>
      <c r="AF455" s="95">
        <f t="shared" si="54"/>
        <v>0</v>
      </c>
      <c r="AG455" s="95">
        <f t="shared" si="54"/>
        <v>0</v>
      </c>
      <c r="AH455" s="95">
        <f t="shared" si="54"/>
        <v>0</v>
      </c>
      <c r="AI455" s="95">
        <f t="shared" si="54"/>
        <v>0</v>
      </c>
      <c r="AJ455" s="95">
        <f t="shared" si="54"/>
        <v>0</v>
      </c>
      <c r="AK455" s="95">
        <f t="shared" si="54"/>
        <v>0</v>
      </c>
      <c r="AL455" s="95">
        <f t="shared" ref="AL455:AO455" si="55">AL179+AL194+AL209+AL224</f>
        <v>0</v>
      </c>
      <c r="AM455" s="95">
        <f t="shared" si="55"/>
        <v>0</v>
      </c>
      <c r="AN455" s="95">
        <f t="shared" si="55"/>
        <v>0</v>
      </c>
      <c r="AO455" s="95">
        <f t="shared" si="55"/>
        <v>0</v>
      </c>
    </row>
    <row r="456" spans="3:41">
      <c r="C456" s="15"/>
      <c r="D456">
        <f t="shared" ref="D456:D467" si="56">D455</f>
        <v>3</v>
      </c>
      <c r="E456" s="81" t="s">
        <v>379</v>
      </c>
      <c r="F456" s="95">
        <f t="shared" ref="F456:AK456" si="57">F180+F195+F210+F225</f>
        <v>0</v>
      </c>
      <c r="G456" s="95">
        <f t="shared" si="57"/>
        <v>0</v>
      </c>
      <c r="H456" s="95">
        <f t="shared" si="57"/>
        <v>0</v>
      </c>
      <c r="I456" s="95">
        <f t="shared" si="57"/>
        <v>0</v>
      </c>
      <c r="J456" s="95">
        <f t="shared" si="57"/>
        <v>0</v>
      </c>
      <c r="K456" s="95">
        <f t="shared" si="57"/>
        <v>0</v>
      </c>
      <c r="L456" s="95">
        <f t="shared" si="57"/>
        <v>0</v>
      </c>
      <c r="M456" s="95">
        <f t="shared" si="57"/>
        <v>0</v>
      </c>
      <c r="N456" s="95">
        <f t="shared" si="57"/>
        <v>0</v>
      </c>
      <c r="O456" s="95">
        <f t="shared" si="57"/>
        <v>0</v>
      </c>
      <c r="P456" s="95">
        <f t="shared" si="57"/>
        <v>0</v>
      </c>
      <c r="Q456" s="95">
        <f t="shared" si="57"/>
        <v>0</v>
      </c>
      <c r="R456" s="95">
        <f t="shared" si="57"/>
        <v>0</v>
      </c>
      <c r="S456" s="95">
        <f t="shared" si="57"/>
        <v>0</v>
      </c>
      <c r="T456" s="95">
        <f t="shared" si="57"/>
        <v>0</v>
      </c>
      <c r="U456" s="95">
        <f t="shared" si="57"/>
        <v>0</v>
      </c>
      <c r="V456" s="95">
        <f t="shared" si="57"/>
        <v>0</v>
      </c>
      <c r="W456" s="95">
        <f t="shared" si="57"/>
        <v>0</v>
      </c>
      <c r="X456" s="95">
        <f t="shared" si="57"/>
        <v>0</v>
      </c>
      <c r="Y456" s="95">
        <f t="shared" si="57"/>
        <v>0</v>
      </c>
      <c r="Z456" s="95">
        <f t="shared" si="57"/>
        <v>0</v>
      </c>
      <c r="AA456" s="95">
        <f t="shared" si="57"/>
        <v>0</v>
      </c>
      <c r="AB456" s="95">
        <f t="shared" si="57"/>
        <v>0</v>
      </c>
      <c r="AC456" s="95">
        <f t="shared" si="57"/>
        <v>0</v>
      </c>
      <c r="AD456" s="95">
        <f t="shared" si="57"/>
        <v>0</v>
      </c>
      <c r="AE456" s="95">
        <f t="shared" si="57"/>
        <v>0</v>
      </c>
      <c r="AF456" s="95">
        <f t="shared" si="57"/>
        <v>0</v>
      </c>
      <c r="AG456" s="95">
        <f t="shared" si="57"/>
        <v>0</v>
      </c>
      <c r="AH456" s="95">
        <f t="shared" si="57"/>
        <v>0</v>
      </c>
      <c r="AI456" s="95">
        <f t="shared" si="57"/>
        <v>0</v>
      </c>
      <c r="AJ456" s="95">
        <f t="shared" si="57"/>
        <v>0</v>
      </c>
      <c r="AK456" s="95">
        <f t="shared" si="57"/>
        <v>0</v>
      </c>
      <c r="AL456" s="95">
        <f t="shared" ref="AL456:AO456" si="58">AL180+AL195+AL210+AL225</f>
        <v>0</v>
      </c>
      <c r="AM456" s="95">
        <f t="shared" si="58"/>
        <v>0</v>
      </c>
      <c r="AN456" s="95">
        <f t="shared" si="58"/>
        <v>0</v>
      </c>
      <c r="AO456" s="95">
        <f t="shared" si="58"/>
        <v>0</v>
      </c>
    </row>
    <row r="457" spans="3:41">
      <c r="C457" s="15"/>
      <c r="D457">
        <f t="shared" si="56"/>
        <v>3</v>
      </c>
      <c r="E457" s="81" t="s">
        <v>30</v>
      </c>
      <c r="F457" s="95">
        <f t="shared" ref="F457:AK457" si="59">F181+F196+F211+F226</f>
        <v>0</v>
      </c>
      <c r="G457" s="95">
        <f t="shared" si="59"/>
        <v>0</v>
      </c>
      <c r="H457" s="95">
        <f t="shared" si="59"/>
        <v>0</v>
      </c>
      <c r="I457" s="95">
        <f t="shared" si="59"/>
        <v>0</v>
      </c>
      <c r="J457" s="95">
        <f t="shared" si="59"/>
        <v>0</v>
      </c>
      <c r="K457" s="95">
        <f t="shared" si="59"/>
        <v>0</v>
      </c>
      <c r="L457" s="95">
        <f t="shared" si="59"/>
        <v>0</v>
      </c>
      <c r="M457" s="95">
        <f t="shared" si="59"/>
        <v>0</v>
      </c>
      <c r="N457" s="95">
        <f t="shared" si="59"/>
        <v>0</v>
      </c>
      <c r="O457" s="95">
        <f t="shared" si="59"/>
        <v>0</v>
      </c>
      <c r="P457" s="95">
        <f t="shared" si="59"/>
        <v>0</v>
      </c>
      <c r="Q457" s="95">
        <f t="shared" si="59"/>
        <v>0</v>
      </c>
      <c r="R457" s="95">
        <f t="shared" si="59"/>
        <v>0</v>
      </c>
      <c r="S457" s="95">
        <f t="shared" si="59"/>
        <v>0</v>
      </c>
      <c r="T457" s="95">
        <f t="shared" si="59"/>
        <v>0</v>
      </c>
      <c r="U457" s="95">
        <f t="shared" si="59"/>
        <v>0</v>
      </c>
      <c r="V457" s="95">
        <f t="shared" si="59"/>
        <v>0</v>
      </c>
      <c r="W457" s="95">
        <f t="shared" si="59"/>
        <v>0</v>
      </c>
      <c r="X457" s="95">
        <f t="shared" si="59"/>
        <v>0</v>
      </c>
      <c r="Y457" s="95">
        <f t="shared" si="59"/>
        <v>0</v>
      </c>
      <c r="Z457" s="95">
        <f t="shared" si="59"/>
        <v>0</v>
      </c>
      <c r="AA457" s="95">
        <f t="shared" si="59"/>
        <v>0</v>
      </c>
      <c r="AB457" s="95">
        <f t="shared" si="59"/>
        <v>0</v>
      </c>
      <c r="AC457" s="95">
        <f t="shared" si="59"/>
        <v>0</v>
      </c>
      <c r="AD457" s="95">
        <f t="shared" si="59"/>
        <v>0</v>
      </c>
      <c r="AE457" s="95">
        <f t="shared" si="59"/>
        <v>0</v>
      </c>
      <c r="AF457" s="95">
        <f t="shared" si="59"/>
        <v>0</v>
      </c>
      <c r="AG457" s="95">
        <f t="shared" si="59"/>
        <v>0</v>
      </c>
      <c r="AH457" s="95">
        <f t="shared" si="59"/>
        <v>0</v>
      </c>
      <c r="AI457" s="95">
        <f t="shared" si="59"/>
        <v>0</v>
      </c>
      <c r="AJ457" s="95">
        <f t="shared" si="59"/>
        <v>0</v>
      </c>
      <c r="AK457" s="95">
        <f t="shared" si="59"/>
        <v>0</v>
      </c>
      <c r="AL457" s="95">
        <f t="shared" ref="AL457:AO457" si="60">AL181+AL196+AL211+AL226</f>
        <v>0</v>
      </c>
      <c r="AM457" s="95">
        <f t="shared" si="60"/>
        <v>0</v>
      </c>
      <c r="AN457" s="95">
        <f t="shared" si="60"/>
        <v>0</v>
      </c>
      <c r="AO457" s="95">
        <f t="shared" si="60"/>
        <v>0</v>
      </c>
    </row>
    <row r="458" spans="3:41">
      <c r="C458" s="15"/>
      <c r="D458">
        <f t="shared" si="56"/>
        <v>3</v>
      </c>
      <c r="E458" s="81" t="s">
        <v>32</v>
      </c>
      <c r="F458" s="95">
        <f t="shared" ref="F458:AK458" si="61">F182+F197+F212+F227</f>
        <v>0</v>
      </c>
      <c r="G458" s="95">
        <f t="shared" si="61"/>
        <v>0</v>
      </c>
      <c r="H458" s="95">
        <f t="shared" si="61"/>
        <v>0</v>
      </c>
      <c r="I458" s="95">
        <f t="shared" si="61"/>
        <v>0</v>
      </c>
      <c r="J458" s="95">
        <f t="shared" si="61"/>
        <v>0</v>
      </c>
      <c r="K458" s="95">
        <f t="shared" si="61"/>
        <v>0</v>
      </c>
      <c r="L458" s="95">
        <f t="shared" si="61"/>
        <v>0</v>
      </c>
      <c r="M458" s="95">
        <f t="shared" si="61"/>
        <v>0</v>
      </c>
      <c r="N458" s="95">
        <f t="shared" si="61"/>
        <v>0</v>
      </c>
      <c r="O458" s="95">
        <f t="shared" si="61"/>
        <v>0</v>
      </c>
      <c r="P458" s="95">
        <f t="shared" si="61"/>
        <v>0</v>
      </c>
      <c r="Q458" s="95">
        <f t="shared" si="61"/>
        <v>0</v>
      </c>
      <c r="R458" s="95">
        <f t="shared" si="61"/>
        <v>0</v>
      </c>
      <c r="S458" s="95">
        <f t="shared" si="61"/>
        <v>0</v>
      </c>
      <c r="T458" s="95">
        <f t="shared" si="61"/>
        <v>0</v>
      </c>
      <c r="U458" s="95">
        <f t="shared" si="61"/>
        <v>0</v>
      </c>
      <c r="V458" s="95">
        <f t="shared" si="61"/>
        <v>0</v>
      </c>
      <c r="W458" s="95">
        <f t="shared" si="61"/>
        <v>0</v>
      </c>
      <c r="X458" s="95">
        <f t="shared" si="61"/>
        <v>0</v>
      </c>
      <c r="Y458" s="95">
        <f t="shared" si="61"/>
        <v>0</v>
      </c>
      <c r="Z458" s="95">
        <f t="shared" si="61"/>
        <v>0</v>
      </c>
      <c r="AA458" s="95">
        <f t="shared" si="61"/>
        <v>0</v>
      </c>
      <c r="AB458" s="95">
        <f t="shared" si="61"/>
        <v>0</v>
      </c>
      <c r="AC458" s="95">
        <f t="shared" si="61"/>
        <v>0</v>
      </c>
      <c r="AD458" s="95">
        <f t="shared" si="61"/>
        <v>0</v>
      </c>
      <c r="AE458" s="95">
        <f t="shared" si="61"/>
        <v>0</v>
      </c>
      <c r="AF458" s="95">
        <f t="shared" si="61"/>
        <v>0</v>
      </c>
      <c r="AG458" s="95">
        <f t="shared" si="61"/>
        <v>0</v>
      </c>
      <c r="AH458" s="95">
        <f t="shared" si="61"/>
        <v>0</v>
      </c>
      <c r="AI458" s="95">
        <f t="shared" si="61"/>
        <v>0</v>
      </c>
      <c r="AJ458" s="95">
        <f t="shared" si="61"/>
        <v>0</v>
      </c>
      <c r="AK458" s="95">
        <f t="shared" si="61"/>
        <v>0</v>
      </c>
      <c r="AL458" s="95">
        <f t="shared" ref="AL458:AO458" si="62">AL182+AL197+AL212+AL227</f>
        <v>0</v>
      </c>
      <c r="AM458" s="95">
        <f t="shared" si="62"/>
        <v>0</v>
      </c>
      <c r="AN458" s="95">
        <f t="shared" si="62"/>
        <v>0</v>
      </c>
      <c r="AO458" s="95">
        <f t="shared" si="62"/>
        <v>0</v>
      </c>
    </row>
    <row r="459" spans="3:41">
      <c r="C459" s="15"/>
      <c r="D459">
        <f t="shared" si="56"/>
        <v>3</v>
      </c>
      <c r="E459" s="81" t="s">
        <v>33</v>
      </c>
      <c r="F459" s="95">
        <f t="shared" ref="F459:AK459" si="63">F183+F198+F213+F228</f>
        <v>0</v>
      </c>
      <c r="G459" s="95">
        <f t="shared" si="63"/>
        <v>0</v>
      </c>
      <c r="H459" s="95">
        <f t="shared" si="63"/>
        <v>0</v>
      </c>
      <c r="I459" s="95">
        <f t="shared" si="63"/>
        <v>0</v>
      </c>
      <c r="J459" s="95">
        <f t="shared" si="63"/>
        <v>0</v>
      </c>
      <c r="K459" s="95">
        <f t="shared" si="63"/>
        <v>0</v>
      </c>
      <c r="L459" s="95">
        <f t="shared" si="63"/>
        <v>0</v>
      </c>
      <c r="M459" s="95">
        <f t="shared" si="63"/>
        <v>0</v>
      </c>
      <c r="N459" s="95">
        <f t="shared" si="63"/>
        <v>0</v>
      </c>
      <c r="O459" s="95">
        <f t="shared" si="63"/>
        <v>0</v>
      </c>
      <c r="P459" s="95">
        <f t="shared" si="63"/>
        <v>0</v>
      </c>
      <c r="Q459" s="95">
        <f t="shared" si="63"/>
        <v>0</v>
      </c>
      <c r="R459" s="95">
        <f t="shared" si="63"/>
        <v>0</v>
      </c>
      <c r="S459" s="95">
        <f t="shared" si="63"/>
        <v>0</v>
      </c>
      <c r="T459" s="95">
        <f t="shared" si="63"/>
        <v>0</v>
      </c>
      <c r="U459" s="95">
        <f t="shared" si="63"/>
        <v>0</v>
      </c>
      <c r="V459" s="95">
        <f t="shared" si="63"/>
        <v>0</v>
      </c>
      <c r="W459" s="95">
        <f t="shared" si="63"/>
        <v>0</v>
      </c>
      <c r="X459" s="95">
        <f t="shared" si="63"/>
        <v>0</v>
      </c>
      <c r="Y459" s="95">
        <f t="shared" si="63"/>
        <v>0</v>
      </c>
      <c r="Z459" s="95">
        <f t="shared" si="63"/>
        <v>0</v>
      </c>
      <c r="AA459" s="95">
        <f t="shared" si="63"/>
        <v>0</v>
      </c>
      <c r="AB459" s="95">
        <f t="shared" si="63"/>
        <v>0</v>
      </c>
      <c r="AC459" s="95">
        <f t="shared" si="63"/>
        <v>0</v>
      </c>
      <c r="AD459" s="95">
        <f t="shared" si="63"/>
        <v>0</v>
      </c>
      <c r="AE459" s="95">
        <f t="shared" si="63"/>
        <v>0</v>
      </c>
      <c r="AF459" s="95">
        <f t="shared" si="63"/>
        <v>0</v>
      </c>
      <c r="AG459" s="95">
        <f t="shared" si="63"/>
        <v>0</v>
      </c>
      <c r="AH459" s="95">
        <f t="shared" si="63"/>
        <v>0</v>
      </c>
      <c r="AI459" s="95">
        <f t="shared" si="63"/>
        <v>0</v>
      </c>
      <c r="AJ459" s="95">
        <f t="shared" si="63"/>
        <v>0</v>
      </c>
      <c r="AK459" s="95">
        <f t="shared" si="63"/>
        <v>0</v>
      </c>
      <c r="AL459" s="95">
        <f t="shared" ref="AL459:AO459" si="64">AL183+AL198+AL213+AL228</f>
        <v>0</v>
      </c>
      <c r="AM459" s="95">
        <f t="shared" si="64"/>
        <v>0</v>
      </c>
      <c r="AN459" s="95">
        <f t="shared" si="64"/>
        <v>0</v>
      </c>
      <c r="AO459" s="95">
        <f t="shared" si="64"/>
        <v>0</v>
      </c>
    </row>
    <row r="460" spans="3:41">
      <c r="C460" s="15"/>
      <c r="D460">
        <f t="shared" si="56"/>
        <v>3</v>
      </c>
      <c r="E460" s="81" t="s">
        <v>34</v>
      </c>
      <c r="F460" s="95">
        <f t="shared" ref="F460:AK460" si="65">F184+F199+F214+F229</f>
        <v>0</v>
      </c>
      <c r="G460" s="95">
        <f t="shared" si="65"/>
        <v>0</v>
      </c>
      <c r="H460" s="95">
        <f t="shared" si="65"/>
        <v>0</v>
      </c>
      <c r="I460" s="95">
        <f t="shared" si="65"/>
        <v>0</v>
      </c>
      <c r="J460" s="95">
        <f t="shared" si="65"/>
        <v>0</v>
      </c>
      <c r="K460" s="95">
        <f t="shared" si="65"/>
        <v>0</v>
      </c>
      <c r="L460" s="95">
        <f t="shared" si="65"/>
        <v>0</v>
      </c>
      <c r="M460" s="95">
        <f t="shared" si="65"/>
        <v>0</v>
      </c>
      <c r="N460" s="95">
        <f t="shared" si="65"/>
        <v>0</v>
      </c>
      <c r="O460" s="95">
        <f t="shared" si="65"/>
        <v>0</v>
      </c>
      <c r="P460" s="95">
        <f t="shared" si="65"/>
        <v>0</v>
      </c>
      <c r="Q460" s="95">
        <f t="shared" si="65"/>
        <v>0</v>
      </c>
      <c r="R460" s="95">
        <f t="shared" si="65"/>
        <v>0</v>
      </c>
      <c r="S460" s="95">
        <f t="shared" si="65"/>
        <v>0</v>
      </c>
      <c r="T460" s="95">
        <f t="shared" si="65"/>
        <v>0</v>
      </c>
      <c r="U460" s="95">
        <f t="shared" si="65"/>
        <v>0</v>
      </c>
      <c r="V460" s="95">
        <f t="shared" si="65"/>
        <v>0</v>
      </c>
      <c r="W460" s="95">
        <f t="shared" si="65"/>
        <v>0</v>
      </c>
      <c r="X460" s="95">
        <f t="shared" si="65"/>
        <v>0</v>
      </c>
      <c r="Y460" s="95">
        <f t="shared" si="65"/>
        <v>0</v>
      </c>
      <c r="Z460" s="95">
        <f t="shared" si="65"/>
        <v>0</v>
      </c>
      <c r="AA460" s="95">
        <f t="shared" si="65"/>
        <v>0</v>
      </c>
      <c r="AB460" s="95">
        <f t="shared" si="65"/>
        <v>0</v>
      </c>
      <c r="AC460" s="95">
        <f t="shared" si="65"/>
        <v>0</v>
      </c>
      <c r="AD460" s="95">
        <f t="shared" si="65"/>
        <v>0</v>
      </c>
      <c r="AE460" s="95">
        <f t="shared" si="65"/>
        <v>0</v>
      </c>
      <c r="AF460" s="95">
        <f t="shared" si="65"/>
        <v>0</v>
      </c>
      <c r="AG460" s="95">
        <f t="shared" si="65"/>
        <v>0</v>
      </c>
      <c r="AH460" s="95">
        <f t="shared" si="65"/>
        <v>0</v>
      </c>
      <c r="AI460" s="95">
        <f t="shared" si="65"/>
        <v>0</v>
      </c>
      <c r="AJ460" s="95">
        <f t="shared" si="65"/>
        <v>0</v>
      </c>
      <c r="AK460" s="95">
        <f t="shared" si="65"/>
        <v>0</v>
      </c>
      <c r="AL460" s="95">
        <f t="shared" ref="AL460:AO460" si="66">AL184+AL199+AL214+AL229</f>
        <v>0</v>
      </c>
      <c r="AM460" s="95">
        <f t="shared" si="66"/>
        <v>0</v>
      </c>
      <c r="AN460" s="95">
        <f t="shared" si="66"/>
        <v>0</v>
      </c>
      <c r="AO460" s="95">
        <f t="shared" si="66"/>
        <v>0</v>
      </c>
    </row>
    <row r="461" spans="3:41">
      <c r="C461" s="15"/>
      <c r="D461">
        <f t="shared" si="56"/>
        <v>3</v>
      </c>
      <c r="E461" s="81" t="s">
        <v>562</v>
      </c>
      <c r="F461" s="95">
        <f t="shared" ref="F461:AK461" si="67">F185+F200+F215+F230</f>
        <v>0</v>
      </c>
      <c r="G461" s="95">
        <f t="shared" si="67"/>
        <v>0</v>
      </c>
      <c r="H461" s="95">
        <f t="shared" si="67"/>
        <v>0</v>
      </c>
      <c r="I461" s="95">
        <f t="shared" si="67"/>
        <v>0</v>
      </c>
      <c r="J461" s="95">
        <f t="shared" si="67"/>
        <v>0</v>
      </c>
      <c r="K461" s="95">
        <f t="shared" si="67"/>
        <v>0</v>
      </c>
      <c r="L461" s="95">
        <f t="shared" si="67"/>
        <v>0</v>
      </c>
      <c r="M461" s="95">
        <f t="shared" si="67"/>
        <v>0</v>
      </c>
      <c r="N461" s="95">
        <f t="shared" si="67"/>
        <v>0</v>
      </c>
      <c r="O461" s="95">
        <f t="shared" si="67"/>
        <v>0</v>
      </c>
      <c r="P461" s="95">
        <f t="shared" si="67"/>
        <v>0</v>
      </c>
      <c r="Q461" s="95">
        <f t="shared" si="67"/>
        <v>0</v>
      </c>
      <c r="R461" s="95">
        <f t="shared" si="67"/>
        <v>0</v>
      </c>
      <c r="S461" s="95">
        <f t="shared" si="67"/>
        <v>0</v>
      </c>
      <c r="T461" s="95">
        <f t="shared" si="67"/>
        <v>0</v>
      </c>
      <c r="U461" s="95">
        <f t="shared" si="67"/>
        <v>0</v>
      </c>
      <c r="V461" s="95">
        <f t="shared" si="67"/>
        <v>0</v>
      </c>
      <c r="W461" s="95">
        <f t="shared" si="67"/>
        <v>0</v>
      </c>
      <c r="X461" s="95">
        <f t="shared" si="67"/>
        <v>0</v>
      </c>
      <c r="Y461" s="95">
        <f t="shared" si="67"/>
        <v>0</v>
      </c>
      <c r="Z461" s="95">
        <f t="shared" si="67"/>
        <v>0</v>
      </c>
      <c r="AA461" s="95">
        <f t="shared" si="67"/>
        <v>0</v>
      </c>
      <c r="AB461" s="95">
        <f t="shared" si="67"/>
        <v>0</v>
      </c>
      <c r="AC461" s="95">
        <f t="shared" si="67"/>
        <v>0</v>
      </c>
      <c r="AD461" s="95">
        <f t="shared" si="67"/>
        <v>0</v>
      </c>
      <c r="AE461" s="95">
        <f t="shared" si="67"/>
        <v>0</v>
      </c>
      <c r="AF461" s="95">
        <f t="shared" si="67"/>
        <v>0</v>
      </c>
      <c r="AG461" s="95">
        <f t="shared" si="67"/>
        <v>0</v>
      </c>
      <c r="AH461" s="95">
        <f t="shared" si="67"/>
        <v>0</v>
      </c>
      <c r="AI461" s="95">
        <f t="shared" si="67"/>
        <v>0</v>
      </c>
      <c r="AJ461" s="95">
        <f t="shared" si="67"/>
        <v>0</v>
      </c>
      <c r="AK461" s="95">
        <f t="shared" si="67"/>
        <v>0</v>
      </c>
      <c r="AL461" s="95">
        <f t="shared" ref="AL461:AO461" si="68">AL185+AL200+AL215+AL230</f>
        <v>0</v>
      </c>
      <c r="AM461" s="95">
        <f t="shared" si="68"/>
        <v>0</v>
      </c>
      <c r="AN461" s="95">
        <f t="shared" si="68"/>
        <v>0</v>
      </c>
      <c r="AO461" s="95">
        <f t="shared" si="68"/>
        <v>0</v>
      </c>
    </row>
    <row r="462" spans="3:41">
      <c r="C462" s="15"/>
      <c r="D462">
        <f t="shared" si="56"/>
        <v>3</v>
      </c>
      <c r="E462" s="81"/>
      <c r="F462" s="95"/>
      <c r="G462" s="95"/>
      <c r="H462" s="95"/>
      <c r="I462" s="95"/>
      <c r="J462" s="95"/>
      <c r="K462" s="95"/>
      <c r="L462" s="95"/>
      <c r="M462" s="95"/>
      <c r="N462" s="95"/>
      <c r="O462" s="95"/>
      <c r="P462" s="95"/>
      <c r="Q462" s="95"/>
      <c r="R462" s="95"/>
      <c r="S462" s="95"/>
      <c r="T462" s="95"/>
      <c r="U462" s="95"/>
      <c r="V462" s="95"/>
      <c r="W462" s="95"/>
      <c r="X462" s="95"/>
      <c r="Y462" s="95"/>
      <c r="Z462" s="95"/>
      <c r="AA462" s="95"/>
      <c r="AB462" s="95"/>
      <c r="AC462" s="95"/>
      <c r="AD462" s="95"/>
      <c r="AE462" s="95"/>
      <c r="AF462" s="95"/>
      <c r="AG462" s="95"/>
      <c r="AH462" s="95"/>
      <c r="AI462" s="95"/>
      <c r="AJ462" s="95"/>
      <c r="AK462" s="95"/>
      <c r="AL462" s="95"/>
      <c r="AM462" s="95"/>
      <c r="AN462" s="95"/>
      <c r="AO462" s="95"/>
    </row>
    <row r="463" spans="3:41">
      <c r="C463" s="15"/>
      <c r="D463">
        <f t="shared" si="56"/>
        <v>3</v>
      </c>
      <c r="E463" s="81"/>
      <c r="F463" s="95"/>
      <c r="G463" s="95"/>
      <c r="H463" s="95"/>
      <c r="I463" s="95"/>
      <c r="J463" s="95"/>
      <c r="K463" s="95"/>
      <c r="L463" s="95"/>
      <c r="M463" s="95"/>
      <c r="N463" s="95"/>
      <c r="O463" s="95"/>
      <c r="P463" s="95"/>
      <c r="Q463" s="95"/>
      <c r="R463" s="95"/>
      <c r="S463" s="95"/>
      <c r="T463" s="95"/>
      <c r="U463" s="95"/>
      <c r="V463" s="95"/>
      <c r="W463" s="95"/>
      <c r="X463" s="95"/>
      <c r="Y463" s="95"/>
      <c r="Z463" s="95"/>
      <c r="AA463" s="95"/>
      <c r="AB463" s="95"/>
      <c r="AC463" s="95"/>
      <c r="AD463" s="95"/>
      <c r="AE463" s="95"/>
      <c r="AF463" s="95"/>
      <c r="AG463" s="95"/>
      <c r="AH463" s="95"/>
      <c r="AI463" s="95"/>
      <c r="AJ463" s="95"/>
      <c r="AK463" s="95"/>
      <c r="AL463" s="95"/>
      <c r="AM463" s="95"/>
      <c r="AN463" s="95"/>
      <c r="AO463" s="95"/>
    </row>
    <row r="464" spans="3:41">
      <c r="C464" s="15"/>
      <c r="D464">
        <f t="shared" si="56"/>
        <v>3</v>
      </c>
      <c r="E464" s="81" t="s">
        <v>730</v>
      </c>
      <c r="F464" s="95">
        <f t="shared" ref="F464:AK464" si="69">F188+F203+F218+F233</f>
        <v>0</v>
      </c>
      <c r="G464" s="95">
        <f t="shared" si="69"/>
        <v>0</v>
      </c>
      <c r="H464" s="95">
        <f t="shared" si="69"/>
        <v>0</v>
      </c>
      <c r="I464" s="95">
        <f t="shared" si="69"/>
        <v>0</v>
      </c>
      <c r="J464" s="95">
        <f t="shared" si="69"/>
        <v>0</v>
      </c>
      <c r="K464" s="95">
        <f t="shared" si="69"/>
        <v>0</v>
      </c>
      <c r="L464" s="95">
        <f t="shared" si="69"/>
        <v>0</v>
      </c>
      <c r="M464" s="95">
        <f t="shared" si="69"/>
        <v>0</v>
      </c>
      <c r="N464" s="95">
        <f t="shared" si="69"/>
        <v>0</v>
      </c>
      <c r="O464" s="95">
        <f t="shared" si="69"/>
        <v>0</v>
      </c>
      <c r="P464" s="95">
        <f t="shared" si="69"/>
        <v>0</v>
      </c>
      <c r="Q464" s="95">
        <f t="shared" si="69"/>
        <v>0</v>
      </c>
      <c r="R464" s="95">
        <f t="shared" si="69"/>
        <v>0</v>
      </c>
      <c r="S464" s="95">
        <f t="shared" si="69"/>
        <v>0</v>
      </c>
      <c r="T464" s="95">
        <f t="shared" si="69"/>
        <v>0</v>
      </c>
      <c r="U464" s="95">
        <f t="shared" si="69"/>
        <v>0</v>
      </c>
      <c r="V464" s="95">
        <f t="shared" si="69"/>
        <v>0</v>
      </c>
      <c r="W464" s="95">
        <f t="shared" si="69"/>
        <v>0</v>
      </c>
      <c r="X464" s="95">
        <f t="shared" si="69"/>
        <v>0</v>
      </c>
      <c r="Y464" s="95">
        <f t="shared" si="69"/>
        <v>0</v>
      </c>
      <c r="Z464" s="95">
        <f t="shared" si="69"/>
        <v>0</v>
      </c>
      <c r="AA464" s="95">
        <f t="shared" si="69"/>
        <v>0</v>
      </c>
      <c r="AB464" s="95">
        <f t="shared" si="69"/>
        <v>0</v>
      </c>
      <c r="AC464" s="95">
        <f t="shared" si="69"/>
        <v>0</v>
      </c>
      <c r="AD464" s="95">
        <f t="shared" si="69"/>
        <v>0</v>
      </c>
      <c r="AE464" s="95">
        <f t="shared" si="69"/>
        <v>0</v>
      </c>
      <c r="AF464" s="95">
        <f t="shared" si="69"/>
        <v>0</v>
      </c>
      <c r="AG464" s="95">
        <f t="shared" si="69"/>
        <v>0</v>
      </c>
      <c r="AH464" s="95">
        <f t="shared" si="69"/>
        <v>0</v>
      </c>
      <c r="AI464" s="95">
        <f t="shared" si="69"/>
        <v>0</v>
      </c>
      <c r="AJ464" s="95">
        <f t="shared" si="69"/>
        <v>0</v>
      </c>
      <c r="AK464" s="95">
        <f t="shared" si="69"/>
        <v>0</v>
      </c>
      <c r="AL464" s="95">
        <f t="shared" ref="AL464:AO464" si="70">AL188+AL203+AL218+AL233</f>
        <v>0</v>
      </c>
      <c r="AM464" s="95">
        <f t="shared" si="70"/>
        <v>0</v>
      </c>
      <c r="AN464" s="95">
        <f t="shared" si="70"/>
        <v>0</v>
      </c>
      <c r="AO464" s="95">
        <f t="shared" si="70"/>
        <v>0</v>
      </c>
    </row>
    <row r="465" spans="3:41">
      <c r="C465" s="15"/>
      <c r="D465">
        <f t="shared" si="56"/>
        <v>3</v>
      </c>
      <c r="E465" s="81"/>
      <c r="F465" s="95"/>
      <c r="G465" s="95"/>
      <c r="H465" s="95"/>
      <c r="I465" s="95"/>
      <c r="J465" s="95"/>
      <c r="K465" s="95"/>
      <c r="L465" s="95"/>
      <c r="M465" s="95"/>
      <c r="N465" s="95"/>
      <c r="O465" s="95"/>
      <c r="P465" s="95"/>
      <c r="Q465" s="95"/>
      <c r="R465" s="95"/>
      <c r="S465" s="95"/>
      <c r="T465" s="95"/>
      <c r="U465" s="95"/>
      <c r="V465" s="95"/>
      <c r="W465" s="95"/>
      <c r="X465" s="95"/>
      <c r="Y465" s="95"/>
      <c r="Z465" s="95"/>
      <c r="AA465" s="95"/>
      <c r="AB465" s="95"/>
      <c r="AC465" s="95"/>
      <c r="AD465" s="95"/>
      <c r="AE465" s="95"/>
      <c r="AF465" s="95"/>
      <c r="AG465" s="95"/>
      <c r="AH465" s="95"/>
      <c r="AI465" s="95"/>
      <c r="AJ465" s="95"/>
      <c r="AK465" s="95"/>
      <c r="AL465" s="95"/>
      <c r="AM465" s="95"/>
      <c r="AN465" s="95"/>
      <c r="AO465" s="95"/>
    </row>
    <row r="466" spans="3:41">
      <c r="C466" s="15"/>
      <c r="D466">
        <f t="shared" si="56"/>
        <v>3</v>
      </c>
      <c r="E466" s="81"/>
      <c r="F466" s="95"/>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row>
    <row r="467" spans="3:41">
      <c r="C467" s="15"/>
      <c r="D467">
        <f t="shared" si="56"/>
        <v>3</v>
      </c>
      <c r="E467" s="81"/>
      <c r="F467" s="95"/>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row>
    <row r="468" spans="3:41">
      <c r="C468" s="15"/>
      <c r="D468">
        <v>4</v>
      </c>
      <c r="E468" s="81" t="s">
        <v>28</v>
      </c>
      <c r="F468" s="95">
        <f t="shared" ref="F468:AK468" si="71">F255+F270+F285+F300</f>
        <v>0</v>
      </c>
      <c r="G468" s="95">
        <f t="shared" si="71"/>
        <v>0</v>
      </c>
      <c r="H468" s="95">
        <f t="shared" si="71"/>
        <v>0</v>
      </c>
      <c r="I468" s="95">
        <f t="shared" si="71"/>
        <v>0</v>
      </c>
      <c r="J468" s="95">
        <f t="shared" si="71"/>
        <v>0</v>
      </c>
      <c r="K468" s="95">
        <f t="shared" si="71"/>
        <v>0</v>
      </c>
      <c r="L468" s="95">
        <f t="shared" si="71"/>
        <v>0</v>
      </c>
      <c r="M468" s="95">
        <f t="shared" si="71"/>
        <v>0</v>
      </c>
      <c r="N468" s="95">
        <f t="shared" si="71"/>
        <v>0</v>
      </c>
      <c r="O468" s="95">
        <f t="shared" si="71"/>
        <v>0</v>
      </c>
      <c r="P468" s="95">
        <f t="shared" si="71"/>
        <v>0</v>
      </c>
      <c r="Q468" s="95">
        <f t="shared" si="71"/>
        <v>0</v>
      </c>
      <c r="R468" s="95">
        <f t="shared" si="71"/>
        <v>0</v>
      </c>
      <c r="S468" s="95">
        <f t="shared" si="71"/>
        <v>0</v>
      </c>
      <c r="T468" s="95">
        <f t="shared" si="71"/>
        <v>0</v>
      </c>
      <c r="U468" s="95">
        <f t="shared" si="71"/>
        <v>0</v>
      </c>
      <c r="V468" s="95">
        <f t="shared" si="71"/>
        <v>0</v>
      </c>
      <c r="W468" s="95">
        <f t="shared" si="71"/>
        <v>0</v>
      </c>
      <c r="X468" s="95">
        <f t="shared" si="71"/>
        <v>0</v>
      </c>
      <c r="Y468" s="95">
        <f t="shared" si="71"/>
        <v>0</v>
      </c>
      <c r="Z468" s="95">
        <f t="shared" si="71"/>
        <v>0</v>
      </c>
      <c r="AA468" s="95">
        <f t="shared" si="71"/>
        <v>0</v>
      </c>
      <c r="AB468" s="95">
        <f t="shared" si="71"/>
        <v>0</v>
      </c>
      <c r="AC468" s="95">
        <f t="shared" si="71"/>
        <v>0</v>
      </c>
      <c r="AD468" s="95">
        <f t="shared" si="71"/>
        <v>0</v>
      </c>
      <c r="AE468" s="95">
        <f t="shared" si="71"/>
        <v>0</v>
      </c>
      <c r="AF468" s="95">
        <f t="shared" si="71"/>
        <v>0</v>
      </c>
      <c r="AG468" s="95">
        <f t="shared" si="71"/>
        <v>0</v>
      </c>
      <c r="AH468" s="95">
        <f t="shared" si="71"/>
        <v>0</v>
      </c>
      <c r="AI468" s="95">
        <f t="shared" si="71"/>
        <v>0</v>
      </c>
      <c r="AJ468" s="95">
        <f t="shared" si="71"/>
        <v>0</v>
      </c>
      <c r="AK468" s="95">
        <f t="shared" si="71"/>
        <v>0</v>
      </c>
      <c r="AL468" s="95">
        <f t="shared" ref="AL468:AO468" si="72">AL255+AL270+AL285+AL300</f>
        <v>0</v>
      </c>
      <c r="AM468" s="95">
        <f t="shared" si="72"/>
        <v>0</v>
      </c>
      <c r="AN468" s="95">
        <f t="shared" si="72"/>
        <v>0</v>
      </c>
      <c r="AO468" s="95">
        <f t="shared" si="72"/>
        <v>0</v>
      </c>
    </row>
    <row r="469" spans="3:41">
      <c r="C469" s="15"/>
      <c r="D469">
        <f t="shared" ref="D469:D480" si="73">D468</f>
        <v>4</v>
      </c>
      <c r="E469" s="81" t="s">
        <v>379</v>
      </c>
      <c r="F469" s="95">
        <f t="shared" ref="F469:AK469" si="74">F256+F271+F286+F301</f>
        <v>0</v>
      </c>
      <c r="G469" s="95">
        <f t="shared" si="74"/>
        <v>0</v>
      </c>
      <c r="H469" s="95">
        <f t="shared" si="74"/>
        <v>0</v>
      </c>
      <c r="I469" s="95">
        <f t="shared" si="74"/>
        <v>0</v>
      </c>
      <c r="J469" s="95">
        <f t="shared" si="74"/>
        <v>0</v>
      </c>
      <c r="K469" s="95">
        <f t="shared" si="74"/>
        <v>0</v>
      </c>
      <c r="L469" s="95">
        <f t="shared" si="74"/>
        <v>0</v>
      </c>
      <c r="M469" s="95">
        <f t="shared" si="74"/>
        <v>0</v>
      </c>
      <c r="N469" s="95">
        <f t="shared" si="74"/>
        <v>0</v>
      </c>
      <c r="O469" s="95">
        <f t="shared" si="74"/>
        <v>0</v>
      </c>
      <c r="P469" s="95">
        <f t="shared" si="74"/>
        <v>0</v>
      </c>
      <c r="Q469" s="95">
        <f t="shared" si="74"/>
        <v>0</v>
      </c>
      <c r="R469" s="95">
        <f t="shared" si="74"/>
        <v>0</v>
      </c>
      <c r="S469" s="95">
        <f t="shared" si="74"/>
        <v>0</v>
      </c>
      <c r="T469" s="95">
        <f t="shared" si="74"/>
        <v>0</v>
      </c>
      <c r="U469" s="95">
        <f t="shared" si="74"/>
        <v>0</v>
      </c>
      <c r="V469" s="95">
        <f t="shared" si="74"/>
        <v>0</v>
      </c>
      <c r="W469" s="95">
        <f t="shared" si="74"/>
        <v>0</v>
      </c>
      <c r="X469" s="95">
        <f t="shared" si="74"/>
        <v>0</v>
      </c>
      <c r="Y469" s="95">
        <f t="shared" si="74"/>
        <v>0</v>
      </c>
      <c r="Z469" s="95">
        <f t="shared" si="74"/>
        <v>0</v>
      </c>
      <c r="AA469" s="95">
        <f t="shared" si="74"/>
        <v>0</v>
      </c>
      <c r="AB469" s="95">
        <f t="shared" si="74"/>
        <v>0</v>
      </c>
      <c r="AC469" s="95">
        <f t="shared" si="74"/>
        <v>0</v>
      </c>
      <c r="AD469" s="95">
        <f t="shared" si="74"/>
        <v>0</v>
      </c>
      <c r="AE469" s="95">
        <f t="shared" si="74"/>
        <v>0</v>
      </c>
      <c r="AF469" s="95">
        <f t="shared" si="74"/>
        <v>0</v>
      </c>
      <c r="AG469" s="95">
        <f t="shared" si="74"/>
        <v>0</v>
      </c>
      <c r="AH469" s="95">
        <f t="shared" si="74"/>
        <v>0</v>
      </c>
      <c r="AI469" s="95">
        <f t="shared" si="74"/>
        <v>0</v>
      </c>
      <c r="AJ469" s="95">
        <f t="shared" si="74"/>
        <v>0</v>
      </c>
      <c r="AK469" s="95">
        <f t="shared" si="74"/>
        <v>0</v>
      </c>
      <c r="AL469" s="95">
        <f t="shared" ref="AL469:AO469" si="75">AL256+AL271+AL286+AL301</f>
        <v>0</v>
      </c>
      <c r="AM469" s="95">
        <f t="shared" si="75"/>
        <v>0</v>
      </c>
      <c r="AN469" s="95">
        <f t="shared" si="75"/>
        <v>0</v>
      </c>
      <c r="AO469" s="95">
        <f t="shared" si="75"/>
        <v>0</v>
      </c>
    </row>
    <row r="470" spans="3:41">
      <c r="C470" s="15"/>
      <c r="D470">
        <f t="shared" si="73"/>
        <v>4</v>
      </c>
      <c r="E470" s="81" t="s">
        <v>30</v>
      </c>
      <c r="F470" s="95">
        <f t="shared" ref="F470:AK470" si="76">F257+F272+F287+F302</f>
        <v>0</v>
      </c>
      <c r="G470" s="95">
        <f t="shared" si="76"/>
        <v>0</v>
      </c>
      <c r="H470" s="95">
        <f t="shared" si="76"/>
        <v>0</v>
      </c>
      <c r="I470" s="95">
        <f t="shared" si="76"/>
        <v>0</v>
      </c>
      <c r="J470" s="95">
        <f t="shared" si="76"/>
        <v>0</v>
      </c>
      <c r="K470" s="95">
        <f t="shared" si="76"/>
        <v>0</v>
      </c>
      <c r="L470" s="95">
        <f t="shared" si="76"/>
        <v>0</v>
      </c>
      <c r="M470" s="95">
        <f t="shared" si="76"/>
        <v>0</v>
      </c>
      <c r="N470" s="95">
        <f t="shared" si="76"/>
        <v>0</v>
      </c>
      <c r="O470" s="95">
        <f t="shared" si="76"/>
        <v>0</v>
      </c>
      <c r="P470" s="95">
        <f t="shared" si="76"/>
        <v>0</v>
      </c>
      <c r="Q470" s="95">
        <f t="shared" si="76"/>
        <v>0</v>
      </c>
      <c r="R470" s="95">
        <f t="shared" si="76"/>
        <v>0</v>
      </c>
      <c r="S470" s="95">
        <f t="shared" si="76"/>
        <v>0</v>
      </c>
      <c r="T470" s="95">
        <f t="shared" si="76"/>
        <v>0</v>
      </c>
      <c r="U470" s="95">
        <f t="shared" si="76"/>
        <v>0</v>
      </c>
      <c r="V470" s="95">
        <f t="shared" si="76"/>
        <v>0</v>
      </c>
      <c r="W470" s="95">
        <f t="shared" si="76"/>
        <v>0</v>
      </c>
      <c r="X470" s="95">
        <f t="shared" si="76"/>
        <v>0</v>
      </c>
      <c r="Y470" s="95">
        <f t="shared" si="76"/>
        <v>0</v>
      </c>
      <c r="Z470" s="95">
        <f t="shared" si="76"/>
        <v>0</v>
      </c>
      <c r="AA470" s="95">
        <f t="shared" si="76"/>
        <v>0</v>
      </c>
      <c r="AB470" s="95">
        <f t="shared" si="76"/>
        <v>0</v>
      </c>
      <c r="AC470" s="95">
        <f t="shared" si="76"/>
        <v>0</v>
      </c>
      <c r="AD470" s="95">
        <f t="shared" si="76"/>
        <v>0</v>
      </c>
      <c r="AE470" s="95">
        <f t="shared" si="76"/>
        <v>0</v>
      </c>
      <c r="AF470" s="95">
        <f t="shared" si="76"/>
        <v>0</v>
      </c>
      <c r="AG470" s="95">
        <f t="shared" si="76"/>
        <v>0</v>
      </c>
      <c r="AH470" s="95">
        <f t="shared" si="76"/>
        <v>0</v>
      </c>
      <c r="AI470" s="95">
        <f t="shared" si="76"/>
        <v>0</v>
      </c>
      <c r="AJ470" s="95">
        <f t="shared" si="76"/>
        <v>0</v>
      </c>
      <c r="AK470" s="95">
        <f t="shared" si="76"/>
        <v>0</v>
      </c>
      <c r="AL470" s="95">
        <f t="shared" ref="AL470:AO470" si="77">AL257+AL272+AL287+AL302</f>
        <v>0</v>
      </c>
      <c r="AM470" s="95">
        <f t="shared" si="77"/>
        <v>0</v>
      </c>
      <c r="AN470" s="95">
        <f t="shared" si="77"/>
        <v>0</v>
      </c>
      <c r="AO470" s="95">
        <f t="shared" si="77"/>
        <v>0</v>
      </c>
    </row>
    <row r="471" spans="3:41">
      <c r="C471" s="15"/>
      <c r="D471">
        <f t="shared" si="73"/>
        <v>4</v>
      </c>
      <c r="E471" s="81" t="s">
        <v>32</v>
      </c>
      <c r="F471" s="95">
        <f t="shared" ref="F471:AK471" si="78">F258+F273+F288+F303</f>
        <v>0</v>
      </c>
      <c r="G471" s="95">
        <f t="shared" si="78"/>
        <v>0</v>
      </c>
      <c r="H471" s="95">
        <f t="shared" si="78"/>
        <v>0</v>
      </c>
      <c r="I471" s="95">
        <f t="shared" si="78"/>
        <v>0</v>
      </c>
      <c r="J471" s="95">
        <f t="shared" si="78"/>
        <v>0</v>
      </c>
      <c r="K471" s="95">
        <f t="shared" si="78"/>
        <v>0</v>
      </c>
      <c r="L471" s="95">
        <f t="shared" si="78"/>
        <v>0</v>
      </c>
      <c r="M471" s="95">
        <f t="shared" si="78"/>
        <v>0</v>
      </c>
      <c r="N471" s="95">
        <f t="shared" si="78"/>
        <v>0</v>
      </c>
      <c r="O471" s="95">
        <f t="shared" si="78"/>
        <v>0</v>
      </c>
      <c r="P471" s="95">
        <f t="shared" si="78"/>
        <v>0</v>
      </c>
      <c r="Q471" s="95">
        <f t="shared" si="78"/>
        <v>0</v>
      </c>
      <c r="R471" s="95">
        <f t="shared" si="78"/>
        <v>0</v>
      </c>
      <c r="S471" s="95">
        <f t="shared" si="78"/>
        <v>0</v>
      </c>
      <c r="T471" s="95">
        <f t="shared" si="78"/>
        <v>0</v>
      </c>
      <c r="U471" s="95">
        <f t="shared" si="78"/>
        <v>0</v>
      </c>
      <c r="V471" s="95">
        <f t="shared" si="78"/>
        <v>0</v>
      </c>
      <c r="W471" s="95">
        <f t="shared" si="78"/>
        <v>0</v>
      </c>
      <c r="X471" s="95">
        <f t="shared" si="78"/>
        <v>0</v>
      </c>
      <c r="Y471" s="95">
        <f t="shared" si="78"/>
        <v>0</v>
      </c>
      <c r="Z471" s="95">
        <f t="shared" si="78"/>
        <v>0</v>
      </c>
      <c r="AA471" s="95">
        <f t="shared" si="78"/>
        <v>0</v>
      </c>
      <c r="AB471" s="95">
        <f t="shared" si="78"/>
        <v>0</v>
      </c>
      <c r="AC471" s="95">
        <f t="shared" si="78"/>
        <v>0</v>
      </c>
      <c r="AD471" s="95">
        <f t="shared" si="78"/>
        <v>0</v>
      </c>
      <c r="AE471" s="95">
        <f t="shared" si="78"/>
        <v>0</v>
      </c>
      <c r="AF471" s="95">
        <f t="shared" si="78"/>
        <v>0</v>
      </c>
      <c r="AG471" s="95">
        <f t="shared" si="78"/>
        <v>0</v>
      </c>
      <c r="AH471" s="95">
        <f t="shared" si="78"/>
        <v>0</v>
      </c>
      <c r="AI471" s="95">
        <f t="shared" si="78"/>
        <v>0</v>
      </c>
      <c r="AJ471" s="95">
        <f t="shared" si="78"/>
        <v>0</v>
      </c>
      <c r="AK471" s="95">
        <f t="shared" si="78"/>
        <v>0</v>
      </c>
      <c r="AL471" s="95">
        <f t="shared" ref="AL471:AO471" si="79">AL258+AL273+AL288+AL303</f>
        <v>0</v>
      </c>
      <c r="AM471" s="95">
        <f t="shared" si="79"/>
        <v>0</v>
      </c>
      <c r="AN471" s="95">
        <f t="shared" si="79"/>
        <v>0</v>
      </c>
      <c r="AO471" s="95">
        <f t="shared" si="79"/>
        <v>0</v>
      </c>
    </row>
    <row r="472" spans="3:41">
      <c r="C472" s="15"/>
      <c r="D472">
        <f t="shared" si="73"/>
        <v>4</v>
      </c>
      <c r="E472" s="81" t="s">
        <v>33</v>
      </c>
      <c r="F472" s="95">
        <f t="shared" ref="F472:AK472" si="80">F259+F274+F289+F304</f>
        <v>0</v>
      </c>
      <c r="G472" s="95">
        <f t="shared" si="80"/>
        <v>0</v>
      </c>
      <c r="H472" s="95">
        <f t="shared" si="80"/>
        <v>0</v>
      </c>
      <c r="I472" s="95">
        <f t="shared" si="80"/>
        <v>0</v>
      </c>
      <c r="J472" s="95">
        <f t="shared" si="80"/>
        <v>0</v>
      </c>
      <c r="K472" s="95">
        <f t="shared" si="80"/>
        <v>0</v>
      </c>
      <c r="L472" s="95">
        <f t="shared" si="80"/>
        <v>0</v>
      </c>
      <c r="M472" s="95">
        <f t="shared" si="80"/>
        <v>0</v>
      </c>
      <c r="N472" s="95">
        <f t="shared" si="80"/>
        <v>0</v>
      </c>
      <c r="O472" s="95">
        <f t="shared" si="80"/>
        <v>0</v>
      </c>
      <c r="P472" s="95">
        <f t="shared" si="80"/>
        <v>0</v>
      </c>
      <c r="Q472" s="95">
        <f t="shared" si="80"/>
        <v>0</v>
      </c>
      <c r="R472" s="95">
        <f t="shared" si="80"/>
        <v>0</v>
      </c>
      <c r="S472" s="95">
        <f t="shared" si="80"/>
        <v>0</v>
      </c>
      <c r="T472" s="95">
        <f t="shared" si="80"/>
        <v>0</v>
      </c>
      <c r="U472" s="95">
        <f t="shared" si="80"/>
        <v>0</v>
      </c>
      <c r="V472" s="95">
        <f t="shared" si="80"/>
        <v>0</v>
      </c>
      <c r="W472" s="95">
        <f t="shared" si="80"/>
        <v>0</v>
      </c>
      <c r="X472" s="95">
        <f t="shared" si="80"/>
        <v>0</v>
      </c>
      <c r="Y472" s="95">
        <f t="shared" si="80"/>
        <v>0</v>
      </c>
      <c r="Z472" s="95">
        <f t="shared" si="80"/>
        <v>0</v>
      </c>
      <c r="AA472" s="95">
        <f t="shared" si="80"/>
        <v>0</v>
      </c>
      <c r="AB472" s="95">
        <f t="shared" si="80"/>
        <v>0</v>
      </c>
      <c r="AC472" s="95">
        <f t="shared" si="80"/>
        <v>0</v>
      </c>
      <c r="AD472" s="95">
        <f t="shared" si="80"/>
        <v>0</v>
      </c>
      <c r="AE472" s="95">
        <f t="shared" si="80"/>
        <v>0</v>
      </c>
      <c r="AF472" s="95">
        <f t="shared" si="80"/>
        <v>0</v>
      </c>
      <c r="AG472" s="95">
        <f t="shared" si="80"/>
        <v>0</v>
      </c>
      <c r="AH472" s="95">
        <f t="shared" si="80"/>
        <v>0</v>
      </c>
      <c r="AI472" s="95">
        <f t="shared" si="80"/>
        <v>0</v>
      </c>
      <c r="AJ472" s="95">
        <f t="shared" si="80"/>
        <v>0</v>
      </c>
      <c r="AK472" s="95">
        <f t="shared" si="80"/>
        <v>0</v>
      </c>
      <c r="AL472" s="95">
        <f t="shared" ref="AL472:AO472" si="81">AL259+AL274+AL289+AL304</f>
        <v>0</v>
      </c>
      <c r="AM472" s="95">
        <f t="shared" si="81"/>
        <v>0</v>
      </c>
      <c r="AN472" s="95">
        <f t="shared" si="81"/>
        <v>0</v>
      </c>
      <c r="AO472" s="95">
        <f t="shared" si="81"/>
        <v>0</v>
      </c>
    </row>
    <row r="473" spans="3:41">
      <c r="C473" s="15"/>
      <c r="D473">
        <f t="shared" si="73"/>
        <v>4</v>
      </c>
      <c r="E473" s="81" t="s">
        <v>34</v>
      </c>
      <c r="F473" s="95">
        <f t="shared" ref="F473:AK473" si="82">F260+F275+F290+F305</f>
        <v>0</v>
      </c>
      <c r="G473" s="95">
        <f t="shared" si="82"/>
        <v>0</v>
      </c>
      <c r="H473" s="95">
        <f t="shared" si="82"/>
        <v>0</v>
      </c>
      <c r="I473" s="95">
        <f t="shared" si="82"/>
        <v>0</v>
      </c>
      <c r="J473" s="95">
        <f t="shared" si="82"/>
        <v>0</v>
      </c>
      <c r="K473" s="95">
        <f t="shared" si="82"/>
        <v>0</v>
      </c>
      <c r="L473" s="95">
        <f t="shared" si="82"/>
        <v>0</v>
      </c>
      <c r="M473" s="95">
        <f t="shared" si="82"/>
        <v>0</v>
      </c>
      <c r="N473" s="95">
        <f t="shared" si="82"/>
        <v>0</v>
      </c>
      <c r="O473" s="95">
        <f t="shared" si="82"/>
        <v>0</v>
      </c>
      <c r="P473" s="95">
        <f t="shared" si="82"/>
        <v>0</v>
      </c>
      <c r="Q473" s="95">
        <f t="shared" si="82"/>
        <v>0</v>
      </c>
      <c r="R473" s="95">
        <f t="shared" si="82"/>
        <v>0</v>
      </c>
      <c r="S473" s="95">
        <f t="shared" si="82"/>
        <v>0</v>
      </c>
      <c r="T473" s="95">
        <f t="shared" si="82"/>
        <v>0</v>
      </c>
      <c r="U473" s="95">
        <f t="shared" si="82"/>
        <v>0</v>
      </c>
      <c r="V473" s="95">
        <f t="shared" si="82"/>
        <v>0</v>
      </c>
      <c r="W473" s="95">
        <f t="shared" si="82"/>
        <v>0</v>
      </c>
      <c r="X473" s="95">
        <f t="shared" si="82"/>
        <v>0</v>
      </c>
      <c r="Y473" s="95">
        <f t="shared" si="82"/>
        <v>0</v>
      </c>
      <c r="Z473" s="95">
        <f t="shared" si="82"/>
        <v>0</v>
      </c>
      <c r="AA473" s="95">
        <f t="shared" si="82"/>
        <v>0</v>
      </c>
      <c r="AB473" s="95">
        <f t="shared" si="82"/>
        <v>0</v>
      </c>
      <c r="AC473" s="95">
        <f t="shared" si="82"/>
        <v>0</v>
      </c>
      <c r="AD473" s="95">
        <f t="shared" si="82"/>
        <v>0</v>
      </c>
      <c r="AE473" s="95">
        <f t="shared" si="82"/>
        <v>0</v>
      </c>
      <c r="AF473" s="95">
        <f t="shared" si="82"/>
        <v>0</v>
      </c>
      <c r="AG473" s="95">
        <f t="shared" si="82"/>
        <v>0</v>
      </c>
      <c r="AH473" s="95">
        <f t="shared" si="82"/>
        <v>0</v>
      </c>
      <c r="AI473" s="95">
        <f t="shared" si="82"/>
        <v>0</v>
      </c>
      <c r="AJ473" s="95">
        <f t="shared" si="82"/>
        <v>0</v>
      </c>
      <c r="AK473" s="95">
        <f t="shared" si="82"/>
        <v>0</v>
      </c>
      <c r="AL473" s="95">
        <f t="shared" ref="AL473:AO473" si="83">AL260+AL275+AL290+AL305</f>
        <v>0</v>
      </c>
      <c r="AM473" s="95">
        <f t="shared" si="83"/>
        <v>0</v>
      </c>
      <c r="AN473" s="95">
        <f t="shared" si="83"/>
        <v>0</v>
      </c>
      <c r="AO473" s="95">
        <f t="shared" si="83"/>
        <v>0</v>
      </c>
    </row>
    <row r="474" spans="3:41">
      <c r="C474" s="15"/>
      <c r="D474">
        <f t="shared" si="73"/>
        <v>4</v>
      </c>
      <c r="E474" s="81" t="s">
        <v>562</v>
      </c>
      <c r="F474" s="95">
        <f t="shared" ref="F474:AK474" si="84">F261+F276+F291+F306</f>
        <v>0</v>
      </c>
      <c r="G474" s="95">
        <f t="shared" si="84"/>
        <v>0</v>
      </c>
      <c r="H474" s="95">
        <f t="shared" si="84"/>
        <v>0</v>
      </c>
      <c r="I474" s="95">
        <f t="shared" si="84"/>
        <v>0</v>
      </c>
      <c r="J474" s="95">
        <f t="shared" si="84"/>
        <v>0</v>
      </c>
      <c r="K474" s="95">
        <f t="shared" si="84"/>
        <v>0</v>
      </c>
      <c r="L474" s="95">
        <f t="shared" si="84"/>
        <v>0</v>
      </c>
      <c r="M474" s="95">
        <f t="shared" si="84"/>
        <v>0</v>
      </c>
      <c r="N474" s="95">
        <f t="shared" si="84"/>
        <v>0</v>
      </c>
      <c r="O474" s="95">
        <f t="shared" si="84"/>
        <v>0</v>
      </c>
      <c r="P474" s="95">
        <f t="shared" si="84"/>
        <v>0</v>
      </c>
      <c r="Q474" s="95">
        <f t="shared" si="84"/>
        <v>0</v>
      </c>
      <c r="R474" s="95">
        <f t="shared" si="84"/>
        <v>0</v>
      </c>
      <c r="S474" s="95">
        <f t="shared" si="84"/>
        <v>0</v>
      </c>
      <c r="T474" s="95">
        <f t="shared" si="84"/>
        <v>0</v>
      </c>
      <c r="U474" s="95">
        <f t="shared" si="84"/>
        <v>0</v>
      </c>
      <c r="V474" s="95">
        <f t="shared" si="84"/>
        <v>0</v>
      </c>
      <c r="W474" s="95">
        <f t="shared" si="84"/>
        <v>0</v>
      </c>
      <c r="X474" s="95">
        <f t="shared" si="84"/>
        <v>0</v>
      </c>
      <c r="Y474" s="95">
        <f t="shared" si="84"/>
        <v>0</v>
      </c>
      <c r="Z474" s="95">
        <f t="shared" si="84"/>
        <v>0</v>
      </c>
      <c r="AA474" s="95">
        <f t="shared" si="84"/>
        <v>0</v>
      </c>
      <c r="AB474" s="95">
        <f t="shared" si="84"/>
        <v>0</v>
      </c>
      <c r="AC474" s="95">
        <f t="shared" si="84"/>
        <v>0</v>
      </c>
      <c r="AD474" s="95">
        <f t="shared" si="84"/>
        <v>0</v>
      </c>
      <c r="AE474" s="95">
        <f t="shared" si="84"/>
        <v>0</v>
      </c>
      <c r="AF474" s="95">
        <f t="shared" si="84"/>
        <v>0</v>
      </c>
      <c r="AG474" s="95">
        <f t="shared" si="84"/>
        <v>0</v>
      </c>
      <c r="AH474" s="95">
        <f t="shared" si="84"/>
        <v>0</v>
      </c>
      <c r="AI474" s="95">
        <f t="shared" si="84"/>
        <v>0</v>
      </c>
      <c r="AJ474" s="95">
        <f t="shared" si="84"/>
        <v>0</v>
      </c>
      <c r="AK474" s="95">
        <f t="shared" si="84"/>
        <v>0</v>
      </c>
      <c r="AL474" s="95">
        <f t="shared" ref="AL474:AO474" si="85">AL261+AL276+AL291+AL306</f>
        <v>0</v>
      </c>
      <c r="AM474" s="95">
        <f t="shared" si="85"/>
        <v>0</v>
      </c>
      <c r="AN474" s="95">
        <f t="shared" si="85"/>
        <v>0</v>
      </c>
      <c r="AO474" s="95">
        <f t="shared" si="85"/>
        <v>0</v>
      </c>
    </row>
    <row r="475" spans="3:41">
      <c r="C475" s="15"/>
      <c r="D475">
        <f t="shared" si="73"/>
        <v>4</v>
      </c>
      <c r="E475" s="81"/>
      <c r="F475" s="95"/>
      <c r="G475" s="95"/>
      <c r="H475" s="95"/>
      <c r="I475" s="95"/>
      <c r="J475" s="95"/>
      <c r="K475" s="95"/>
      <c r="L475" s="95"/>
      <c r="M475" s="95"/>
      <c r="N475" s="95"/>
      <c r="O475" s="95"/>
      <c r="P475" s="95"/>
      <c r="Q475" s="95"/>
      <c r="R475" s="95"/>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row>
    <row r="476" spans="3:41">
      <c r="C476" s="15"/>
      <c r="D476">
        <f t="shared" si="73"/>
        <v>4</v>
      </c>
      <c r="E476" s="81"/>
      <c r="F476" s="95"/>
      <c r="G476" s="95"/>
      <c r="H476" s="95"/>
      <c r="I476" s="95"/>
      <c r="J476" s="95"/>
      <c r="K476" s="95"/>
      <c r="L476" s="95"/>
      <c r="M476" s="95"/>
      <c r="N476" s="95"/>
      <c r="O476" s="95"/>
      <c r="P476" s="95"/>
      <c r="Q476" s="95"/>
      <c r="R476" s="95"/>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row>
    <row r="477" spans="3:41">
      <c r="C477" s="15"/>
      <c r="D477">
        <f t="shared" si="73"/>
        <v>4</v>
      </c>
      <c r="E477" s="81" t="s">
        <v>730</v>
      </c>
      <c r="F477" s="95">
        <f t="shared" ref="F477:AK477" si="86">F264+F279+F294+F309</f>
        <v>0</v>
      </c>
      <c r="G477" s="95">
        <f t="shared" si="86"/>
        <v>0</v>
      </c>
      <c r="H477" s="95">
        <f t="shared" si="86"/>
        <v>0</v>
      </c>
      <c r="I477" s="95">
        <f t="shared" si="86"/>
        <v>0</v>
      </c>
      <c r="J477" s="95">
        <f t="shared" si="86"/>
        <v>0</v>
      </c>
      <c r="K477" s="95">
        <f t="shared" si="86"/>
        <v>0</v>
      </c>
      <c r="L477" s="95">
        <f t="shared" si="86"/>
        <v>0</v>
      </c>
      <c r="M477" s="95">
        <f t="shared" si="86"/>
        <v>0</v>
      </c>
      <c r="N477" s="95">
        <f t="shared" si="86"/>
        <v>0</v>
      </c>
      <c r="O477" s="95">
        <f t="shared" si="86"/>
        <v>0</v>
      </c>
      <c r="P477" s="95">
        <f t="shared" si="86"/>
        <v>0</v>
      </c>
      <c r="Q477" s="95">
        <f t="shared" si="86"/>
        <v>0</v>
      </c>
      <c r="R477" s="95">
        <f t="shared" si="86"/>
        <v>0</v>
      </c>
      <c r="S477" s="95">
        <f t="shared" si="86"/>
        <v>0</v>
      </c>
      <c r="T477" s="95">
        <f t="shared" si="86"/>
        <v>0</v>
      </c>
      <c r="U477" s="95">
        <f t="shared" si="86"/>
        <v>0</v>
      </c>
      <c r="V477" s="95">
        <f t="shared" si="86"/>
        <v>0</v>
      </c>
      <c r="W477" s="95">
        <f t="shared" si="86"/>
        <v>0</v>
      </c>
      <c r="X477" s="95">
        <f t="shared" si="86"/>
        <v>0</v>
      </c>
      <c r="Y477" s="95">
        <f t="shared" si="86"/>
        <v>0</v>
      </c>
      <c r="Z477" s="95">
        <f t="shared" si="86"/>
        <v>0</v>
      </c>
      <c r="AA477" s="95">
        <f t="shared" si="86"/>
        <v>0</v>
      </c>
      <c r="AB477" s="95">
        <f t="shared" si="86"/>
        <v>0</v>
      </c>
      <c r="AC477" s="95">
        <f t="shared" si="86"/>
        <v>0</v>
      </c>
      <c r="AD477" s="95">
        <f t="shared" si="86"/>
        <v>0</v>
      </c>
      <c r="AE477" s="95">
        <f t="shared" si="86"/>
        <v>0</v>
      </c>
      <c r="AF477" s="95">
        <f t="shared" si="86"/>
        <v>0</v>
      </c>
      <c r="AG477" s="95">
        <f t="shared" si="86"/>
        <v>0</v>
      </c>
      <c r="AH477" s="95">
        <f t="shared" si="86"/>
        <v>0</v>
      </c>
      <c r="AI477" s="95">
        <f t="shared" si="86"/>
        <v>0</v>
      </c>
      <c r="AJ477" s="95">
        <f t="shared" si="86"/>
        <v>0</v>
      </c>
      <c r="AK477" s="95">
        <f t="shared" si="86"/>
        <v>0</v>
      </c>
      <c r="AL477" s="95">
        <f t="shared" ref="AL477:AO477" si="87">AL264+AL279+AL294+AL309</f>
        <v>0</v>
      </c>
      <c r="AM477" s="95">
        <f t="shared" si="87"/>
        <v>0</v>
      </c>
      <c r="AN477" s="95">
        <f t="shared" si="87"/>
        <v>0</v>
      </c>
      <c r="AO477" s="95">
        <f t="shared" si="87"/>
        <v>0</v>
      </c>
    </row>
    <row r="478" spans="3:41">
      <c r="C478" s="15"/>
      <c r="D478">
        <f t="shared" si="73"/>
        <v>4</v>
      </c>
      <c r="E478" s="81"/>
      <c r="F478" s="95"/>
      <c r="G478" s="95"/>
      <c r="H478" s="95"/>
      <c r="I478" s="95"/>
      <c r="J478" s="95"/>
      <c r="K478" s="95"/>
      <c r="L478" s="95"/>
      <c r="M478" s="95"/>
      <c r="N478" s="95"/>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row>
    <row r="479" spans="3:41">
      <c r="C479" s="15"/>
      <c r="D479">
        <f t="shared" si="73"/>
        <v>4</v>
      </c>
      <c r="E479" s="81"/>
      <c r="F479" s="95"/>
      <c r="G479" s="95"/>
      <c r="H479" s="95"/>
      <c r="I479" s="95"/>
      <c r="J479" s="95"/>
      <c r="K479" s="95"/>
      <c r="L479" s="95"/>
      <c r="M479" s="95"/>
      <c r="N479" s="95"/>
      <c r="O479" s="95"/>
      <c r="P479" s="95"/>
      <c r="Q479" s="95"/>
      <c r="R479" s="95"/>
      <c r="S479" s="95"/>
      <c r="T479" s="95"/>
      <c r="U479" s="95"/>
      <c r="V479" s="95"/>
      <c r="W479" s="95"/>
      <c r="X479" s="95"/>
      <c r="Y479" s="95"/>
      <c r="Z479" s="95"/>
      <c r="AA479" s="95"/>
      <c r="AB479" s="95"/>
      <c r="AC479" s="95"/>
      <c r="AD479" s="95"/>
      <c r="AE479" s="95"/>
      <c r="AF479" s="95"/>
      <c r="AG479" s="95"/>
      <c r="AH479" s="95"/>
      <c r="AI479" s="95"/>
      <c r="AJ479" s="95"/>
      <c r="AK479" s="95"/>
      <c r="AL479" s="95"/>
      <c r="AM479" s="95"/>
      <c r="AN479" s="95"/>
      <c r="AO479" s="95"/>
    </row>
    <row r="480" spans="3:41">
      <c r="C480" s="15"/>
      <c r="D480">
        <f t="shared" si="73"/>
        <v>4</v>
      </c>
      <c r="E480" s="81"/>
      <c r="F480" s="95"/>
      <c r="G480" s="95"/>
      <c r="H480" s="95"/>
      <c r="I480" s="95"/>
      <c r="J480" s="95"/>
      <c r="K480" s="95"/>
      <c r="L480" s="95"/>
      <c r="M480" s="95"/>
      <c r="N480" s="95"/>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row>
    <row r="481" spans="3:41">
      <c r="C481" s="15"/>
      <c r="D481">
        <v>5</v>
      </c>
      <c r="E481" s="81" t="s">
        <v>28</v>
      </c>
      <c r="F481" s="95">
        <f t="shared" ref="F481:AK481" si="88">F331+F346+F361+F376</f>
        <v>0</v>
      </c>
      <c r="G481" s="95">
        <f t="shared" si="88"/>
        <v>0</v>
      </c>
      <c r="H481" s="95">
        <f t="shared" si="88"/>
        <v>0</v>
      </c>
      <c r="I481" s="95">
        <f t="shared" si="88"/>
        <v>0</v>
      </c>
      <c r="J481" s="95">
        <f t="shared" si="88"/>
        <v>0</v>
      </c>
      <c r="K481" s="95">
        <f t="shared" si="88"/>
        <v>0</v>
      </c>
      <c r="L481" s="95">
        <f t="shared" si="88"/>
        <v>0</v>
      </c>
      <c r="M481" s="95">
        <f t="shared" si="88"/>
        <v>0</v>
      </c>
      <c r="N481" s="95">
        <f t="shared" si="88"/>
        <v>0</v>
      </c>
      <c r="O481" s="95">
        <f t="shared" si="88"/>
        <v>0</v>
      </c>
      <c r="P481" s="95">
        <f t="shared" si="88"/>
        <v>0</v>
      </c>
      <c r="Q481" s="95">
        <f t="shared" si="88"/>
        <v>0</v>
      </c>
      <c r="R481" s="95">
        <f t="shared" si="88"/>
        <v>0</v>
      </c>
      <c r="S481" s="95">
        <f t="shared" si="88"/>
        <v>0</v>
      </c>
      <c r="T481" s="95">
        <f t="shared" si="88"/>
        <v>0</v>
      </c>
      <c r="U481" s="95">
        <f t="shared" si="88"/>
        <v>0</v>
      </c>
      <c r="V481" s="95">
        <f t="shared" si="88"/>
        <v>0</v>
      </c>
      <c r="W481" s="95">
        <f t="shared" si="88"/>
        <v>0</v>
      </c>
      <c r="X481" s="95">
        <f t="shared" si="88"/>
        <v>0</v>
      </c>
      <c r="Y481" s="95">
        <f t="shared" si="88"/>
        <v>0</v>
      </c>
      <c r="Z481" s="95">
        <f t="shared" si="88"/>
        <v>0</v>
      </c>
      <c r="AA481" s="95">
        <f t="shared" si="88"/>
        <v>0</v>
      </c>
      <c r="AB481" s="95">
        <f t="shared" si="88"/>
        <v>0</v>
      </c>
      <c r="AC481" s="95">
        <f t="shared" si="88"/>
        <v>0</v>
      </c>
      <c r="AD481" s="95">
        <f t="shared" si="88"/>
        <v>0</v>
      </c>
      <c r="AE481" s="95">
        <f t="shared" si="88"/>
        <v>0</v>
      </c>
      <c r="AF481" s="95">
        <f t="shared" si="88"/>
        <v>0</v>
      </c>
      <c r="AG481" s="95">
        <f t="shared" si="88"/>
        <v>0</v>
      </c>
      <c r="AH481" s="95">
        <f t="shared" si="88"/>
        <v>0</v>
      </c>
      <c r="AI481" s="95">
        <f t="shared" si="88"/>
        <v>0</v>
      </c>
      <c r="AJ481" s="95">
        <f t="shared" si="88"/>
        <v>0</v>
      </c>
      <c r="AK481" s="95">
        <f t="shared" si="88"/>
        <v>0</v>
      </c>
      <c r="AL481" s="95">
        <f t="shared" ref="AL481:AO481" si="89">AL331+AL346+AL361+AL376</f>
        <v>0</v>
      </c>
      <c r="AM481" s="95">
        <f t="shared" si="89"/>
        <v>0</v>
      </c>
      <c r="AN481" s="95">
        <f t="shared" si="89"/>
        <v>0</v>
      </c>
      <c r="AO481" s="95">
        <f t="shared" si="89"/>
        <v>0</v>
      </c>
    </row>
    <row r="482" spans="3:41">
      <c r="C482" s="15"/>
      <c r="D482">
        <f t="shared" ref="D482:D493" si="90">D481</f>
        <v>5</v>
      </c>
      <c r="E482" s="81" t="s">
        <v>379</v>
      </c>
      <c r="F482" s="95">
        <f t="shared" ref="F482:AK482" si="91">F332+F347+F362+F377</f>
        <v>0</v>
      </c>
      <c r="G482" s="95">
        <f t="shared" si="91"/>
        <v>0</v>
      </c>
      <c r="H482" s="95">
        <f t="shared" si="91"/>
        <v>0</v>
      </c>
      <c r="I482" s="95">
        <f t="shared" si="91"/>
        <v>0</v>
      </c>
      <c r="J482" s="95">
        <f t="shared" si="91"/>
        <v>0</v>
      </c>
      <c r="K482" s="95">
        <f t="shared" si="91"/>
        <v>0</v>
      </c>
      <c r="L482" s="95">
        <f t="shared" si="91"/>
        <v>0</v>
      </c>
      <c r="M482" s="95">
        <f t="shared" si="91"/>
        <v>0</v>
      </c>
      <c r="N482" s="95">
        <f t="shared" si="91"/>
        <v>0</v>
      </c>
      <c r="O482" s="95">
        <f t="shared" si="91"/>
        <v>0</v>
      </c>
      <c r="P482" s="95">
        <f t="shared" si="91"/>
        <v>0</v>
      </c>
      <c r="Q482" s="95">
        <f t="shared" si="91"/>
        <v>0</v>
      </c>
      <c r="R482" s="95">
        <f t="shared" si="91"/>
        <v>0</v>
      </c>
      <c r="S482" s="95">
        <f t="shared" si="91"/>
        <v>0</v>
      </c>
      <c r="T482" s="95">
        <f t="shared" si="91"/>
        <v>0</v>
      </c>
      <c r="U482" s="95">
        <f t="shared" si="91"/>
        <v>0</v>
      </c>
      <c r="V482" s="95">
        <f t="shared" si="91"/>
        <v>0</v>
      </c>
      <c r="W482" s="95">
        <f t="shared" si="91"/>
        <v>0</v>
      </c>
      <c r="X482" s="95">
        <f t="shared" si="91"/>
        <v>0</v>
      </c>
      <c r="Y482" s="95">
        <f t="shared" si="91"/>
        <v>0</v>
      </c>
      <c r="Z482" s="95">
        <f t="shared" si="91"/>
        <v>0</v>
      </c>
      <c r="AA482" s="95">
        <f t="shared" si="91"/>
        <v>0</v>
      </c>
      <c r="AB482" s="95">
        <f t="shared" si="91"/>
        <v>0</v>
      </c>
      <c r="AC482" s="95">
        <f t="shared" si="91"/>
        <v>0</v>
      </c>
      <c r="AD482" s="95">
        <f t="shared" si="91"/>
        <v>0</v>
      </c>
      <c r="AE482" s="95">
        <f t="shared" si="91"/>
        <v>0</v>
      </c>
      <c r="AF482" s="95">
        <f t="shared" si="91"/>
        <v>0</v>
      </c>
      <c r="AG482" s="95">
        <f t="shared" si="91"/>
        <v>0</v>
      </c>
      <c r="AH482" s="95">
        <f t="shared" si="91"/>
        <v>0</v>
      </c>
      <c r="AI482" s="95">
        <f t="shared" si="91"/>
        <v>0</v>
      </c>
      <c r="AJ482" s="95">
        <f t="shared" si="91"/>
        <v>0</v>
      </c>
      <c r="AK482" s="95">
        <f t="shared" si="91"/>
        <v>0</v>
      </c>
      <c r="AL482" s="95">
        <f t="shared" ref="AL482:AO482" si="92">AL332+AL347+AL362+AL377</f>
        <v>0</v>
      </c>
      <c r="AM482" s="95">
        <f t="shared" si="92"/>
        <v>0</v>
      </c>
      <c r="AN482" s="95">
        <f t="shared" si="92"/>
        <v>0</v>
      </c>
      <c r="AO482" s="95">
        <f t="shared" si="92"/>
        <v>0</v>
      </c>
    </row>
    <row r="483" spans="3:41">
      <c r="C483" s="15"/>
      <c r="D483">
        <f t="shared" si="90"/>
        <v>5</v>
      </c>
      <c r="E483" s="81" t="s">
        <v>30</v>
      </c>
      <c r="F483" s="95">
        <f t="shared" ref="F483:AK483" si="93">F333+F348+F363+F378</f>
        <v>0</v>
      </c>
      <c r="G483" s="95">
        <f t="shared" si="93"/>
        <v>0</v>
      </c>
      <c r="H483" s="95">
        <f t="shared" si="93"/>
        <v>0</v>
      </c>
      <c r="I483" s="95">
        <f t="shared" si="93"/>
        <v>0</v>
      </c>
      <c r="J483" s="95">
        <f t="shared" si="93"/>
        <v>0</v>
      </c>
      <c r="K483" s="95">
        <f t="shared" si="93"/>
        <v>0</v>
      </c>
      <c r="L483" s="95">
        <f t="shared" si="93"/>
        <v>0</v>
      </c>
      <c r="M483" s="95">
        <f t="shared" si="93"/>
        <v>0</v>
      </c>
      <c r="N483" s="95">
        <f t="shared" si="93"/>
        <v>0</v>
      </c>
      <c r="O483" s="95">
        <f t="shared" si="93"/>
        <v>0</v>
      </c>
      <c r="P483" s="95">
        <f t="shared" si="93"/>
        <v>0</v>
      </c>
      <c r="Q483" s="95">
        <f t="shared" si="93"/>
        <v>0</v>
      </c>
      <c r="R483" s="95">
        <f t="shared" si="93"/>
        <v>0</v>
      </c>
      <c r="S483" s="95">
        <f t="shared" si="93"/>
        <v>0</v>
      </c>
      <c r="T483" s="95">
        <f t="shared" si="93"/>
        <v>0</v>
      </c>
      <c r="U483" s="95">
        <f t="shared" si="93"/>
        <v>0</v>
      </c>
      <c r="V483" s="95">
        <f t="shared" si="93"/>
        <v>0</v>
      </c>
      <c r="W483" s="95">
        <f t="shared" si="93"/>
        <v>0</v>
      </c>
      <c r="X483" s="95">
        <f t="shared" si="93"/>
        <v>0</v>
      </c>
      <c r="Y483" s="95">
        <f t="shared" si="93"/>
        <v>0</v>
      </c>
      <c r="Z483" s="95">
        <f t="shared" si="93"/>
        <v>0</v>
      </c>
      <c r="AA483" s="95">
        <f t="shared" si="93"/>
        <v>0</v>
      </c>
      <c r="AB483" s="95">
        <f t="shared" si="93"/>
        <v>0</v>
      </c>
      <c r="AC483" s="95">
        <f t="shared" si="93"/>
        <v>0</v>
      </c>
      <c r="AD483" s="95">
        <f t="shared" si="93"/>
        <v>0</v>
      </c>
      <c r="AE483" s="95">
        <f t="shared" si="93"/>
        <v>0</v>
      </c>
      <c r="AF483" s="95">
        <f t="shared" si="93"/>
        <v>0</v>
      </c>
      <c r="AG483" s="95">
        <f t="shared" si="93"/>
        <v>0</v>
      </c>
      <c r="AH483" s="95">
        <f t="shared" si="93"/>
        <v>0</v>
      </c>
      <c r="AI483" s="95">
        <f t="shared" si="93"/>
        <v>0</v>
      </c>
      <c r="AJ483" s="95">
        <f t="shared" si="93"/>
        <v>0</v>
      </c>
      <c r="AK483" s="95">
        <f t="shared" si="93"/>
        <v>0</v>
      </c>
      <c r="AL483" s="95">
        <f t="shared" ref="AL483:AO483" si="94">AL333+AL348+AL363+AL378</f>
        <v>0</v>
      </c>
      <c r="AM483" s="95">
        <f t="shared" si="94"/>
        <v>0</v>
      </c>
      <c r="AN483" s="95">
        <f t="shared" si="94"/>
        <v>0</v>
      </c>
      <c r="AO483" s="95">
        <f t="shared" si="94"/>
        <v>0</v>
      </c>
    </row>
    <row r="484" spans="3:41">
      <c r="C484" s="15"/>
      <c r="D484">
        <f t="shared" si="90"/>
        <v>5</v>
      </c>
      <c r="E484" s="81" t="s">
        <v>32</v>
      </c>
      <c r="F484" s="95">
        <f t="shared" ref="F484:AK484" si="95">F334+F349+F364+F379</f>
        <v>0</v>
      </c>
      <c r="G484" s="95">
        <f t="shared" si="95"/>
        <v>0</v>
      </c>
      <c r="H484" s="95">
        <f t="shared" si="95"/>
        <v>0</v>
      </c>
      <c r="I484" s="95">
        <f t="shared" si="95"/>
        <v>0</v>
      </c>
      <c r="J484" s="95">
        <f t="shared" si="95"/>
        <v>0</v>
      </c>
      <c r="K484" s="95">
        <f t="shared" si="95"/>
        <v>0</v>
      </c>
      <c r="L484" s="95">
        <f t="shared" si="95"/>
        <v>0</v>
      </c>
      <c r="M484" s="95">
        <f t="shared" si="95"/>
        <v>0</v>
      </c>
      <c r="N484" s="95">
        <f t="shared" si="95"/>
        <v>0</v>
      </c>
      <c r="O484" s="95">
        <f t="shared" si="95"/>
        <v>0</v>
      </c>
      <c r="P484" s="95">
        <f t="shared" si="95"/>
        <v>0</v>
      </c>
      <c r="Q484" s="95">
        <f t="shared" si="95"/>
        <v>0</v>
      </c>
      <c r="R484" s="95">
        <f t="shared" si="95"/>
        <v>0</v>
      </c>
      <c r="S484" s="95">
        <f t="shared" si="95"/>
        <v>0</v>
      </c>
      <c r="T484" s="95">
        <f t="shared" si="95"/>
        <v>0</v>
      </c>
      <c r="U484" s="95">
        <f t="shared" si="95"/>
        <v>0</v>
      </c>
      <c r="V484" s="95">
        <f t="shared" si="95"/>
        <v>0</v>
      </c>
      <c r="W484" s="95">
        <f t="shared" si="95"/>
        <v>0</v>
      </c>
      <c r="X484" s="95">
        <f t="shared" si="95"/>
        <v>0</v>
      </c>
      <c r="Y484" s="95">
        <f t="shared" si="95"/>
        <v>0</v>
      </c>
      <c r="Z484" s="95">
        <f t="shared" si="95"/>
        <v>0</v>
      </c>
      <c r="AA484" s="95">
        <f t="shared" si="95"/>
        <v>0</v>
      </c>
      <c r="AB484" s="95">
        <f t="shared" si="95"/>
        <v>0</v>
      </c>
      <c r="AC484" s="95">
        <f t="shared" si="95"/>
        <v>0</v>
      </c>
      <c r="AD484" s="95">
        <f t="shared" si="95"/>
        <v>0</v>
      </c>
      <c r="AE484" s="95">
        <f t="shared" si="95"/>
        <v>0</v>
      </c>
      <c r="AF484" s="95">
        <f t="shared" si="95"/>
        <v>0</v>
      </c>
      <c r="AG484" s="95">
        <f t="shared" si="95"/>
        <v>0</v>
      </c>
      <c r="AH484" s="95">
        <f t="shared" si="95"/>
        <v>0</v>
      </c>
      <c r="AI484" s="95">
        <f t="shared" si="95"/>
        <v>0</v>
      </c>
      <c r="AJ484" s="95">
        <f t="shared" si="95"/>
        <v>0</v>
      </c>
      <c r="AK484" s="95">
        <f t="shared" si="95"/>
        <v>0</v>
      </c>
      <c r="AL484" s="95">
        <f t="shared" ref="AL484:AO484" si="96">AL334+AL349+AL364+AL379</f>
        <v>0</v>
      </c>
      <c r="AM484" s="95">
        <f t="shared" si="96"/>
        <v>0</v>
      </c>
      <c r="AN484" s="95">
        <f t="shared" si="96"/>
        <v>0</v>
      </c>
      <c r="AO484" s="95">
        <f t="shared" si="96"/>
        <v>0</v>
      </c>
    </row>
    <row r="485" spans="3:41">
      <c r="C485" s="15"/>
      <c r="D485">
        <f t="shared" si="90"/>
        <v>5</v>
      </c>
      <c r="E485" s="81" t="s">
        <v>33</v>
      </c>
      <c r="F485" s="95">
        <f t="shared" ref="F485:AK485" si="97">F335+F350+F365+F380</f>
        <v>0</v>
      </c>
      <c r="G485" s="95">
        <f t="shared" si="97"/>
        <v>0</v>
      </c>
      <c r="H485" s="95">
        <f t="shared" si="97"/>
        <v>0</v>
      </c>
      <c r="I485" s="95">
        <f t="shared" si="97"/>
        <v>0</v>
      </c>
      <c r="J485" s="95">
        <f t="shared" si="97"/>
        <v>0</v>
      </c>
      <c r="K485" s="95">
        <f t="shared" si="97"/>
        <v>0</v>
      </c>
      <c r="L485" s="95">
        <f t="shared" si="97"/>
        <v>0</v>
      </c>
      <c r="M485" s="95">
        <f t="shared" si="97"/>
        <v>0</v>
      </c>
      <c r="N485" s="95">
        <f t="shared" si="97"/>
        <v>0</v>
      </c>
      <c r="O485" s="95">
        <f t="shared" si="97"/>
        <v>0</v>
      </c>
      <c r="P485" s="95">
        <f t="shared" si="97"/>
        <v>0</v>
      </c>
      <c r="Q485" s="95">
        <f t="shared" si="97"/>
        <v>0</v>
      </c>
      <c r="R485" s="95">
        <f t="shared" si="97"/>
        <v>0</v>
      </c>
      <c r="S485" s="95">
        <f t="shared" si="97"/>
        <v>0</v>
      </c>
      <c r="T485" s="95">
        <f t="shared" si="97"/>
        <v>0</v>
      </c>
      <c r="U485" s="95">
        <f t="shared" si="97"/>
        <v>0</v>
      </c>
      <c r="V485" s="95">
        <f t="shared" si="97"/>
        <v>0</v>
      </c>
      <c r="W485" s="95">
        <f t="shared" si="97"/>
        <v>0</v>
      </c>
      <c r="X485" s="95">
        <f t="shared" si="97"/>
        <v>0</v>
      </c>
      <c r="Y485" s="95">
        <f t="shared" si="97"/>
        <v>0</v>
      </c>
      <c r="Z485" s="95">
        <f t="shared" si="97"/>
        <v>0</v>
      </c>
      <c r="AA485" s="95">
        <f t="shared" si="97"/>
        <v>0</v>
      </c>
      <c r="AB485" s="95">
        <f t="shared" si="97"/>
        <v>0</v>
      </c>
      <c r="AC485" s="95">
        <f t="shared" si="97"/>
        <v>0</v>
      </c>
      <c r="AD485" s="95">
        <f t="shared" si="97"/>
        <v>0</v>
      </c>
      <c r="AE485" s="95">
        <f t="shared" si="97"/>
        <v>0</v>
      </c>
      <c r="AF485" s="95">
        <f t="shared" si="97"/>
        <v>0</v>
      </c>
      <c r="AG485" s="95">
        <f t="shared" si="97"/>
        <v>0</v>
      </c>
      <c r="AH485" s="95">
        <f t="shared" si="97"/>
        <v>0</v>
      </c>
      <c r="AI485" s="95">
        <f t="shared" si="97"/>
        <v>0</v>
      </c>
      <c r="AJ485" s="95">
        <f t="shared" si="97"/>
        <v>0</v>
      </c>
      <c r="AK485" s="95">
        <f t="shared" si="97"/>
        <v>0</v>
      </c>
      <c r="AL485" s="95">
        <f t="shared" ref="AL485:AO485" si="98">AL335+AL350+AL365+AL380</f>
        <v>0</v>
      </c>
      <c r="AM485" s="95">
        <f t="shared" si="98"/>
        <v>0</v>
      </c>
      <c r="AN485" s="95">
        <f t="shared" si="98"/>
        <v>0</v>
      </c>
      <c r="AO485" s="95">
        <f t="shared" si="98"/>
        <v>0</v>
      </c>
    </row>
    <row r="486" spans="3:41">
      <c r="C486" s="15"/>
      <c r="D486">
        <f t="shared" si="90"/>
        <v>5</v>
      </c>
      <c r="E486" s="81" t="s">
        <v>34</v>
      </c>
      <c r="F486" s="95">
        <f t="shared" ref="F486:AK486" si="99">F336+F351+F366+F381</f>
        <v>0</v>
      </c>
      <c r="G486" s="95">
        <f t="shared" si="99"/>
        <v>0</v>
      </c>
      <c r="H486" s="95">
        <f t="shared" si="99"/>
        <v>0</v>
      </c>
      <c r="I486" s="95">
        <f t="shared" si="99"/>
        <v>0</v>
      </c>
      <c r="J486" s="95">
        <f t="shared" si="99"/>
        <v>0</v>
      </c>
      <c r="K486" s="95">
        <f t="shared" si="99"/>
        <v>0</v>
      </c>
      <c r="L486" s="95">
        <f t="shared" si="99"/>
        <v>0</v>
      </c>
      <c r="M486" s="95">
        <f t="shared" si="99"/>
        <v>0</v>
      </c>
      <c r="N486" s="95">
        <f t="shared" si="99"/>
        <v>0</v>
      </c>
      <c r="O486" s="95">
        <f t="shared" si="99"/>
        <v>0</v>
      </c>
      <c r="P486" s="95">
        <f t="shared" si="99"/>
        <v>0</v>
      </c>
      <c r="Q486" s="95">
        <f t="shared" si="99"/>
        <v>0</v>
      </c>
      <c r="R486" s="95">
        <f t="shared" si="99"/>
        <v>0</v>
      </c>
      <c r="S486" s="95">
        <f t="shared" si="99"/>
        <v>0</v>
      </c>
      <c r="T486" s="95">
        <f t="shared" si="99"/>
        <v>0</v>
      </c>
      <c r="U486" s="95">
        <f t="shared" si="99"/>
        <v>0</v>
      </c>
      <c r="V486" s="95">
        <f t="shared" si="99"/>
        <v>0</v>
      </c>
      <c r="W486" s="95">
        <f t="shared" si="99"/>
        <v>0</v>
      </c>
      <c r="X486" s="95">
        <f t="shared" si="99"/>
        <v>0</v>
      </c>
      <c r="Y486" s="95">
        <f t="shared" si="99"/>
        <v>0</v>
      </c>
      <c r="Z486" s="95">
        <f t="shared" si="99"/>
        <v>0</v>
      </c>
      <c r="AA486" s="95">
        <f t="shared" si="99"/>
        <v>0</v>
      </c>
      <c r="AB486" s="95">
        <f t="shared" si="99"/>
        <v>0</v>
      </c>
      <c r="AC486" s="95">
        <f t="shared" si="99"/>
        <v>0</v>
      </c>
      <c r="AD486" s="95">
        <f t="shared" si="99"/>
        <v>0</v>
      </c>
      <c r="AE486" s="95">
        <f t="shared" si="99"/>
        <v>0</v>
      </c>
      <c r="AF486" s="95">
        <f t="shared" si="99"/>
        <v>0</v>
      </c>
      <c r="AG486" s="95">
        <f t="shared" si="99"/>
        <v>0</v>
      </c>
      <c r="AH486" s="95">
        <f t="shared" si="99"/>
        <v>0</v>
      </c>
      <c r="AI486" s="95">
        <f t="shared" si="99"/>
        <v>0</v>
      </c>
      <c r="AJ486" s="95">
        <f t="shared" si="99"/>
        <v>0</v>
      </c>
      <c r="AK486" s="95">
        <f t="shared" si="99"/>
        <v>0</v>
      </c>
      <c r="AL486" s="95">
        <f t="shared" ref="AL486:AO486" si="100">AL336+AL351+AL366+AL381</f>
        <v>0</v>
      </c>
      <c r="AM486" s="95">
        <f t="shared" si="100"/>
        <v>0</v>
      </c>
      <c r="AN486" s="95">
        <f t="shared" si="100"/>
        <v>0</v>
      </c>
      <c r="AO486" s="95">
        <f t="shared" si="100"/>
        <v>0</v>
      </c>
    </row>
    <row r="487" spans="3:41">
      <c r="C487" s="15"/>
      <c r="D487">
        <f t="shared" si="90"/>
        <v>5</v>
      </c>
      <c r="E487" s="81" t="s">
        <v>562</v>
      </c>
      <c r="F487" s="95">
        <f t="shared" ref="F487:AK487" si="101">F337+F352+F367+F382</f>
        <v>0</v>
      </c>
      <c r="G487" s="95">
        <f t="shared" si="101"/>
        <v>0</v>
      </c>
      <c r="H487" s="95">
        <f t="shared" si="101"/>
        <v>0</v>
      </c>
      <c r="I487" s="95">
        <f t="shared" si="101"/>
        <v>0</v>
      </c>
      <c r="J487" s="95">
        <f t="shared" si="101"/>
        <v>0</v>
      </c>
      <c r="K487" s="95">
        <f t="shared" si="101"/>
        <v>0</v>
      </c>
      <c r="L487" s="95">
        <f t="shared" si="101"/>
        <v>0</v>
      </c>
      <c r="M487" s="95">
        <f t="shared" si="101"/>
        <v>0</v>
      </c>
      <c r="N487" s="95">
        <f t="shared" si="101"/>
        <v>0</v>
      </c>
      <c r="O487" s="95">
        <f t="shared" si="101"/>
        <v>0</v>
      </c>
      <c r="P487" s="95">
        <f t="shared" si="101"/>
        <v>0</v>
      </c>
      <c r="Q487" s="95">
        <f t="shared" si="101"/>
        <v>0</v>
      </c>
      <c r="R487" s="95">
        <f t="shared" si="101"/>
        <v>0</v>
      </c>
      <c r="S487" s="95">
        <f t="shared" si="101"/>
        <v>0</v>
      </c>
      <c r="T487" s="95">
        <f t="shared" si="101"/>
        <v>0</v>
      </c>
      <c r="U487" s="95">
        <f t="shared" si="101"/>
        <v>0</v>
      </c>
      <c r="V487" s="95">
        <f t="shared" si="101"/>
        <v>0</v>
      </c>
      <c r="W487" s="95">
        <f t="shared" si="101"/>
        <v>0</v>
      </c>
      <c r="X487" s="95">
        <f t="shared" si="101"/>
        <v>0</v>
      </c>
      <c r="Y487" s="95">
        <f t="shared" si="101"/>
        <v>0</v>
      </c>
      <c r="Z487" s="95">
        <f t="shared" si="101"/>
        <v>0</v>
      </c>
      <c r="AA487" s="95">
        <f t="shared" si="101"/>
        <v>0</v>
      </c>
      <c r="AB487" s="95">
        <f t="shared" si="101"/>
        <v>0</v>
      </c>
      <c r="AC487" s="95">
        <f t="shared" si="101"/>
        <v>0</v>
      </c>
      <c r="AD487" s="95">
        <f t="shared" si="101"/>
        <v>0</v>
      </c>
      <c r="AE487" s="95">
        <f t="shared" si="101"/>
        <v>0</v>
      </c>
      <c r="AF487" s="95">
        <f t="shared" si="101"/>
        <v>0</v>
      </c>
      <c r="AG487" s="95">
        <f t="shared" si="101"/>
        <v>0</v>
      </c>
      <c r="AH487" s="95">
        <f t="shared" si="101"/>
        <v>0</v>
      </c>
      <c r="AI487" s="95">
        <f t="shared" si="101"/>
        <v>0</v>
      </c>
      <c r="AJ487" s="95">
        <f t="shared" si="101"/>
        <v>0</v>
      </c>
      <c r="AK487" s="95">
        <f t="shared" si="101"/>
        <v>0</v>
      </c>
      <c r="AL487" s="95">
        <f t="shared" ref="AL487:AO487" si="102">AL337+AL352+AL367+AL382</f>
        <v>0</v>
      </c>
      <c r="AM487" s="95">
        <f t="shared" si="102"/>
        <v>0</v>
      </c>
      <c r="AN487" s="95">
        <f t="shared" si="102"/>
        <v>0</v>
      </c>
      <c r="AO487" s="95">
        <f t="shared" si="102"/>
        <v>0</v>
      </c>
    </row>
    <row r="488" spans="3:41">
      <c r="C488" s="15"/>
      <c r="D488">
        <f t="shared" si="90"/>
        <v>5</v>
      </c>
      <c r="E488" s="81"/>
      <c r="F488" s="95"/>
      <c r="G488" s="95"/>
      <c r="H488" s="95"/>
      <c r="I488" s="95"/>
      <c r="J488" s="95"/>
      <c r="K488" s="95"/>
      <c r="L488" s="95"/>
      <c r="M488" s="95"/>
      <c r="N488" s="95"/>
      <c r="O488" s="95"/>
      <c r="P488" s="95"/>
      <c r="Q488" s="95"/>
      <c r="R488" s="95"/>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row>
    <row r="489" spans="3:41">
      <c r="C489" s="15"/>
      <c r="D489">
        <f t="shared" si="90"/>
        <v>5</v>
      </c>
      <c r="E489" s="81"/>
      <c r="F489" s="95"/>
      <c r="G489" s="95"/>
      <c r="H489" s="95"/>
      <c r="I489" s="95"/>
      <c r="J489" s="95"/>
      <c r="K489" s="95"/>
      <c r="L489" s="95"/>
      <c r="M489" s="95"/>
      <c r="N489" s="95"/>
      <c r="O489" s="95"/>
      <c r="P489" s="95"/>
      <c r="Q489" s="95"/>
      <c r="R489" s="95"/>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row>
    <row r="490" spans="3:41">
      <c r="C490" s="15"/>
      <c r="D490">
        <f t="shared" si="90"/>
        <v>5</v>
      </c>
      <c r="E490" s="81" t="s">
        <v>730</v>
      </c>
      <c r="F490" s="95">
        <f t="shared" ref="F490:AK490" si="103">F340+F355+F370+F385</f>
        <v>0</v>
      </c>
      <c r="G490" s="95">
        <f t="shared" si="103"/>
        <v>0</v>
      </c>
      <c r="H490" s="95">
        <f t="shared" si="103"/>
        <v>0</v>
      </c>
      <c r="I490" s="95">
        <f t="shared" si="103"/>
        <v>0</v>
      </c>
      <c r="J490" s="95">
        <f t="shared" si="103"/>
        <v>0</v>
      </c>
      <c r="K490" s="95">
        <f t="shared" si="103"/>
        <v>0</v>
      </c>
      <c r="L490" s="95">
        <f t="shared" si="103"/>
        <v>0</v>
      </c>
      <c r="M490" s="95">
        <f t="shared" si="103"/>
        <v>0</v>
      </c>
      <c r="N490" s="95">
        <f t="shared" si="103"/>
        <v>0</v>
      </c>
      <c r="O490" s="95">
        <f t="shared" si="103"/>
        <v>0</v>
      </c>
      <c r="P490" s="95">
        <f t="shared" si="103"/>
        <v>0</v>
      </c>
      <c r="Q490" s="95">
        <f t="shared" si="103"/>
        <v>0</v>
      </c>
      <c r="R490" s="95">
        <f t="shared" si="103"/>
        <v>0</v>
      </c>
      <c r="S490" s="95">
        <f t="shared" si="103"/>
        <v>0</v>
      </c>
      <c r="T490" s="95">
        <f t="shared" si="103"/>
        <v>0</v>
      </c>
      <c r="U490" s="95">
        <f t="shared" si="103"/>
        <v>0</v>
      </c>
      <c r="V490" s="95">
        <f t="shared" si="103"/>
        <v>0</v>
      </c>
      <c r="W490" s="95">
        <f t="shared" si="103"/>
        <v>0</v>
      </c>
      <c r="X490" s="95">
        <f t="shared" si="103"/>
        <v>0</v>
      </c>
      <c r="Y490" s="95">
        <f t="shared" si="103"/>
        <v>0</v>
      </c>
      <c r="Z490" s="95">
        <f t="shared" si="103"/>
        <v>0</v>
      </c>
      <c r="AA490" s="95">
        <f t="shared" si="103"/>
        <v>0</v>
      </c>
      <c r="AB490" s="95">
        <f t="shared" si="103"/>
        <v>0</v>
      </c>
      <c r="AC490" s="95">
        <f t="shared" si="103"/>
        <v>0</v>
      </c>
      <c r="AD490" s="95">
        <f t="shared" si="103"/>
        <v>0</v>
      </c>
      <c r="AE490" s="95">
        <f t="shared" si="103"/>
        <v>0</v>
      </c>
      <c r="AF490" s="95">
        <f t="shared" si="103"/>
        <v>0</v>
      </c>
      <c r="AG490" s="95">
        <f t="shared" si="103"/>
        <v>0</v>
      </c>
      <c r="AH490" s="95">
        <f t="shared" si="103"/>
        <v>0</v>
      </c>
      <c r="AI490" s="95">
        <f t="shared" si="103"/>
        <v>0</v>
      </c>
      <c r="AJ490" s="95">
        <f t="shared" si="103"/>
        <v>0</v>
      </c>
      <c r="AK490" s="95">
        <f t="shared" si="103"/>
        <v>0</v>
      </c>
      <c r="AL490" s="95">
        <f t="shared" ref="AL490:AO490" si="104">AL340+AL355+AL370+AL385</f>
        <v>0</v>
      </c>
      <c r="AM490" s="95">
        <f t="shared" si="104"/>
        <v>0</v>
      </c>
      <c r="AN490" s="95">
        <f t="shared" si="104"/>
        <v>0</v>
      </c>
      <c r="AO490" s="95">
        <f t="shared" si="104"/>
        <v>0</v>
      </c>
    </row>
    <row r="491" spans="3:41">
      <c r="C491" s="15"/>
      <c r="D491">
        <f t="shared" si="90"/>
        <v>5</v>
      </c>
      <c r="E491" s="81"/>
      <c r="F491" s="95"/>
      <c r="G491" s="95"/>
      <c r="H491" s="95"/>
      <c r="I491" s="95"/>
      <c r="J491" s="95"/>
      <c r="K491" s="95"/>
      <c r="L491" s="95"/>
      <c r="M491" s="95"/>
      <c r="N491" s="95"/>
      <c r="O491" s="95"/>
      <c r="P491" s="95"/>
      <c r="Q491" s="95"/>
      <c r="R491" s="95"/>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row>
    <row r="492" spans="3:41">
      <c r="C492" s="15"/>
      <c r="D492">
        <f t="shared" si="90"/>
        <v>5</v>
      </c>
      <c r="E492" s="81"/>
      <c r="F492" s="95"/>
      <c r="G492" s="95"/>
      <c r="H492" s="95"/>
      <c r="I492" s="95"/>
      <c r="J492" s="95"/>
      <c r="K492" s="95"/>
      <c r="L492" s="95"/>
      <c r="M492" s="95"/>
      <c r="N492" s="95"/>
      <c r="O492" s="95"/>
      <c r="P492" s="95"/>
      <c r="Q492" s="95"/>
      <c r="R492" s="95"/>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row>
    <row r="493" spans="3:41">
      <c r="C493" s="15"/>
      <c r="D493">
        <f t="shared" si="90"/>
        <v>5</v>
      </c>
      <c r="E493" s="81"/>
      <c r="F493" s="95"/>
      <c r="G493" s="95"/>
      <c r="H493" s="95"/>
      <c r="I493" s="95"/>
      <c r="J493" s="95"/>
      <c r="K493" s="95"/>
      <c r="L493" s="95"/>
      <c r="M493" s="95"/>
      <c r="N493" s="95"/>
      <c r="O493" s="95"/>
      <c r="P493" s="95"/>
      <c r="Q493" s="95"/>
      <c r="R493" s="95"/>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row>
    <row r="494" spans="3:41">
      <c r="C494" s="15" t="s">
        <v>937</v>
      </c>
      <c r="E494" s="81" t="s">
        <v>708</v>
      </c>
      <c r="F494" s="95">
        <f t="shared" ref="F494:AK494" si="105">F9+F85+F161+F237+F313</f>
        <v>84</v>
      </c>
      <c r="G494" s="95">
        <f t="shared" si="105"/>
        <v>84</v>
      </c>
      <c r="H494" s="95">
        <f t="shared" si="105"/>
        <v>84</v>
      </c>
      <c r="I494" s="95">
        <f t="shared" si="105"/>
        <v>84</v>
      </c>
      <c r="J494" s="95">
        <f t="shared" si="105"/>
        <v>84</v>
      </c>
      <c r="K494" s="95">
        <f t="shared" si="105"/>
        <v>84</v>
      </c>
      <c r="L494" s="95">
        <f t="shared" si="105"/>
        <v>84</v>
      </c>
      <c r="M494" s="95">
        <f t="shared" si="105"/>
        <v>84</v>
      </c>
      <c r="N494" s="95">
        <f t="shared" si="105"/>
        <v>84</v>
      </c>
      <c r="O494" s="95">
        <f t="shared" si="105"/>
        <v>84</v>
      </c>
      <c r="P494" s="95">
        <f t="shared" si="105"/>
        <v>84</v>
      </c>
      <c r="Q494" s="95">
        <f t="shared" si="105"/>
        <v>84</v>
      </c>
      <c r="R494" s="95">
        <f t="shared" si="105"/>
        <v>84</v>
      </c>
      <c r="S494" s="95">
        <f t="shared" si="105"/>
        <v>84</v>
      </c>
      <c r="T494" s="95">
        <f t="shared" si="105"/>
        <v>84</v>
      </c>
      <c r="U494" s="95">
        <f t="shared" si="105"/>
        <v>84</v>
      </c>
      <c r="V494" s="95">
        <f t="shared" si="105"/>
        <v>84</v>
      </c>
      <c r="W494" s="95">
        <f t="shared" si="105"/>
        <v>84</v>
      </c>
      <c r="X494" s="95">
        <f t="shared" si="105"/>
        <v>84</v>
      </c>
      <c r="Y494" s="95">
        <f t="shared" si="105"/>
        <v>84</v>
      </c>
      <c r="Z494" s="95">
        <f t="shared" si="105"/>
        <v>84</v>
      </c>
      <c r="AA494" s="95">
        <f t="shared" si="105"/>
        <v>84</v>
      </c>
      <c r="AB494" s="95">
        <f t="shared" si="105"/>
        <v>84</v>
      </c>
      <c r="AC494" s="95">
        <f t="shared" si="105"/>
        <v>84</v>
      </c>
      <c r="AD494" s="95">
        <f t="shared" si="105"/>
        <v>84</v>
      </c>
      <c r="AE494" s="95">
        <f t="shared" si="105"/>
        <v>84</v>
      </c>
      <c r="AF494" s="95">
        <f t="shared" si="105"/>
        <v>84</v>
      </c>
      <c r="AG494" s="95">
        <f t="shared" si="105"/>
        <v>84</v>
      </c>
      <c r="AH494" s="95">
        <f t="shared" si="105"/>
        <v>84</v>
      </c>
      <c r="AI494" s="95">
        <f t="shared" si="105"/>
        <v>84</v>
      </c>
      <c r="AJ494" s="95">
        <f t="shared" si="105"/>
        <v>84</v>
      </c>
      <c r="AK494" s="95">
        <f t="shared" si="105"/>
        <v>84</v>
      </c>
      <c r="AL494" s="95">
        <f t="shared" ref="AL494:AO494" si="106">AL9+AL85+AL161+AL237+AL313</f>
        <v>84</v>
      </c>
      <c r="AM494" s="95">
        <f t="shared" si="106"/>
        <v>84</v>
      </c>
      <c r="AN494" s="95">
        <f t="shared" si="106"/>
        <v>84</v>
      </c>
      <c r="AO494" s="95">
        <f t="shared" si="106"/>
        <v>84</v>
      </c>
    </row>
    <row r="495" spans="3:41">
      <c r="C495" s="15"/>
      <c r="E495" s="81" t="s">
        <v>709</v>
      </c>
      <c r="F495" s="95">
        <f t="shared" ref="F495:AK495" si="107">F10+F86+F162+F238+F314</f>
        <v>0</v>
      </c>
      <c r="G495" s="95">
        <f t="shared" si="107"/>
        <v>0</v>
      </c>
      <c r="H495" s="95">
        <f t="shared" si="107"/>
        <v>7</v>
      </c>
      <c r="I495" s="95">
        <f t="shared" si="107"/>
        <v>0</v>
      </c>
      <c r="J495" s="95">
        <f t="shared" si="107"/>
        <v>7</v>
      </c>
      <c r="K495" s="95">
        <f t="shared" si="107"/>
        <v>0</v>
      </c>
      <c r="L495" s="95">
        <f t="shared" si="107"/>
        <v>7</v>
      </c>
      <c r="M495" s="95">
        <f t="shared" si="107"/>
        <v>0</v>
      </c>
      <c r="N495" s="95">
        <f t="shared" si="107"/>
        <v>7</v>
      </c>
      <c r="O495" s="95">
        <f t="shared" si="107"/>
        <v>0</v>
      </c>
      <c r="P495" s="95">
        <f t="shared" si="107"/>
        <v>7</v>
      </c>
      <c r="Q495" s="95">
        <f t="shared" si="107"/>
        <v>0</v>
      </c>
      <c r="R495" s="95">
        <f t="shared" si="107"/>
        <v>7</v>
      </c>
      <c r="S495" s="95">
        <f t="shared" si="107"/>
        <v>0</v>
      </c>
      <c r="T495" s="95">
        <f t="shared" si="107"/>
        <v>7</v>
      </c>
      <c r="U495" s="95">
        <f t="shared" si="107"/>
        <v>0</v>
      </c>
      <c r="V495" s="95">
        <f t="shared" si="107"/>
        <v>7</v>
      </c>
      <c r="W495" s="95">
        <f t="shared" si="107"/>
        <v>0</v>
      </c>
      <c r="X495" s="95">
        <f t="shared" si="107"/>
        <v>7</v>
      </c>
      <c r="Y495" s="95">
        <f t="shared" si="107"/>
        <v>0</v>
      </c>
      <c r="Z495" s="95">
        <f t="shared" si="107"/>
        <v>7</v>
      </c>
      <c r="AA495" s="95">
        <f t="shared" si="107"/>
        <v>0</v>
      </c>
      <c r="AB495" s="95">
        <f t="shared" si="107"/>
        <v>7</v>
      </c>
      <c r="AC495" s="95">
        <f t="shared" si="107"/>
        <v>0</v>
      </c>
      <c r="AD495" s="95">
        <f t="shared" si="107"/>
        <v>7</v>
      </c>
      <c r="AE495" s="95">
        <f t="shared" si="107"/>
        <v>0</v>
      </c>
      <c r="AF495" s="95">
        <f t="shared" si="107"/>
        <v>7</v>
      </c>
      <c r="AG495" s="95">
        <f t="shared" si="107"/>
        <v>0</v>
      </c>
      <c r="AH495" s="95">
        <f t="shared" si="107"/>
        <v>7</v>
      </c>
      <c r="AI495" s="95">
        <f t="shared" si="107"/>
        <v>0</v>
      </c>
      <c r="AJ495" s="95">
        <f t="shared" si="107"/>
        <v>7</v>
      </c>
      <c r="AK495" s="95">
        <f t="shared" si="107"/>
        <v>0</v>
      </c>
      <c r="AL495" s="95">
        <f t="shared" ref="AL495:AO495" si="108">AL10+AL86+AL162+AL238+AL314</f>
        <v>7</v>
      </c>
      <c r="AM495" s="95">
        <f t="shared" si="108"/>
        <v>0</v>
      </c>
      <c r="AN495" s="95">
        <f t="shared" si="108"/>
        <v>7</v>
      </c>
      <c r="AO495" s="95">
        <f t="shared" si="108"/>
        <v>0</v>
      </c>
    </row>
    <row r="496" spans="3:41">
      <c r="C496" s="15"/>
      <c r="E496" s="81" t="s">
        <v>29</v>
      </c>
      <c r="F496" s="95">
        <f t="shared" ref="F496:AK496" si="109">F11+F87+F163+F239+F315</f>
        <v>0</v>
      </c>
      <c r="G496" s="95">
        <f t="shared" si="109"/>
        <v>0</v>
      </c>
      <c r="H496" s="95">
        <f t="shared" si="109"/>
        <v>0</v>
      </c>
      <c r="I496" s="95">
        <f t="shared" si="109"/>
        <v>0</v>
      </c>
      <c r="J496" s="95">
        <f t="shared" si="109"/>
        <v>0</v>
      </c>
      <c r="K496" s="95">
        <f t="shared" si="109"/>
        <v>0</v>
      </c>
      <c r="L496" s="95">
        <f t="shared" si="109"/>
        <v>0</v>
      </c>
      <c r="M496" s="95">
        <f t="shared" si="109"/>
        <v>0</v>
      </c>
      <c r="N496" s="95">
        <f t="shared" si="109"/>
        <v>0</v>
      </c>
      <c r="O496" s="95">
        <f t="shared" si="109"/>
        <v>0</v>
      </c>
      <c r="P496" s="95">
        <f t="shared" si="109"/>
        <v>0</v>
      </c>
      <c r="Q496" s="95">
        <f t="shared" si="109"/>
        <v>0</v>
      </c>
      <c r="R496" s="95">
        <f t="shared" si="109"/>
        <v>0</v>
      </c>
      <c r="S496" s="95">
        <f t="shared" si="109"/>
        <v>0</v>
      </c>
      <c r="T496" s="95">
        <f t="shared" si="109"/>
        <v>0</v>
      </c>
      <c r="U496" s="95">
        <f t="shared" si="109"/>
        <v>0</v>
      </c>
      <c r="V496" s="95">
        <f t="shared" si="109"/>
        <v>0</v>
      </c>
      <c r="W496" s="95">
        <f t="shared" si="109"/>
        <v>0</v>
      </c>
      <c r="X496" s="95">
        <f t="shared" si="109"/>
        <v>0</v>
      </c>
      <c r="Y496" s="95">
        <f t="shared" si="109"/>
        <v>0</v>
      </c>
      <c r="Z496" s="95">
        <f t="shared" si="109"/>
        <v>0</v>
      </c>
      <c r="AA496" s="95">
        <f t="shared" si="109"/>
        <v>0</v>
      </c>
      <c r="AB496" s="95">
        <f t="shared" si="109"/>
        <v>0</v>
      </c>
      <c r="AC496" s="95">
        <f t="shared" si="109"/>
        <v>0</v>
      </c>
      <c r="AD496" s="95">
        <f t="shared" si="109"/>
        <v>0</v>
      </c>
      <c r="AE496" s="95">
        <f t="shared" si="109"/>
        <v>0</v>
      </c>
      <c r="AF496" s="95">
        <f t="shared" si="109"/>
        <v>0</v>
      </c>
      <c r="AG496" s="95">
        <f t="shared" si="109"/>
        <v>0</v>
      </c>
      <c r="AH496" s="95">
        <f t="shared" si="109"/>
        <v>0</v>
      </c>
      <c r="AI496" s="95">
        <f t="shared" si="109"/>
        <v>0</v>
      </c>
      <c r="AJ496" s="95">
        <f t="shared" si="109"/>
        <v>0</v>
      </c>
      <c r="AK496" s="95">
        <f t="shared" si="109"/>
        <v>0</v>
      </c>
      <c r="AL496" s="95">
        <f t="shared" ref="AL496:AO496" si="110">AL11+AL87+AL163+AL239+AL315</f>
        <v>0</v>
      </c>
      <c r="AM496" s="95">
        <f t="shared" si="110"/>
        <v>0</v>
      </c>
      <c r="AN496" s="95">
        <f t="shared" si="110"/>
        <v>0</v>
      </c>
      <c r="AO496" s="95">
        <f t="shared" si="110"/>
        <v>0</v>
      </c>
    </row>
    <row r="497" spans="3:41">
      <c r="C497" s="15"/>
      <c r="E497" s="81" t="s">
        <v>380</v>
      </c>
      <c r="F497" s="95">
        <f t="shared" ref="F497:AK497" si="111">F12+F88+F164+F240+F316</f>
        <v>0</v>
      </c>
      <c r="G497" s="95">
        <f t="shared" si="111"/>
        <v>0</v>
      </c>
      <c r="H497" s="95">
        <f t="shared" si="111"/>
        <v>0</v>
      </c>
      <c r="I497" s="95">
        <f t="shared" si="111"/>
        <v>0</v>
      </c>
      <c r="J497" s="95">
        <f t="shared" si="111"/>
        <v>0</v>
      </c>
      <c r="K497" s="95">
        <f t="shared" si="111"/>
        <v>0</v>
      </c>
      <c r="L497" s="95">
        <f t="shared" si="111"/>
        <v>0</v>
      </c>
      <c r="M497" s="95">
        <f t="shared" si="111"/>
        <v>0</v>
      </c>
      <c r="N497" s="95">
        <f t="shared" si="111"/>
        <v>0</v>
      </c>
      <c r="O497" s="95">
        <f t="shared" si="111"/>
        <v>0</v>
      </c>
      <c r="P497" s="95">
        <f t="shared" si="111"/>
        <v>0</v>
      </c>
      <c r="Q497" s="95">
        <f t="shared" si="111"/>
        <v>0</v>
      </c>
      <c r="R497" s="95">
        <f t="shared" si="111"/>
        <v>0</v>
      </c>
      <c r="S497" s="95">
        <f t="shared" si="111"/>
        <v>0</v>
      </c>
      <c r="T497" s="95">
        <f t="shared" si="111"/>
        <v>0</v>
      </c>
      <c r="U497" s="95">
        <f t="shared" si="111"/>
        <v>0</v>
      </c>
      <c r="V497" s="95">
        <f t="shared" si="111"/>
        <v>0</v>
      </c>
      <c r="W497" s="95">
        <f t="shared" si="111"/>
        <v>0</v>
      </c>
      <c r="X497" s="95">
        <f t="shared" si="111"/>
        <v>0</v>
      </c>
      <c r="Y497" s="95">
        <f t="shared" si="111"/>
        <v>0</v>
      </c>
      <c r="Z497" s="95">
        <f t="shared" si="111"/>
        <v>0</v>
      </c>
      <c r="AA497" s="95">
        <f t="shared" si="111"/>
        <v>0</v>
      </c>
      <c r="AB497" s="95">
        <f t="shared" si="111"/>
        <v>0</v>
      </c>
      <c r="AC497" s="95">
        <f t="shared" si="111"/>
        <v>0</v>
      </c>
      <c r="AD497" s="95">
        <f t="shared" si="111"/>
        <v>0</v>
      </c>
      <c r="AE497" s="95">
        <f t="shared" si="111"/>
        <v>0</v>
      </c>
      <c r="AF497" s="95">
        <f t="shared" si="111"/>
        <v>0</v>
      </c>
      <c r="AG497" s="95">
        <f t="shared" si="111"/>
        <v>0</v>
      </c>
      <c r="AH497" s="95">
        <f t="shared" si="111"/>
        <v>0</v>
      </c>
      <c r="AI497" s="95">
        <f t="shared" si="111"/>
        <v>0</v>
      </c>
      <c r="AJ497" s="95">
        <f t="shared" si="111"/>
        <v>0</v>
      </c>
      <c r="AK497" s="95">
        <f t="shared" si="111"/>
        <v>0</v>
      </c>
      <c r="AL497" s="95">
        <f t="shared" ref="AL497:AO497" si="112">AL12+AL88+AL164+AL240+AL316</f>
        <v>0</v>
      </c>
      <c r="AM497" s="95">
        <f t="shared" si="112"/>
        <v>0</v>
      </c>
      <c r="AN497" s="95">
        <f t="shared" si="112"/>
        <v>0</v>
      </c>
      <c r="AO497" s="95">
        <f t="shared" si="112"/>
        <v>0</v>
      </c>
    </row>
    <row r="498" spans="3:41">
      <c r="C498" s="15"/>
      <c r="E498" s="81" t="s">
        <v>381</v>
      </c>
      <c r="F498" s="95">
        <f t="shared" ref="F498:AK498" si="113">F13+F89+F165+F241+F317</f>
        <v>0</v>
      </c>
      <c r="G498" s="95">
        <f t="shared" si="113"/>
        <v>0</v>
      </c>
      <c r="H498" s="95">
        <f t="shared" si="113"/>
        <v>0</v>
      </c>
      <c r="I498" s="95">
        <f t="shared" si="113"/>
        <v>0</v>
      </c>
      <c r="J498" s="95">
        <f t="shared" si="113"/>
        <v>0</v>
      </c>
      <c r="K498" s="95">
        <f t="shared" si="113"/>
        <v>0</v>
      </c>
      <c r="L498" s="95">
        <f t="shared" si="113"/>
        <v>0</v>
      </c>
      <c r="M498" s="95">
        <f t="shared" si="113"/>
        <v>0</v>
      </c>
      <c r="N498" s="95">
        <f t="shared" si="113"/>
        <v>0</v>
      </c>
      <c r="O498" s="95">
        <f t="shared" si="113"/>
        <v>0</v>
      </c>
      <c r="P498" s="95">
        <f t="shared" si="113"/>
        <v>0</v>
      </c>
      <c r="Q498" s="95">
        <f t="shared" si="113"/>
        <v>0</v>
      </c>
      <c r="R498" s="95">
        <f t="shared" si="113"/>
        <v>0</v>
      </c>
      <c r="S498" s="95">
        <f t="shared" si="113"/>
        <v>0</v>
      </c>
      <c r="T498" s="95">
        <f t="shared" si="113"/>
        <v>0</v>
      </c>
      <c r="U498" s="95">
        <f t="shared" si="113"/>
        <v>0</v>
      </c>
      <c r="V498" s="95">
        <f t="shared" si="113"/>
        <v>0</v>
      </c>
      <c r="W498" s="95">
        <f t="shared" si="113"/>
        <v>0</v>
      </c>
      <c r="X498" s="95">
        <f t="shared" si="113"/>
        <v>0</v>
      </c>
      <c r="Y498" s="95">
        <f t="shared" si="113"/>
        <v>0</v>
      </c>
      <c r="Z498" s="95">
        <f t="shared" si="113"/>
        <v>0</v>
      </c>
      <c r="AA498" s="95">
        <f t="shared" si="113"/>
        <v>0</v>
      </c>
      <c r="AB498" s="95">
        <f t="shared" si="113"/>
        <v>0</v>
      </c>
      <c r="AC498" s="95">
        <f t="shared" si="113"/>
        <v>0</v>
      </c>
      <c r="AD498" s="95">
        <f t="shared" si="113"/>
        <v>0</v>
      </c>
      <c r="AE498" s="95">
        <f t="shared" si="113"/>
        <v>0</v>
      </c>
      <c r="AF498" s="95">
        <f t="shared" si="113"/>
        <v>0</v>
      </c>
      <c r="AG498" s="95">
        <f t="shared" si="113"/>
        <v>0</v>
      </c>
      <c r="AH498" s="95">
        <f t="shared" si="113"/>
        <v>0</v>
      </c>
      <c r="AI498" s="95">
        <f t="shared" si="113"/>
        <v>0</v>
      </c>
      <c r="AJ498" s="95">
        <f t="shared" si="113"/>
        <v>0</v>
      </c>
      <c r="AK498" s="95">
        <f t="shared" si="113"/>
        <v>0</v>
      </c>
      <c r="AL498" s="95">
        <f t="shared" ref="AL498:AO498" si="114">AL13+AL89+AL165+AL241+AL317</f>
        <v>0</v>
      </c>
      <c r="AM498" s="95">
        <f t="shared" si="114"/>
        <v>0</v>
      </c>
      <c r="AN498" s="95">
        <f t="shared" si="114"/>
        <v>0</v>
      </c>
      <c r="AO498" s="95">
        <f t="shared" si="114"/>
        <v>0</v>
      </c>
    </row>
    <row r="499" spans="3:41">
      <c r="C499" s="15"/>
      <c r="E499" s="81" t="s">
        <v>31</v>
      </c>
      <c r="F499" s="95">
        <f t="shared" ref="F499:AK499" si="115">F14+F90+F166+F242+F318</f>
        <v>0</v>
      </c>
      <c r="G499" s="95">
        <f t="shared" si="115"/>
        <v>0</v>
      </c>
      <c r="H499" s="95">
        <f t="shared" si="115"/>
        <v>0</v>
      </c>
      <c r="I499" s="95">
        <f t="shared" si="115"/>
        <v>0</v>
      </c>
      <c r="J499" s="95">
        <f t="shared" si="115"/>
        <v>0</v>
      </c>
      <c r="K499" s="95">
        <f t="shared" si="115"/>
        <v>0</v>
      </c>
      <c r="L499" s="95">
        <f t="shared" si="115"/>
        <v>0</v>
      </c>
      <c r="M499" s="95">
        <f t="shared" si="115"/>
        <v>0</v>
      </c>
      <c r="N499" s="95">
        <f t="shared" si="115"/>
        <v>0</v>
      </c>
      <c r="O499" s="95">
        <f t="shared" si="115"/>
        <v>0</v>
      </c>
      <c r="P499" s="95">
        <f t="shared" si="115"/>
        <v>0</v>
      </c>
      <c r="Q499" s="95">
        <f t="shared" si="115"/>
        <v>0</v>
      </c>
      <c r="R499" s="95">
        <f t="shared" si="115"/>
        <v>0</v>
      </c>
      <c r="S499" s="95">
        <f t="shared" si="115"/>
        <v>0</v>
      </c>
      <c r="T499" s="95">
        <f t="shared" si="115"/>
        <v>0</v>
      </c>
      <c r="U499" s="95">
        <f t="shared" si="115"/>
        <v>0</v>
      </c>
      <c r="V499" s="95">
        <f t="shared" si="115"/>
        <v>0</v>
      </c>
      <c r="W499" s="95">
        <f t="shared" si="115"/>
        <v>0</v>
      </c>
      <c r="X499" s="95">
        <f t="shared" si="115"/>
        <v>0</v>
      </c>
      <c r="Y499" s="95">
        <f t="shared" si="115"/>
        <v>0</v>
      </c>
      <c r="Z499" s="95">
        <f t="shared" si="115"/>
        <v>0</v>
      </c>
      <c r="AA499" s="95">
        <f t="shared" si="115"/>
        <v>0</v>
      </c>
      <c r="AB499" s="95">
        <f t="shared" si="115"/>
        <v>0</v>
      </c>
      <c r="AC499" s="95">
        <f t="shared" si="115"/>
        <v>0</v>
      </c>
      <c r="AD499" s="95">
        <f t="shared" si="115"/>
        <v>0</v>
      </c>
      <c r="AE499" s="95">
        <f t="shared" si="115"/>
        <v>0</v>
      </c>
      <c r="AF499" s="95">
        <f t="shared" si="115"/>
        <v>0</v>
      </c>
      <c r="AG499" s="95">
        <f t="shared" si="115"/>
        <v>0</v>
      </c>
      <c r="AH499" s="95">
        <f t="shared" si="115"/>
        <v>0</v>
      </c>
      <c r="AI499" s="95">
        <f t="shared" si="115"/>
        <v>0</v>
      </c>
      <c r="AJ499" s="95">
        <f t="shared" si="115"/>
        <v>0</v>
      </c>
      <c r="AK499" s="95">
        <f t="shared" si="115"/>
        <v>0</v>
      </c>
      <c r="AL499" s="95">
        <f t="shared" ref="AL499:AO499" si="116">AL14+AL90+AL166+AL242+AL318</f>
        <v>0</v>
      </c>
      <c r="AM499" s="95">
        <f t="shared" si="116"/>
        <v>0</v>
      </c>
      <c r="AN499" s="95">
        <f t="shared" si="116"/>
        <v>0</v>
      </c>
      <c r="AO499" s="95">
        <f t="shared" si="116"/>
        <v>0</v>
      </c>
    </row>
    <row r="500" spans="3:41">
      <c r="C500" s="188"/>
      <c r="E500" s="81" t="s">
        <v>723</v>
      </c>
      <c r="F500" s="95">
        <f t="shared" ref="F500:AK500" si="117">F15+F91+F167+F243+F319</f>
        <v>0</v>
      </c>
      <c r="G500" s="95">
        <f t="shared" si="117"/>
        <v>0</v>
      </c>
      <c r="H500" s="95">
        <f t="shared" si="117"/>
        <v>0</v>
      </c>
      <c r="I500" s="95">
        <f t="shared" si="117"/>
        <v>0</v>
      </c>
      <c r="J500" s="95">
        <f t="shared" si="117"/>
        <v>0</v>
      </c>
      <c r="K500" s="95">
        <f t="shared" si="117"/>
        <v>0</v>
      </c>
      <c r="L500" s="95">
        <f t="shared" si="117"/>
        <v>0</v>
      </c>
      <c r="M500" s="95">
        <f t="shared" si="117"/>
        <v>0</v>
      </c>
      <c r="N500" s="95">
        <f t="shared" si="117"/>
        <v>0</v>
      </c>
      <c r="O500" s="95">
        <f t="shared" si="117"/>
        <v>0</v>
      </c>
      <c r="P500" s="95">
        <f t="shared" si="117"/>
        <v>0</v>
      </c>
      <c r="Q500" s="95">
        <f t="shared" si="117"/>
        <v>0</v>
      </c>
      <c r="R500" s="95">
        <f t="shared" si="117"/>
        <v>0</v>
      </c>
      <c r="S500" s="95">
        <f t="shared" si="117"/>
        <v>0</v>
      </c>
      <c r="T500" s="95">
        <f t="shared" si="117"/>
        <v>0</v>
      </c>
      <c r="U500" s="95">
        <f t="shared" si="117"/>
        <v>0</v>
      </c>
      <c r="V500" s="95">
        <f t="shared" si="117"/>
        <v>0</v>
      </c>
      <c r="W500" s="95">
        <f t="shared" si="117"/>
        <v>0</v>
      </c>
      <c r="X500" s="95">
        <f t="shared" si="117"/>
        <v>0</v>
      </c>
      <c r="Y500" s="95">
        <f t="shared" si="117"/>
        <v>0</v>
      </c>
      <c r="Z500" s="95">
        <f t="shared" si="117"/>
        <v>0</v>
      </c>
      <c r="AA500" s="95">
        <f t="shared" si="117"/>
        <v>0</v>
      </c>
      <c r="AB500" s="95">
        <f t="shared" si="117"/>
        <v>0</v>
      </c>
      <c r="AC500" s="95">
        <f t="shared" si="117"/>
        <v>0</v>
      </c>
      <c r="AD500" s="95">
        <f t="shared" si="117"/>
        <v>0</v>
      </c>
      <c r="AE500" s="95">
        <f t="shared" si="117"/>
        <v>0</v>
      </c>
      <c r="AF500" s="95">
        <f t="shared" si="117"/>
        <v>0</v>
      </c>
      <c r="AG500" s="95">
        <f t="shared" si="117"/>
        <v>0</v>
      </c>
      <c r="AH500" s="95">
        <f t="shared" si="117"/>
        <v>0</v>
      </c>
      <c r="AI500" s="95">
        <f t="shared" si="117"/>
        <v>0</v>
      </c>
      <c r="AJ500" s="95">
        <f t="shared" si="117"/>
        <v>0</v>
      </c>
      <c r="AK500" s="95">
        <f t="shared" si="117"/>
        <v>0</v>
      </c>
      <c r="AL500" s="95">
        <f t="shared" ref="AL500:AO500" si="118">AL15+AL91+AL167+AL243+AL319</f>
        <v>0</v>
      </c>
      <c r="AM500" s="95">
        <f t="shared" si="118"/>
        <v>0</v>
      </c>
      <c r="AN500" s="95">
        <f t="shared" si="118"/>
        <v>0</v>
      </c>
      <c r="AO500" s="95">
        <f t="shared" si="118"/>
        <v>0</v>
      </c>
    </row>
    <row r="501" spans="3:41">
      <c r="C501" s="188"/>
      <c r="E501" s="81" t="s">
        <v>724</v>
      </c>
      <c r="F501" s="95">
        <f t="shared" ref="F501:AK501" si="119">F16+F92+F168+F244+F320</f>
        <v>0</v>
      </c>
      <c r="G501" s="95">
        <f t="shared" si="119"/>
        <v>0</v>
      </c>
      <c r="H501" s="95">
        <f t="shared" si="119"/>
        <v>0</v>
      </c>
      <c r="I501" s="95">
        <f t="shared" si="119"/>
        <v>0</v>
      </c>
      <c r="J501" s="95">
        <f t="shared" si="119"/>
        <v>0</v>
      </c>
      <c r="K501" s="95">
        <f t="shared" si="119"/>
        <v>0</v>
      </c>
      <c r="L501" s="95">
        <f t="shared" si="119"/>
        <v>0</v>
      </c>
      <c r="M501" s="95">
        <f t="shared" si="119"/>
        <v>0</v>
      </c>
      <c r="N501" s="95">
        <f t="shared" si="119"/>
        <v>0</v>
      </c>
      <c r="O501" s="95">
        <f t="shared" si="119"/>
        <v>0</v>
      </c>
      <c r="P501" s="95">
        <f t="shared" si="119"/>
        <v>0</v>
      </c>
      <c r="Q501" s="95">
        <f t="shared" si="119"/>
        <v>0</v>
      </c>
      <c r="R501" s="95">
        <f t="shared" si="119"/>
        <v>0</v>
      </c>
      <c r="S501" s="95">
        <f t="shared" si="119"/>
        <v>0</v>
      </c>
      <c r="T501" s="95">
        <f t="shared" si="119"/>
        <v>0</v>
      </c>
      <c r="U501" s="95">
        <f t="shared" si="119"/>
        <v>0</v>
      </c>
      <c r="V501" s="95">
        <f t="shared" si="119"/>
        <v>0</v>
      </c>
      <c r="W501" s="95">
        <f t="shared" si="119"/>
        <v>0</v>
      </c>
      <c r="X501" s="95">
        <f t="shared" si="119"/>
        <v>0</v>
      </c>
      <c r="Y501" s="95">
        <f t="shared" si="119"/>
        <v>0</v>
      </c>
      <c r="Z501" s="95">
        <f t="shared" si="119"/>
        <v>0</v>
      </c>
      <c r="AA501" s="95">
        <f t="shared" si="119"/>
        <v>0</v>
      </c>
      <c r="AB501" s="95">
        <f t="shared" si="119"/>
        <v>0</v>
      </c>
      <c r="AC501" s="95">
        <f t="shared" si="119"/>
        <v>0</v>
      </c>
      <c r="AD501" s="95">
        <f t="shared" si="119"/>
        <v>0</v>
      </c>
      <c r="AE501" s="95">
        <f t="shared" si="119"/>
        <v>0</v>
      </c>
      <c r="AF501" s="95">
        <f t="shared" si="119"/>
        <v>0</v>
      </c>
      <c r="AG501" s="95">
        <f t="shared" si="119"/>
        <v>0</v>
      </c>
      <c r="AH501" s="95">
        <f t="shared" si="119"/>
        <v>0</v>
      </c>
      <c r="AI501" s="95">
        <f t="shared" si="119"/>
        <v>0</v>
      </c>
      <c r="AJ501" s="95">
        <f t="shared" si="119"/>
        <v>0</v>
      </c>
      <c r="AK501" s="95">
        <f t="shared" si="119"/>
        <v>0</v>
      </c>
      <c r="AL501" s="95">
        <f t="shared" ref="AL501:AO501" si="120">AL16+AL92+AL168+AL244+AL320</f>
        <v>0</v>
      </c>
      <c r="AM501" s="95">
        <f t="shared" si="120"/>
        <v>0</v>
      </c>
      <c r="AN501" s="95">
        <f t="shared" si="120"/>
        <v>0</v>
      </c>
      <c r="AO501" s="95">
        <f t="shared" si="120"/>
        <v>0</v>
      </c>
    </row>
    <row r="502" spans="3:41">
      <c r="C502" s="188"/>
      <c r="E502" s="81" t="s">
        <v>725</v>
      </c>
      <c r="F502" s="95">
        <f t="shared" ref="F502:AK502" si="121">F17+F93+F169+F245+F321</f>
        <v>0</v>
      </c>
      <c r="G502" s="95">
        <f t="shared" si="121"/>
        <v>0</v>
      </c>
      <c r="H502" s="95">
        <f t="shared" si="121"/>
        <v>0</v>
      </c>
      <c r="I502" s="95">
        <f t="shared" si="121"/>
        <v>0</v>
      </c>
      <c r="J502" s="95">
        <f t="shared" si="121"/>
        <v>0</v>
      </c>
      <c r="K502" s="95">
        <f t="shared" si="121"/>
        <v>0</v>
      </c>
      <c r="L502" s="95">
        <f t="shared" si="121"/>
        <v>0</v>
      </c>
      <c r="M502" s="95">
        <f t="shared" si="121"/>
        <v>0</v>
      </c>
      <c r="N502" s="95">
        <f t="shared" si="121"/>
        <v>0</v>
      </c>
      <c r="O502" s="95">
        <f t="shared" si="121"/>
        <v>0</v>
      </c>
      <c r="P502" s="95">
        <f t="shared" si="121"/>
        <v>0</v>
      </c>
      <c r="Q502" s="95">
        <f t="shared" si="121"/>
        <v>0</v>
      </c>
      <c r="R502" s="95">
        <f t="shared" si="121"/>
        <v>0</v>
      </c>
      <c r="S502" s="95">
        <f t="shared" si="121"/>
        <v>0</v>
      </c>
      <c r="T502" s="95">
        <f t="shared" si="121"/>
        <v>0</v>
      </c>
      <c r="U502" s="95">
        <f t="shared" si="121"/>
        <v>0</v>
      </c>
      <c r="V502" s="95">
        <f t="shared" si="121"/>
        <v>0</v>
      </c>
      <c r="W502" s="95">
        <f t="shared" si="121"/>
        <v>0</v>
      </c>
      <c r="X502" s="95">
        <f t="shared" si="121"/>
        <v>0</v>
      </c>
      <c r="Y502" s="95">
        <f t="shared" si="121"/>
        <v>0</v>
      </c>
      <c r="Z502" s="95">
        <f t="shared" si="121"/>
        <v>0</v>
      </c>
      <c r="AA502" s="95">
        <f t="shared" si="121"/>
        <v>0</v>
      </c>
      <c r="AB502" s="95">
        <f t="shared" si="121"/>
        <v>0</v>
      </c>
      <c r="AC502" s="95">
        <f t="shared" si="121"/>
        <v>0</v>
      </c>
      <c r="AD502" s="95">
        <f t="shared" si="121"/>
        <v>0</v>
      </c>
      <c r="AE502" s="95">
        <f t="shared" si="121"/>
        <v>0</v>
      </c>
      <c r="AF502" s="95">
        <f t="shared" si="121"/>
        <v>0</v>
      </c>
      <c r="AG502" s="95">
        <f t="shared" si="121"/>
        <v>0</v>
      </c>
      <c r="AH502" s="95">
        <f t="shared" si="121"/>
        <v>0</v>
      </c>
      <c r="AI502" s="95">
        <f t="shared" si="121"/>
        <v>0</v>
      </c>
      <c r="AJ502" s="95">
        <f t="shared" si="121"/>
        <v>0</v>
      </c>
      <c r="AK502" s="95">
        <f t="shared" si="121"/>
        <v>0</v>
      </c>
      <c r="AL502" s="95">
        <f t="shared" ref="AL502:AO502" si="122">AL17+AL93+AL169+AL245+AL321</f>
        <v>0</v>
      </c>
      <c r="AM502" s="95">
        <f t="shared" si="122"/>
        <v>0</v>
      </c>
      <c r="AN502" s="95">
        <f t="shared" si="122"/>
        <v>0</v>
      </c>
      <c r="AO502" s="95">
        <f t="shared" si="122"/>
        <v>0</v>
      </c>
    </row>
    <row r="503" spans="3:41">
      <c r="C503" s="188"/>
      <c r="E503" s="81" t="s">
        <v>726</v>
      </c>
      <c r="F503" s="95">
        <f t="shared" ref="F503:AK503" si="123">F18+F94+F170+F246+F322</f>
        <v>0</v>
      </c>
      <c r="G503" s="95">
        <f t="shared" si="123"/>
        <v>0</v>
      </c>
      <c r="H503" s="95">
        <f t="shared" si="123"/>
        <v>0</v>
      </c>
      <c r="I503" s="95">
        <f t="shared" si="123"/>
        <v>0</v>
      </c>
      <c r="J503" s="95">
        <f t="shared" si="123"/>
        <v>0</v>
      </c>
      <c r="K503" s="95">
        <f t="shared" si="123"/>
        <v>0</v>
      </c>
      <c r="L503" s="95">
        <f t="shared" si="123"/>
        <v>0</v>
      </c>
      <c r="M503" s="95">
        <f t="shared" si="123"/>
        <v>0</v>
      </c>
      <c r="N503" s="95">
        <f t="shared" si="123"/>
        <v>0</v>
      </c>
      <c r="O503" s="95">
        <f t="shared" si="123"/>
        <v>0</v>
      </c>
      <c r="P503" s="95">
        <f t="shared" si="123"/>
        <v>0</v>
      </c>
      <c r="Q503" s="95">
        <f t="shared" si="123"/>
        <v>0</v>
      </c>
      <c r="R503" s="95">
        <f t="shared" si="123"/>
        <v>0</v>
      </c>
      <c r="S503" s="95">
        <f t="shared" si="123"/>
        <v>0</v>
      </c>
      <c r="T503" s="95">
        <f t="shared" si="123"/>
        <v>0</v>
      </c>
      <c r="U503" s="95">
        <f t="shared" si="123"/>
        <v>0</v>
      </c>
      <c r="V503" s="95">
        <f t="shared" si="123"/>
        <v>0</v>
      </c>
      <c r="W503" s="95">
        <f t="shared" si="123"/>
        <v>0</v>
      </c>
      <c r="X503" s="95">
        <f t="shared" si="123"/>
        <v>0</v>
      </c>
      <c r="Y503" s="95">
        <f t="shared" si="123"/>
        <v>0</v>
      </c>
      <c r="Z503" s="95">
        <f t="shared" si="123"/>
        <v>0</v>
      </c>
      <c r="AA503" s="95">
        <f t="shared" si="123"/>
        <v>0</v>
      </c>
      <c r="AB503" s="95">
        <f t="shared" si="123"/>
        <v>0</v>
      </c>
      <c r="AC503" s="95">
        <f t="shared" si="123"/>
        <v>0</v>
      </c>
      <c r="AD503" s="95">
        <f t="shared" si="123"/>
        <v>0</v>
      </c>
      <c r="AE503" s="95">
        <f t="shared" si="123"/>
        <v>0</v>
      </c>
      <c r="AF503" s="95">
        <f t="shared" si="123"/>
        <v>0</v>
      </c>
      <c r="AG503" s="95">
        <f t="shared" si="123"/>
        <v>0</v>
      </c>
      <c r="AH503" s="95">
        <f t="shared" si="123"/>
        <v>0</v>
      </c>
      <c r="AI503" s="95">
        <f t="shared" si="123"/>
        <v>0</v>
      </c>
      <c r="AJ503" s="95">
        <f t="shared" si="123"/>
        <v>0</v>
      </c>
      <c r="AK503" s="95">
        <f t="shared" si="123"/>
        <v>0</v>
      </c>
      <c r="AL503" s="95">
        <f t="shared" ref="AL503:AO503" si="124">AL18+AL94+AL170+AL246+AL322</f>
        <v>0</v>
      </c>
      <c r="AM503" s="95">
        <f t="shared" si="124"/>
        <v>0</v>
      </c>
      <c r="AN503" s="95">
        <f t="shared" si="124"/>
        <v>0</v>
      </c>
      <c r="AO503" s="95">
        <f t="shared" si="124"/>
        <v>0</v>
      </c>
    </row>
    <row r="504" spans="3:41">
      <c r="C504" s="188"/>
      <c r="E504" s="81" t="s">
        <v>727</v>
      </c>
      <c r="F504" s="95">
        <f t="shared" ref="F504:AK504" si="125">F19+F95+F171+F247+F323</f>
        <v>0</v>
      </c>
      <c r="G504" s="95">
        <f t="shared" si="125"/>
        <v>0</v>
      </c>
      <c r="H504" s="95">
        <f t="shared" si="125"/>
        <v>0</v>
      </c>
      <c r="I504" s="95">
        <f t="shared" si="125"/>
        <v>0</v>
      </c>
      <c r="J504" s="95">
        <f t="shared" si="125"/>
        <v>0</v>
      </c>
      <c r="K504" s="95">
        <f t="shared" si="125"/>
        <v>0</v>
      </c>
      <c r="L504" s="95">
        <f t="shared" si="125"/>
        <v>0</v>
      </c>
      <c r="M504" s="95">
        <f t="shared" si="125"/>
        <v>0</v>
      </c>
      <c r="N504" s="95">
        <f t="shared" si="125"/>
        <v>0</v>
      </c>
      <c r="O504" s="95">
        <f t="shared" si="125"/>
        <v>0</v>
      </c>
      <c r="P504" s="95">
        <f t="shared" si="125"/>
        <v>0</v>
      </c>
      <c r="Q504" s="95">
        <f t="shared" si="125"/>
        <v>0</v>
      </c>
      <c r="R504" s="95">
        <f t="shared" si="125"/>
        <v>0</v>
      </c>
      <c r="S504" s="95">
        <f t="shared" si="125"/>
        <v>0</v>
      </c>
      <c r="T504" s="95">
        <f t="shared" si="125"/>
        <v>0</v>
      </c>
      <c r="U504" s="95">
        <f t="shared" si="125"/>
        <v>0</v>
      </c>
      <c r="V504" s="95">
        <f t="shared" si="125"/>
        <v>0</v>
      </c>
      <c r="W504" s="95">
        <f t="shared" si="125"/>
        <v>0</v>
      </c>
      <c r="X504" s="95">
        <f t="shared" si="125"/>
        <v>0</v>
      </c>
      <c r="Y504" s="95">
        <f t="shared" si="125"/>
        <v>0</v>
      </c>
      <c r="Z504" s="95">
        <f t="shared" si="125"/>
        <v>0</v>
      </c>
      <c r="AA504" s="95">
        <f t="shared" si="125"/>
        <v>0</v>
      </c>
      <c r="AB504" s="95">
        <f t="shared" si="125"/>
        <v>0</v>
      </c>
      <c r="AC504" s="95">
        <f t="shared" si="125"/>
        <v>0</v>
      </c>
      <c r="AD504" s="95">
        <f t="shared" si="125"/>
        <v>0</v>
      </c>
      <c r="AE504" s="95">
        <f t="shared" si="125"/>
        <v>0</v>
      </c>
      <c r="AF504" s="95">
        <f t="shared" si="125"/>
        <v>0</v>
      </c>
      <c r="AG504" s="95">
        <f t="shared" si="125"/>
        <v>0</v>
      </c>
      <c r="AH504" s="95">
        <f t="shared" si="125"/>
        <v>0</v>
      </c>
      <c r="AI504" s="95">
        <f t="shared" si="125"/>
        <v>0</v>
      </c>
      <c r="AJ504" s="95">
        <f t="shared" si="125"/>
        <v>0</v>
      </c>
      <c r="AK504" s="95">
        <f t="shared" si="125"/>
        <v>0</v>
      </c>
      <c r="AL504" s="95">
        <f t="shared" ref="AL504:AO504" si="126">AL19+AL95+AL171+AL247+AL323</f>
        <v>0</v>
      </c>
      <c r="AM504" s="95">
        <f t="shared" si="126"/>
        <v>0</v>
      </c>
      <c r="AN504" s="95">
        <f t="shared" si="126"/>
        <v>0</v>
      </c>
      <c r="AO504" s="95">
        <f t="shared" si="126"/>
        <v>0</v>
      </c>
    </row>
    <row r="505" spans="3:41">
      <c r="C505" s="188"/>
      <c r="E505" s="81"/>
      <c r="F505" s="95"/>
      <c r="G505" s="95"/>
      <c r="H505" s="95"/>
      <c r="I505" s="95"/>
      <c r="J505" s="95"/>
      <c r="K505" s="95"/>
      <c r="L505" s="95"/>
      <c r="M505" s="95"/>
      <c r="N505" s="95"/>
      <c r="O505" s="95"/>
      <c r="P505" s="95"/>
      <c r="Q505" s="95"/>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row>
    <row r="506" spans="3:41">
      <c r="C506" s="188"/>
      <c r="E506" s="81"/>
      <c r="F506" s="95"/>
      <c r="G506" s="95"/>
      <c r="H506" s="95"/>
      <c r="I506" s="95"/>
      <c r="J506" s="95"/>
      <c r="K506" s="95"/>
      <c r="L506" s="95"/>
      <c r="M506" s="95"/>
      <c r="N506" s="95"/>
      <c r="O506" s="95"/>
      <c r="P506" s="95"/>
      <c r="Q506" s="95"/>
      <c r="R506" s="95"/>
      <c r="S506" s="95"/>
      <c r="T506" s="95"/>
      <c r="U506" s="95"/>
      <c r="V506" s="95"/>
      <c r="W506" s="95"/>
      <c r="X506" s="95"/>
      <c r="Y506" s="95"/>
      <c r="Z506" s="95"/>
      <c r="AA506" s="95"/>
      <c r="AB506" s="95"/>
      <c r="AC506" s="95"/>
      <c r="AD506" s="95"/>
      <c r="AE506" s="95"/>
      <c r="AF506" s="95"/>
      <c r="AG506" s="95"/>
      <c r="AH506" s="95"/>
      <c r="AI506" s="95"/>
      <c r="AJ506" s="95"/>
      <c r="AK506" s="95"/>
      <c r="AL506" s="95"/>
      <c r="AM506" s="95"/>
      <c r="AN506" s="95"/>
      <c r="AO506" s="95"/>
    </row>
    <row r="507" spans="3:41">
      <c r="C507" s="188"/>
      <c r="E507" s="82" t="s">
        <v>728</v>
      </c>
      <c r="F507" s="95">
        <f>SUM(F494:F500)+SUM(F502:F503)</f>
        <v>84</v>
      </c>
      <c r="G507" s="95">
        <f t="shared" ref="G507:AO507" si="127">SUM(G494:G500)+SUM(G502:G503)</f>
        <v>84</v>
      </c>
      <c r="H507" s="95">
        <f t="shared" si="127"/>
        <v>91</v>
      </c>
      <c r="I507" s="95">
        <f t="shared" si="127"/>
        <v>84</v>
      </c>
      <c r="J507" s="95">
        <f t="shared" si="127"/>
        <v>91</v>
      </c>
      <c r="K507" s="95">
        <f t="shared" si="127"/>
        <v>84</v>
      </c>
      <c r="L507" s="95">
        <f t="shared" si="127"/>
        <v>91</v>
      </c>
      <c r="M507" s="95">
        <f t="shared" si="127"/>
        <v>84</v>
      </c>
      <c r="N507" s="95">
        <f t="shared" si="127"/>
        <v>91</v>
      </c>
      <c r="O507" s="95">
        <f t="shared" si="127"/>
        <v>84</v>
      </c>
      <c r="P507" s="95">
        <f t="shared" si="127"/>
        <v>91</v>
      </c>
      <c r="Q507" s="95">
        <f t="shared" si="127"/>
        <v>84</v>
      </c>
      <c r="R507" s="95">
        <f t="shared" si="127"/>
        <v>91</v>
      </c>
      <c r="S507" s="95">
        <f t="shared" si="127"/>
        <v>84</v>
      </c>
      <c r="T507" s="95">
        <f t="shared" si="127"/>
        <v>91</v>
      </c>
      <c r="U507" s="95">
        <f t="shared" si="127"/>
        <v>84</v>
      </c>
      <c r="V507" s="95">
        <f t="shared" si="127"/>
        <v>91</v>
      </c>
      <c r="W507" s="95">
        <f t="shared" si="127"/>
        <v>84</v>
      </c>
      <c r="X507" s="95">
        <f t="shared" si="127"/>
        <v>91</v>
      </c>
      <c r="Y507" s="95">
        <f t="shared" si="127"/>
        <v>84</v>
      </c>
      <c r="Z507" s="95">
        <f t="shared" si="127"/>
        <v>91</v>
      </c>
      <c r="AA507" s="95">
        <f t="shared" si="127"/>
        <v>84</v>
      </c>
      <c r="AB507" s="95">
        <f t="shared" si="127"/>
        <v>91</v>
      </c>
      <c r="AC507" s="95">
        <f t="shared" si="127"/>
        <v>84</v>
      </c>
      <c r="AD507" s="95">
        <f t="shared" si="127"/>
        <v>91</v>
      </c>
      <c r="AE507" s="95">
        <f t="shared" si="127"/>
        <v>84</v>
      </c>
      <c r="AF507" s="95">
        <f t="shared" si="127"/>
        <v>91</v>
      </c>
      <c r="AG507" s="95">
        <f t="shared" si="127"/>
        <v>84</v>
      </c>
      <c r="AH507" s="95">
        <f t="shared" si="127"/>
        <v>91</v>
      </c>
      <c r="AI507" s="95">
        <f t="shared" si="127"/>
        <v>84</v>
      </c>
      <c r="AJ507" s="95">
        <f t="shared" si="127"/>
        <v>91</v>
      </c>
      <c r="AK507" s="95">
        <f t="shared" si="127"/>
        <v>84</v>
      </c>
      <c r="AL507" s="95">
        <f t="shared" si="127"/>
        <v>91</v>
      </c>
      <c r="AM507" s="95">
        <f t="shared" si="127"/>
        <v>84</v>
      </c>
      <c r="AN507" s="95">
        <f t="shared" si="127"/>
        <v>91</v>
      </c>
      <c r="AO507" s="95">
        <f t="shared" si="127"/>
        <v>84</v>
      </c>
    </row>
    <row r="508" spans="3:41">
      <c r="C508" s="188"/>
      <c r="E508" s="82" t="s">
        <v>729</v>
      </c>
      <c r="F508" s="95">
        <f>F501+F504</f>
        <v>0</v>
      </c>
      <c r="G508" s="95">
        <f t="shared" ref="G508:AO508" si="128">G501+G504</f>
        <v>0</v>
      </c>
      <c r="H508" s="95">
        <f t="shared" si="128"/>
        <v>0</v>
      </c>
      <c r="I508" s="95">
        <f t="shared" si="128"/>
        <v>0</v>
      </c>
      <c r="J508" s="95">
        <f t="shared" si="128"/>
        <v>0</v>
      </c>
      <c r="K508" s="95">
        <f t="shared" si="128"/>
        <v>0</v>
      </c>
      <c r="L508" s="95">
        <f t="shared" si="128"/>
        <v>0</v>
      </c>
      <c r="M508" s="95">
        <f t="shared" si="128"/>
        <v>0</v>
      </c>
      <c r="N508" s="95">
        <f t="shared" si="128"/>
        <v>0</v>
      </c>
      <c r="O508" s="95">
        <f t="shared" si="128"/>
        <v>0</v>
      </c>
      <c r="P508" s="95">
        <f t="shared" si="128"/>
        <v>0</v>
      </c>
      <c r="Q508" s="95">
        <f t="shared" si="128"/>
        <v>0</v>
      </c>
      <c r="R508" s="95">
        <f t="shared" si="128"/>
        <v>0</v>
      </c>
      <c r="S508" s="95">
        <f t="shared" si="128"/>
        <v>0</v>
      </c>
      <c r="T508" s="95">
        <f t="shared" si="128"/>
        <v>0</v>
      </c>
      <c r="U508" s="95">
        <f t="shared" si="128"/>
        <v>0</v>
      </c>
      <c r="V508" s="95">
        <f t="shared" si="128"/>
        <v>0</v>
      </c>
      <c r="W508" s="95">
        <f t="shared" si="128"/>
        <v>0</v>
      </c>
      <c r="X508" s="95">
        <f t="shared" si="128"/>
        <v>0</v>
      </c>
      <c r="Y508" s="95">
        <f t="shared" si="128"/>
        <v>0</v>
      </c>
      <c r="Z508" s="95">
        <f t="shared" si="128"/>
        <v>0</v>
      </c>
      <c r="AA508" s="95">
        <f t="shared" si="128"/>
        <v>0</v>
      </c>
      <c r="AB508" s="95">
        <f t="shared" si="128"/>
        <v>0</v>
      </c>
      <c r="AC508" s="95">
        <f t="shared" si="128"/>
        <v>0</v>
      </c>
      <c r="AD508" s="95">
        <f t="shared" si="128"/>
        <v>0</v>
      </c>
      <c r="AE508" s="95">
        <f t="shared" si="128"/>
        <v>0</v>
      </c>
      <c r="AF508" s="95">
        <f t="shared" si="128"/>
        <v>0</v>
      </c>
      <c r="AG508" s="95">
        <f t="shared" si="128"/>
        <v>0</v>
      </c>
      <c r="AH508" s="95">
        <f t="shared" si="128"/>
        <v>0</v>
      </c>
      <c r="AI508" s="95">
        <f t="shared" si="128"/>
        <v>0</v>
      </c>
      <c r="AJ508" s="95">
        <f t="shared" si="128"/>
        <v>0</v>
      </c>
      <c r="AK508" s="95">
        <f t="shared" si="128"/>
        <v>0</v>
      </c>
      <c r="AL508" s="95">
        <f t="shared" si="128"/>
        <v>0</v>
      </c>
      <c r="AM508" s="95">
        <f t="shared" si="128"/>
        <v>0</v>
      </c>
      <c r="AN508" s="95">
        <f t="shared" si="128"/>
        <v>0</v>
      </c>
      <c r="AO508" s="95">
        <f t="shared" si="128"/>
        <v>0</v>
      </c>
    </row>
    <row r="509" spans="3:41">
      <c r="C509" s="15" t="s">
        <v>938</v>
      </c>
      <c r="E509" s="81"/>
      <c r="F509" s="95"/>
      <c r="G509" s="95"/>
      <c r="H509" s="95"/>
      <c r="I509" s="95"/>
      <c r="J509" s="95"/>
      <c r="K509" s="95"/>
      <c r="L509" s="95"/>
      <c r="M509" s="95"/>
      <c r="N509" s="95"/>
      <c r="O509" s="95"/>
      <c r="P509" s="95"/>
      <c r="Q509" s="95"/>
      <c r="R509" s="95"/>
      <c r="S509" s="95"/>
      <c r="T509" s="95"/>
      <c r="U509" s="95"/>
      <c r="V509" s="95"/>
      <c r="W509" s="95"/>
      <c r="X509" s="95"/>
      <c r="Y509" s="95"/>
      <c r="Z509" s="95"/>
      <c r="AA509" s="95"/>
      <c r="AB509" s="95"/>
      <c r="AC509" s="95"/>
      <c r="AD509" s="95"/>
      <c r="AE509" s="95"/>
      <c r="AF509" s="95"/>
      <c r="AG509" s="95"/>
      <c r="AH509" s="95"/>
      <c r="AI509" s="95"/>
      <c r="AJ509" s="95"/>
      <c r="AK509" s="95"/>
      <c r="AL509" s="95"/>
      <c r="AM509" s="95"/>
      <c r="AN509" s="95"/>
      <c r="AO509" s="95"/>
    </row>
    <row r="510" spans="3:41">
      <c r="C510" s="15"/>
      <c r="E510" s="81"/>
      <c r="F510" s="95"/>
      <c r="G510" s="95"/>
      <c r="H510" s="95"/>
      <c r="I510" s="95"/>
      <c r="J510" s="95"/>
      <c r="K510" s="95"/>
      <c r="L510" s="95"/>
      <c r="M510" s="95"/>
      <c r="N510" s="95"/>
      <c r="O510" s="95"/>
      <c r="P510" s="95"/>
      <c r="Q510" s="95"/>
      <c r="R510" s="95"/>
      <c r="S510" s="95"/>
      <c r="T510" s="95"/>
      <c r="U510" s="95"/>
      <c r="V510" s="95"/>
      <c r="W510" s="95"/>
      <c r="X510" s="95"/>
      <c r="Y510" s="95"/>
      <c r="Z510" s="95"/>
      <c r="AA510" s="95"/>
      <c r="AB510" s="95"/>
      <c r="AC510" s="95"/>
      <c r="AD510" s="95"/>
      <c r="AE510" s="95"/>
      <c r="AF510" s="95"/>
      <c r="AG510" s="95"/>
      <c r="AH510" s="95"/>
      <c r="AI510" s="95"/>
      <c r="AJ510" s="95"/>
      <c r="AK510" s="95"/>
      <c r="AL510" s="95"/>
      <c r="AM510" s="95"/>
      <c r="AN510" s="95"/>
      <c r="AO510" s="95"/>
    </row>
    <row r="511" spans="3:41">
      <c r="C511" s="15"/>
      <c r="E511" s="81"/>
      <c r="F511" s="95"/>
      <c r="G511" s="95"/>
      <c r="H511" s="95"/>
      <c r="I511" s="95"/>
      <c r="J511" s="95"/>
      <c r="K511" s="95"/>
      <c r="L511" s="95"/>
      <c r="M511" s="95"/>
      <c r="N511" s="95"/>
      <c r="O511" s="95"/>
      <c r="P511" s="95"/>
      <c r="Q511" s="95"/>
      <c r="R511" s="95"/>
      <c r="S511" s="95"/>
      <c r="T511" s="95"/>
      <c r="U511" s="95"/>
      <c r="V511" s="95"/>
      <c r="W511" s="95"/>
      <c r="X511" s="95"/>
      <c r="Y511" s="95"/>
      <c r="Z511" s="95"/>
      <c r="AA511" s="95"/>
      <c r="AB511" s="95"/>
      <c r="AC511" s="95"/>
      <c r="AD511" s="95"/>
      <c r="AE511" s="95"/>
      <c r="AF511" s="95"/>
      <c r="AG511" s="95"/>
      <c r="AH511" s="95"/>
      <c r="AI511" s="95"/>
      <c r="AJ511" s="95"/>
      <c r="AK511" s="95"/>
      <c r="AL511" s="95"/>
      <c r="AM511" s="95"/>
      <c r="AN511" s="95"/>
      <c r="AO511" s="95"/>
    </row>
    <row r="512" spans="3:41">
      <c r="C512" s="15"/>
      <c r="E512" s="81"/>
      <c r="F512" s="95"/>
      <c r="G512" s="95"/>
      <c r="H512" s="95"/>
      <c r="I512" s="95"/>
      <c r="J512" s="95"/>
      <c r="K512" s="95"/>
      <c r="L512" s="95"/>
      <c r="M512" s="95"/>
      <c r="N512" s="95"/>
      <c r="O512" s="95"/>
      <c r="P512" s="95"/>
      <c r="Q512" s="95"/>
      <c r="R512" s="95"/>
      <c r="S512" s="95"/>
      <c r="T512" s="95"/>
      <c r="U512" s="95"/>
      <c r="V512" s="95"/>
      <c r="W512" s="95"/>
      <c r="X512" s="95"/>
      <c r="Y512" s="95"/>
      <c r="Z512" s="95"/>
      <c r="AA512" s="95"/>
      <c r="AB512" s="95"/>
      <c r="AC512" s="95"/>
      <c r="AD512" s="95"/>
      <c r="AE512" s="95"/>
      <c r="AF512" s="95"/>
      <c r="AG512" s="95"/>
      <c r="AH512" s="95"/>
      <c r="AI512" s="95"/>
      <c r="AJ512" s="95"/>
      <c r="AK512" s="95"/>
      <c r="AL512" s="95"/>
      <c r="AM512" s="95"/>
      <c r="AN512" s="95"/>
      <c r="AO512" s="95"/>
    </row>
    <row r="513" spans="3:41">
      <c r="C513" s="15"/>
      <c r="E513" s="81"/>
      <c r="F513" s="95"/>
      <c r="G513" s="95"/>
      <c r="H513" s="95"/>
      <c r="I513" s="95"/>
      <c r="J513" s="95"/>
      <c r="K513" s="95"/>
      <c r="L513" s="95"/>
      <c r="M513" s="95"/>
      <c r="N513" s="95"/>
      <c r="O513" s="95"/>
      <c r="P513" s="95"/>
      <c r="Q513" s="95"/>
      <c r="R513" s="95"/>
      <c r="S513" s="95"/>
      <c r="T513" s="95"/>
      <c r="U513" s="95"/>
      <c r="V513" s="95"/>
      <c r="W513" s="95"/>
      <c r="X513" s="95"/>
      <c r="Y513" s="95"/>
      <c r="Z513" s="95"/>
      <c r="AA513" s="95"/>
      <c r="AB513" s="95"/>
      <c r="AC513" s="95"/>
      <c r="AD513" s="95"/>
      <c r="AE513" s="95"/>
      <c r="AF513" s="95"/>
      <c r="AG513" s="95"/>
      <c r="AH513" s="95"/>
      <c r="AI513" s="95"/>
      <c r="AJ513" s="95"/>
      <c r="AK513" s="95"/>
      <c r="AL513" s="95"/>
      <c r="AM513" s="95"/>
      <c r="AN513" s="95"/>
      <c r="AO513" s="95"/>
    </row>
    <row r="514" spans="3:41">
      <c r="C514" s="15"/>
      <c r="E514" s="82"/>
      <c r="F514" s="95"/>
      <c r="G514" s="95"/>
      <c r="H514" s="95"/>
      <c r="I514" s="95"/>
      <c r="J514" s="95"/>
      <c r="K514" s="95"/>
      <c r="L514" s="95"/>
      <c r="M514" s="95"/>
      <c r="N514" s="95"/>
      <c r="O514" s="95"/>
      <c r="P514" s="95"/>
      <c r="Q514" s="95"/>
      <c r="R514" s="95"/>
      <c r="S514" s="95"/>
      <c r="T514" s="95"/>
      <c r="U514" s="95"/>
      <c r="V514" s="95"/>
      <c r="W514" s="95"/>
      <c r="X514" s="95"/>
      <c r="Y514" s="95"/>
      <c r="Z514" s="95"/>
      <c r="AA514" s="95"/>
      <c r="AB514" s="95"/>
      <c r="AC514" s="95"/>
      <c r="AD514" s="95"/>
      <c r="AE514" s="95"/>
      <c r="AF514" s="95"/>
      <c r="AG514" s="95"/>
      <c r="AH514" s="95"/>
      <c r="AI514" s="95"/>
      <c r="AJ514" s="95"/>
      <c r="AK514" s="95"/>
      <c r="AL514" s="95"/>
      <c r="AM514" s="95"/>
      <c r="AN514" s="95"/>
      <c r="AO514" s="95"/>
    </row>
    <row r="515" spans="3:41">
      <c r="C515" s="272" t="s">
        <v>938</v>
      </c>
      <c r="E515" s="81" t="s">
        <v>28</v>
      </c>
      <c r="F515" s="95">
        <f t="shared" ref="F515:AK515" si="129">F429+F442+F455+F468+F481</f>
        <v>0</v>
      </c>
      <c r="G515" s="95">
        <f t="shared" si="129"/>
        <v>0</v>
      </c>
      <c r="H515" s="95">
        <f t="shared" si="129"/>
        <v>0</v>
      </c>
      <c r="I515" s="95">
        <f t="shared" si="129"/>
        <v>0</v>
      </c>
      <c r="J515" s="95">
        <f t="shared" si="129"/>
        <v>0</v>
      </c>
      <c r="K515" s="95">
        <f t="shared" si="129"/>
        <v>0</v>
      </c>
      <c r="L515" s="95">
        <f t="shared" si="129"/>
        <v>0</v>
      </c>
      <c r="M515" s="95">
        <f t="shared" si="129"/>
        <v>0</v>
      </c>
      <c r="N515" s="95">
        <f t="shared" si="129"/>
        <v>0</v>
      </c>
      <c r="O515" s="95">
        <f t="shared" si="129"/>
        <v>0</v>
      </c>
      <c r="P515" s="95">
        <f t="shared" si="129"/>
        <v>0</v>
      </c>
      <c r="Q515" s="95">
        <f t="shared" si="129"/>
        <v>0</v>
      </c>
      <c r="R515" s="95">
        <f t="shared" si="129"/>
        <v>0</v>
      </c>
      <c r="S515" s="95">
        <f t="shared" si="129"/>
        <v>0</v>
      </c>
      <c r="T515" s="95">
        <f t="shared" si="129"/>
        <v>0</v>
      </c>
      <c r="U515" s="95">
        <f t="shared" si="129"/>
        <v>0</v>
      </c>
      <c r="V515" s="95">
        <f t="shared" si="129"/>
        <v>0</v>
      </c>
      <c r="W515" s="95">
        <f t="shared" si="129"/>
        <v>0</v>
      </c>
      <c r="X515" s="95">
        <f t="shared" si="129"/>
        <v>0</v>
      </c>
      <c r="Y515" s="95">
        <f t="shared" si="129"/>
        <v>0</v>
      </c>
      <c r="Z515" s="95">
        <f t="shared" si="129"/>
        <v>0</v>
      </c>
      <c r="AA515" s="95">
        <f t="shared" si="129"/>
        <v>0</v>
      </c>
      <c r="AB515" s="95">
        <f t="shared" si="129"/>
        <v>0</v>
      </c>
      <c r="AC515" s="95">
        <f t="shared" si="129"/>
        <v>0</v>
      </c>
      <c r="AD515" s="95">
        <f t="shared" si="129"/>
        <v>0</v>
      </c>
      <c r="AE515" s="95">
        <f t="shared" si="129"/>
        <v>0</v>
      </c>
      <c r="AF515" s="95">
        <f t="shared" si="129"/>
        <v>0</v>
      </c>
      <c r="AG515" s="95">
        <f t="shared" si="129"/>
        <v>0</v>
      </c>
      <c r="AH515" s="95">
        <f t="shared" si="129"/>
        <v>0</v>
      </c>
      <c r="AI515" s="95">
        <f t="shared" si="129"/>
        <v>0</v>
      </c>
      <c r="AJ515" s="95">
        <f t="shared" si="129"/>
        <v>0</v>
      </c>
      <c r="AK515" s="95">
        <f t="shared" si="129"/>
        <v>0</v>
      </c>
      <c r="AL515" s="95">
        <f t="shared" ref="AL515:AO515" si="130">AL429+AL442+AL455+AL468+AL481</f>
        <v>0</v>
      </c>
      <c r="AM515" s="95">
        <f t="shared" si="130"/>
        <v>0</v>
      </c>
      <c r="AN515" s="95">
        <f t="shared" si="130"/>
        <v>0</v>
      </c>
      <c r="AO515" s="95">
        <f t="shared" si="130"/>
        <v>0</v>
      </c>
    </row>
    <row r="516" spans="3:41">
      <c r="C516" s="15"/>
      <c r="E516" s="81" t="s">
        <v>379</v>
      </c>
      <c r="F516" s="95">
        <f t="shared" ref="F516:AK516" si="131">F430+F443+F456+F469+F482</f>
        <v>0</v>
      </c>
      <c r="G516" s="95">
        <f t="shared" si="131"/>
        <v>0</v>
      </c>
      <c r="H516" s="95">
        <f t="shared" si="131"/>
        <v>0</v>
      </c>
      <c r="I516" s="95">
        <f t="shared" si="131"/>
        <v>0</v>
      </c>
      <c r="J516" s="95">
        <f t="shared" si="131"/>
        <v>0</v>
      </c>
      <c r="K516" s="95">
        <f t="shared" si="131"/>
        <v>0</v>
      </c>
      <c r="L516" s="95">
        <f t="shared" si="131"/>
        <v>0</v>
      </c>
      <c r="M516" s="95">
        <f t="shared" si="131"/>
        <v>0</v>
      </c>
      <c r="N516" s="95">
        <f t="shared" si="131"/>
        <v>0</v>
      </c>
      <c r="O516" s="95">
        <f t="shared" si="131"/>
        <v>0</v>
      </c>
      <c r="P516" s="95">
        <f t="shared" si="131"/>
        <v>0</v>
      </c>
      <c r="Q516" s="95">
        <f t="shared" si="131"/>
        <v>0</v>
      </c>
      <c r="R516" s="95">
        <f t="shared" si="131"/>
        <v>0</v>
      </c>
      <c r="S516" s="95">
        <f t="shared" si="131"/>
        <v>0</v>
      </c>
      <c r="T516" s="95">
        <f t="shared" si="131"/>
        <v>0</v>
      </c>
      <c r="U516" s="95">
        <f t="shared" si="131"/>
        <v>0</v>
      </c>
      <c r="V516" s="95">
        <f t="shared" si="131"/>
        <v>0</v>
      </c>
      <c r="W516" s="95">
        <f t="shared" si="131"/>
        <v>0</v>
      </c>
      <c r="X516" s="95">
        <f t="shared" si="131"/>
        <v>0</v>
      </c>
      <c r="Y516" s="95">
        <f t="shared" si="131"/>
        <v>0</v>
      </c>
      <c r="Z516" s="95">
        <f t="shared" si="131"/>
        <v>0</v>
      </c>
      <c r="AA516" s="95">
        <f t="shared" si="131"/>
        <v>0</v>
      </c>
      <c r="AB516" s="95">
        <f t="shared" si="131"/>
        <v>0</v>
      </c>
      <c r="AC516" s="95">
        <f t="shared" si="131"/>
        <v>0</v>
      </c>
      <c r="AD516" s="95">
        <f t="shared" si="131"/>
        <v>0</v>
      </c>
      <c r="AE516" s="95">
        <f t="shared" si="131"/>
        <v>0</v>
      </c>
      <c r="AF516" s="95">
        <f t="shared" si="131"/>
        <v>0</v>
      </c>
      <c r="AG516" s="95">
        <f t="shared" si="131"/>
        <v>0</v>
      </c>
      <c r="AH516" s="95">
        <f t="shared" si="131"/>
        <v>0</v>
      </c>
      <c r="AI516" s="95">
        <f t="shared" si="131"/>
        <v>0</v>
      </c>
      <c r="AJ516" s="95">
        <f t="shared" si="131"/>
        <v>0</v>
      </c>
      <c r="AK516" s="95">
        <f t="shared" si="131"/>
        <v>0</v>
      </c>
      <c r="AL516" s="95">
        <f t="shared" ref="AL516:AO516" si="132">AL430+AL443+AL456+AL469+AL482</f>
        <v>0</v>
      </c>
      <c r="AM516" s="95">
        <f t="shared" si="132"/>
        <v>0</v>
      </c>
      <c r="AN516" s="95">
        <f t="shared" si="132"/>
        <v>0</v>
      </c>
      <c r="AO516" s="95">
        <f t="shared" si="132"/>
        <v>0</v>
      </c>
    </row>
    <row r="517" spans="3:41">
      <c r="C517" s="15"/>
      <c r="E517" s="81" t="s">
        <v>30</v>
      </c>
      <c r="F517" s="95">
        <f t="shared" ref="F517:AK517" si="133">F431+F444+F457+F470+F483</f>
        <v>0</v>
      </c>
      <c r="G517" s="95">
        <f t="shared" si="133"/>
        <v>0</v>
      </c>
      <c r="H517" s="95">
        <f t="shared" si="133"/>
        <v>0</v>
      </c>
      <c r="I517" s="95">
        <f t="shared" si="133"/>
        <v>0</v>
      </c>
      <c r="J517" s="95">
        <f t="shared" si="133"/>
        <v>0</v>
      </c>
      <c r="K517" s="95">
        <f t="shared" si="133"/>
        <v>0</v>
      </c>
      <c r="L517" s="95">
        <f t="shared" si="133"/>
        <v>0</v>
      </c>
      <c r="M517" s="95">
        <f t="shared" si="133"/>
        <v>0</v>
      </c>
      <c r="N517" s="95">
        <f t="shared" si="133"/>
        <v>0</v>
      </c>
      <c r="O517" s="95">
        <f t="shared" si="133"/>
        <v>0</v>
      </c>
      <c r="P517" s="95">
        <f t="shared" si="133"/>
        <v>0</v>
      </c>
      <c r="Q517" s="95">
        <f t="shared" si="133"/>
        <v>0</v>
      </c>
      <c r="R517" s="95">
        <f t="shared" si="133"/>
        <v>0</v>
      </c>
      <c r="S517" s="95">
        <f t="shared" si="133"/>
        <v>0</v>
      </c>
      <c r="T517" s="95">
        <f t="shared" si="133"/>
        <v>0</v>
      </c>
      <c r="U517" s="95">
        <f t="shared" si="133"/>
        <v>0</v>
      </c>
      <c r="V517" s="95">
        <f t="shared" si="133"/>
        <v>0</v>
      </c>
      <c r="W517" s="95">
        <f t="shared" si="133"/>
        <v>0</v>
      </c>
      <c r="X517" s="95">
        <f t="shared" si="133"/>
        <v>0</v>
      </c>
      <c r="Y517" s="95">
        <f t="shared" si="133"/>
        <v>0</v>
      </c>
      <c r="Z517" s="95">
        <f t="shared" si="133"/>
        <v>0</v>
      </c>
      <c r="AA517" s="95">
        <f t="shared" si="133"/>
        <v>0</v>
      </c>
      <c r="AB517" s="95">
        <f t="shared" si="133"/>
        <v>0</v>
      </c>
      <c r="AC517" s="95">
        <f t="shared" si="133"/>
        <v>0</v>
      </c>
      <c r="AD517" s="95">
        <f t="shared" si="133"/>
        <v>0</v>
      </c>
      <c r="AE517" s="95">
        <f t="shared" si="133"/>
        <v>0</v>
      </c>
      <c r="AF517" s="95">
        <f t="shared" si="133"/>
        <v>0</v>
      </c>
      <c r="AG517" s="95">
        <f t="shared" si="133"/>
        <v>0</v>
      </c>
      <c r="AH517" s="95">
        <f t="shared" si="133"/>
        <v>0</v>
      </c>
      <c r="AI517" s="95">
        <f t="shared" si="133"/>
        <v>0</v>
      </c>
      <c r="AJ517" s="95">
        <f t="shared" si="133"/>
        <v>0</v>
      </c>
      <c r="AK517" s="95">
        <f t="shared" si="133"/>
        <v>0</v>
      </c>
      <c r="AL517" s="95">
        <f t="shared" ref="AL517:AO517" si="134">AL431+AL444+AL457+AL470+AL483</f>
        <v>0</v>
      </c>
      <c r="AM517" s="95">
        <f t="shared" si="134"/>
        <v>0</v>
      </c>
      <c r="AN517" s="95">
        <f t="shared" si="134"/>
        <v>0</v>
      </c>
      <c r="AO517" s="95">
        <f t="shared" si="134"/>
        <v>0</v>
      </c>
    </row>
    <row r="518" spans="3:41">
      <c r="C518" s="15"/>
      <c r="E518" s="81" t="s">
        <v>32</v>
      </c>
      <c r="F518" s="95">
        <f t="shared" ref="F518:AK518" si="135">F432+F445+F458+F471+F484</f>
        <v>0</v>
      </c>
      <c r="G518" s="95">
        <f t="shared" si="135"/>
        <v>0</v>
      </c>
      <c r="H518" s="95">
        <f t="shared" si="135"/>
        <v>0</v>
      </c>
      <c r="I518" s="95">
        <f t="shared" si="135"/>
        <v>0</v>
      </c>
      <c r="J518" s="95">
        <f t="shared" si="135"/>
        <v>0</v>
      </c>
      <c r="K518" s="95">
        <f t="shared" si="135"/>
        <v>0</v>
      </c>
      <c r="L518" s="95">
        <f t="shared" si="135"/>
        <v>0</v>
      </c>
      <c r="M518" s="95">
        <f t="shared" si="135"/>
        <v>0</v>
      </c>
      <c r="N518" s="95">
        <f t="shared" si="135"/>
        <v>0</v>
      </c>
      <c r="O518" s="95">
        <f t="shared" si="135"/>
        <v>0</v>
      </c>
      <c r="P518" s="95">
        <f t="shared" si="135"/>
        <v>0</v>
      </c>
      <c r="Q518" s="95">
        <f t="shared" si="135"/>
        <v>0</v>
      </c>
      <c r="R518" s="95">
        <f t="shared" si="135"/>
        <v>0</v>
      </c>
      <c r="S518" s="95">
        <f t="shared" si="135"/>
        <v>0</v>
      </c>
      <c r="T518" s="95">
        <f t="shared" si="135"/>
        <v>0</v>
      </c>
      <c r="U518" s="95">
        <f t="shared" si="135"/>
        <v>0</v>
      </c>
      <c r="V518" s="95">
        <f t="shared" si="135"/>
        <v>0</v>
      </c>
      <c r="W518" s="95">
        <f t="shared" si="135"/>
        <v>0</v>
      </c>
      <c r="X518" s="95">
        <f t="shared" si="135"/>
        <v>0</v>
      </c>
      <c r="Y518" s="95">
        <f t="shared" si="135"/>
        <v>0</v>
      </c>
      <c r="Z518" s="95">
        <f t="shared" si="135"/>
        <v>0</v>
      </c>
      <c r="AA518" s="95">
        <f t="shared" si="135"/>
        <v>0</v>
      </c>
      <c r="AB518" s="95">
        <f t="shared" si="135"/>
        <v>0</v>
      </c>
      <c r="AC518" s="95">
        <f t="shared" si="135"/>
        <v>0</v>
      </c>
      <c r="AD518" s="95">
        <f t="shared" si="135"/>
        <v>0</v>
      </c>
      <c r="AE518" s="95">
        <f t="shared" si="135"/>
        <v>0</v>
      </c>
      <c r="AF518" s="95">
        <f t="shared" si="135"/>
        <v>0</v>
      </c>
      <c r="AG518" s="95">
        <f t="shared" si="135"/>
        <v>0</v>
      </c>
      <c r="AH518" s="95">
        <f t="shared" si="135"/>
        <v>0</v>
      </c>
      <c r="AI518" s="95">
        <f t="shared" si="135"/>
        <v>0</v>
      </c>
      <c r="AJ518" s="95">
        <f t="shared" si="135"/>
        <v>0</v>
      </c>
      <c r="AK518" s="95">
        <f t="shared" si="135"/>
        <v>0</v>
      </c>
      <c r="AL518" s="95">
        <f t="shared" ref="AL518:AO518" si="136">AL432+AL445+AL458+AL471+AL484</f>
        <v>0</v>
      </c>
      <c r="AM518" s="95">
        <f t="shared" si="136"/>
        <v>0</v>
      </c>
      <c r="AN518" s="95">
        <f t="shared" si="136"/>
        <v>0</v>
      </c>
      <c r="AO518" s="95">
        <f t="shared" si="136"/>
        <v>0</v>
      </c>
    </row>
    <row r="519" spans="3:41">
      <c r="C519" s="15"/>
      <c r="E519" s="81" t="s">
        <v>33</v>
      </c>
      <c r="F519" s="95">
        <f t="shared" ref="F519:AK519" si="137">F433+F446+F459+F472+F485</f>
        <v>0</v>
      </c>
      <c r="G519" s="95">
        <f t="shared" si="137"/>
        <v>0</v>
      </c>
      <c r="H519" s="95">
        <f t="shared" si="137"/>
        <v>0</v>
      </c>
      <c r="I519" s="95">
        <f t="shared" si="137"/>
        <v>0</v>
      </c>
      <c r="J519" s="95">
        <f t="shared" si="137"/>
        <v>0</v>
      </c>
      <c r="K519" s="95">
        <f t="shared" si="137"/>
        <v>0</v>
      </c>
      <c r="L519" s="95">
        <f t="shared" si="137"/>
        <v>0</v>
      </c>
      <c r="M519" s="95">
        <f t="shared" si="137"/>
        <v>0</v>
      </c>
      <c r="N519" s="95">
        <f t="shared" si="137"/>
        <v>0</v>
      </c>
      <c r="O519" s="95">
        <f t="shared" si="137"/>
        <v>0</v>
      </c>
      <c r="P519" s="95">
        <f t="shared" si="137"/>
        <v>0</v>
      </c>
      <c r="Q519" s="95">
        <f t="shared" si="137"/>
        <v>0</v>
      </c>
      <c r="R519" s="95">
        <f t="shared" si="137"/>
        <v>0</v>
      </c>
      <c r="S519" s="95">
        <f t="shared" si="137"/>
        <v>0</v>
      </c>
      <c r="T519" s="95">
        <f t="shared" si="137"/>
        <v>0</v>
      </c>
      <c r="U519" s="95">
        <f t="shared" si="137"/>
        <v>0</v>
      </c>
      <c r="V519" s="95">
        <f t="shared" si="137"/>
        <v>0</v>
      </c>
      <c r="W519" s="95">
        <f t="shared" si="137"/>
        <v>0</v>
      </c>
      <c r="X519" s="95">
        <f t="shared" si="137"/>
        <v>0</v>
      </c>
      <c r="Y519" s="95">
        <f t="shared" si="137"/>
        <v>0</v>
      </c>
      <c r="Z519" s="95">
        <f t="shared" si="137"/>
        <v>0</v>
      </c>
      <c r="AA519" s="95">
        <f t="shared" si="137"/>
        <v>0</v>
      </c>
      <c r="AB519" s="95">
        <f t="shared" si="137"/>
        <v>0</v>
      </c>
      <c r="AC519" s="95">
        <f t="shared" si="137"/>
        <v>0</v>
      </c>
      <c r="AD519" s="95">
        <f t="shared" si="137"/>
        <v>0</v>
      </c>
      <c r="AE519" s="95">
        <f t="shared" si="137"/>
        <v>0</v>
      </c>
      <c r="AF519" s="95">
        <f t="shared" si="137"/>
        <v>0</v>
      </c>
      <c r="AG519" s="95">
        <f t="shared" si="137"/>
        <v>0</v>
      </c>
      <c r="AH519" s="95">
        <f t="shared" si="137"/>
        <v>0</v>
      </c>
      <c r="AI519" s="95">
        <f t="shared" si="137"/>
        <v>0</v>
      </c>
      <c r="AJ519" s="95">
        <f t="shared" si="137"/>
        <v>0</v>
      </c>
      <c r="AK519" s="95">
        <f t="shared" si="137"/>
        <v>0</v>
      </c>
      <c r="AL519" s="95">
        <f t="shared" ref="AL519:AO519" si="138">AL433+AL446+AL459+AL472+AL485</f>
        <v>0</v>
      </c>
      <c r="AM519" s="95">
        <f t="shared" si="138"/>
        <v>0</v>
      </c>
      <c r="AN519" s="95">
        <f t="shared" si="138"/>
        <v>0</v>
      </c>
      <c r="AO519" s="95">
        <f t="shared" si="138"/>
        <v>0</v>
      </c>
    </row>
    <row r="520" spans="3:41">
      <c r="C520" s="15"/>
      <c r="E520" s="81" t="s">
        <v>34</v>
      </c>
      <c r="F520" s="95">
        <f t="shared" ref="F520:AK520" si="139">F434+F447+F460+F473+F486</f>
        <v>0</v>
      </c>
      <c r="G520" s="95">
        <f t="shared" si="139"/>
        <v>0</v>
      </c>
      <c r="H520" s="95">
        <f t="shared" si="139"/>
        <v>0</v>
      </c>
      <c r="I520" s="95">
        <f t="shared" si="139"/>
        <v>0</v>
      </c>
      <c r="J520" s="95">
        <f t="shared" si="139"/>
        <v>0</v>
      </c>
      <c r="K520" s="95">
        <f t="shared" si="139"/>
        <v>0</v>
      </c>
      <c r="L520" s="95">
        <f t="shared" si="139"/>
        <v>0</v>
      </c>
      <c r="M520" s="95">
        <f t="shared" si="139"/>
        <v>0</v>
      </c>
      <c r="N520" s="95">
        <f t="shared" si="139"/>
        <v>0</v>
      </c>
      <c r="O520" s="95">
        <f t="shared" si="139"/>
        <v>0</v>
      </c>
      <c r="P520" s="95">
        <f t="shared" si="139"/>
        <v>0</v>
      </c>
      <c r="Q520" s="95">
        <f t="shared" si="139"/>
        <v>0</v>
      </c>
      <c r="R520" s="95">
        <f t="shared" si="139"/>
        <v>0</v>
      </c>
      <c r="S520" s="95">
        <f t="shared" si="139"/>
        <v>0</v>
      </c>
      <c r="T520" s="95">
        <f t="shared" si="139"/>
        <v>0</v>
      </c>
      <c r="U520" s="95">
        <f t="shared" si="139"/>
        <v>0</v>
      </c>
      <c r="V520" s="95">
        <f t="shared" si="139"/>
        <v>0</v>
      </c>
      <c r="W520" s="95">
        <f t="shared" si="139"/>
        <v>0</v>
      </c>
      <c r="X520" s="95">
        <f t="shared" si="139"/>
        <v>0</v>
      </c>
      <c r="Y520" s="95">
        <f t="shared" si="139"/>
        <v>0</v>
      </c>
      <c r="Z520" s="95">
        <f t="shared" si="139"/>
        <v>0</v>
      </c>
      <c r="AA520" s="95">
        <f t="shared" si="139"/>
        <v>0</v>
      </c>
      <c r="AB520" s="95">
        <f t="shared" si="139"/>
        <v>0</v>
      </c>
      <c r="AC520" s="95">
        <f t="shared" si="139"/>
        <v>0</v>
      </c>
      <c r="AD520" s="95">
        <f t="shared" si="139"/>
        <v>0</v>
      </c>
      <c r="AE520" s="95">
        <f t="shared" si="139"/>
        <v>0</v>
      </c>
      <c r="AF520" s="95">
        <f t="shared" si="139"/>
        <v>0</v>
      </c>
      <c r="AG520" s="95">
        <f t="shared" si="139"/>
        <v>0</v>
      </c>
      <c r="AH520" s="95">
        <f t="shared" si="139"/>
        <v>0</v>
      </c>
      <c r="AI520" s="95">
        <f t="shared" si="139"/>
        <v>0</v>
      </c>
      <c r="AJ520" s="95">
        <f t="shared" si="139"/>
        <v>0</v>
      </c>
      <c r="AK520" s="95">
        <f t="shared" si="139"/>
        <v>0</v>
      </c>
      <c r="AL520" s="95">
        <f t="shared" ref="AL520:AO520" si="140">AL434+AL447+AL460+AL473+AL486</f>
        <v>0</v>
      </c>
      <c r="AM520" s="95">
        <f t="shared" si="140"/>
        <v>0</v>
      </c>
      <c r="AN520" s="95">
        <f t="shared" si="140"/>
        <v>0</v>
      </c>
      <c r="AO520" s="95">
        <f t="shared" si="140"/>
        <v>0</v>
      </c>
    </row>
    <row r="521" spans="3:41">
      <c r="C521" s="15"/>
      <c r="E521" s="81" t="s">
        <v>562</v>
      </c>
      <c r="F521" s="95">
        <f t="shared" ref="F521:AK521" si="141">F435+F448+F461+F474+F487</f>
        <v>0</v>
      </c>
      <c r="G521" s="95">
        <f t="shared" si="141"/>
        <v>0</v>
      </c>
      <c r="H521" s="95">
        <f t="shared" si="141"/>
        <v>0</v>
      </c>
      <c r="I521" s="95">
        <f t="shared" si="141"/>
        <v>0</v>
      </c>
      <c r="J521" s="95">
        <f t="shared" si="141"/>
        <v>0</v>
      </c>
      <c r="K521" s="95">
        <f t="shared" si="141"/>
        <v>0</v>
      </c>
      <c r="L521" s="95">
        <f t="shared" si="141"/>
        <v>0</v>
      </c>
      <c r="M521" s="95">
        <f t="shared" si="141"/>
        <v>0</v>
      </c>
      <c r="N521" s="95">
        <f t="shared" si="141"/>
        <v>0</v>
      </c>
      <c r="O521" s="95">
        <f t="shared" si="141"/>
        <v>0</v>
      </c>
      <c r="P521" s="95">
        <f t="shared" si="141"/>
        <v>0</v>
      </c>
      <c r="Q521" s="95">
        <f t="shared" si="141"/>
        <v>0</v>
      </c>
      <c r="R521" s="95">
        <f t="shared" si="141"/>
        <v>0</v>
      </c>
      <c r="S521" s="95">
        <f t="shared" si="141"/>
        <v>0</v>
      </c>
      <c r="T521" s="95">
        <f t="shared" si="141"/>
        <v>0</v>
      </c>
      <c r="U521" s="95">
        <f t="shared" si="141"/>
        <v>0</v>
      </c>
      <c r="V521" s="95">
        <f t="shared" si="141"/>
        <v>0</v>
      </c>
      <c r="W521" s="95">
        <f t="shared" si="141"/>
        <v>0</v>
      </c>
      <c r="X521" s="95">
        <f t="shared" si="141"/>
        <v>0</v>
      </c>
      <c r="Y521" s="95">
        <f t="shared" si="141"/>
        <v>0</v>
      </c>
      <c r="Z521" s="95">
        <f t="shared" si="141"/>
        <v>0</v>
      </c>
      <c r="AA521" s="95">
        <f t="shared" si="141"/>
        <v>0</v>
      </c>
      <c r="AB521" s="95">
        <f t="shared" si="141"/>
        <v>0</v>
      </c>
      <c r="AC521" s="95">
        <f t="shared" si="141"/>
        <v>0</v>
      </c>
      <c r="AD521" s="95">
        <f t="shared" si="141"/>
        <v>0</v>
      </c>
      <c r="AE521" s="95">
        <f t="shared" si="141"/>
        <v>0</v>
      </c>
      <c r="AF521" s="95">
        <f t="shared" si="141"/>
        <v>0</v>
      </c>
      <c r="AG521" s="95">
        <f t="shared" si="141"/>
        <v>0</v>
      </c>
      <c r="AH521" s="95">
        <f t="shared" si="141"/>
        <v>0</v>
      </c>
      <c r="AI521" s="95">
        <f t="shared" si="141"/>
        <v>0</v>
      </c>
      <c r="AJ521" s="95">
        <f t="shared" si="141"/>
        <v>0</v>
      </c>
      <c r="AK521" s="95">
        <f t="shared" si="141"/>
        <v>0</v>
      </c>
      <c r="AL521" s="95">
        <f t="shared" ref="AL521:AO521" si="142">AL435+AL448+AL461+AL474+AL487</f>
        <v>0</v>
      </c>
      <c r="AM521" s="95">
        <f t="shared" si="142"/>
        <v>0</v>
      </c>
      <c r="AN521" s="95">
        <f t="shared" si="142"/>
        <v>0</v>
      </c>
      <c r="AO521" s="95">
        <f t="shared" si="142"/>
        <v>0</v>
      </c>
    </row>
    <row r="522" spans="3:41">
      <c r="C522" s="15"/>
      <c r="E522" s="81"/>
      <c r="F522" s="95"/>
      <c r="G522" s="95"/>
      <c r="H522" s="95"/>
      <c r="I522" s="95"/>
      <c r="J522" s="95"/>
      <c r="K522" s="95"/>
      <c r="L522" s="95"/>
      <c r="M522" s="95"/>
      <c r="N522" s="95"/>
      <c r="O522" s="95"/>
      <c r="P522" s="95"/>
      <c r="Q522" s="95"/>
      <c r="R522" s="95"/>
      <c r="S522" s="95"/>
      <c r="T522" s="95"/>
      <c r="U522" s="95"/>
      <c r="V522" s="95"/>
      <c r="W522" s="95"/>
      <c r="X522" s="95"/>
      <c r="Y522" s="95"/>
      <c r="Z522" s="95"/>
      <c r="AA522" s="95"/>
      <c r="AB522" s="95"/>
      <c r="AC522" s="95"/>
      <c r="AD522" s="95"/>
      <c r="AE522" s="95"/>
      <c r="AF522" s="95"/>
      <c r="AG522" s="95"/>
      <c r="AH522" s="95"/>
      <c r="AI522" s="95"/>
      <c r="AJ522" s="95"/>
      <c r="AK522" s="95"/>
      <c r="AL522" s="95"/>
      <c r="AM522" s="95"/>
      <c r="AN522" s="95"/>
      <c r="AO522" s="95"/>
    </row>
    <row r="523" spans="3:41">
      <c r="C523" s="15"/>
      <c r="E523" s="81"/>
      <c r="F523" s="95"/>
      <c r="G523" s="95"/>
      <c r="H523" s="95"/>
      <c r="I523" s="95"/>
      <c r="J523" s="95"/>
      <c r="K523" s="95"/>
      <c r="L523" s="95"/>
      <c r="M523" s="95"/>
      <c r="N523" s="95"/>
      <c r="O523" s="95"/>
      <c r="P523" s="95"/>
      <c r="Q523" s="95"/>
      <c r="R523" s="95"/>
      <c r="S523" s="95"/>
      <c r="T523" s="95"/>
      <c r="U523" s="95"/>
      <c r="V523" s="95"/>
      <c r="W523" s="95"/>
      <c r="X523" s="95"/>
      <c r="Y523" s="95"/>
      <c r="Z523" s="95"/>
      <c r="AA523" s="95"/>
      <c r="AB523" s="95"/>
      <c r="AC523" s="95"/>
      <c r="AD523" s="95"/>
      <c r="AE523" s="95"/>
      <c r="AF523" s="95"/>
      <c r="AG523" s="95"/>
      <c r="AH523" s="95"/>
      <c r="AI523" s="95"/>
      <c r="AJ523" s="95"/>
      <c r="AK523" s="95"/>
      <c r="AL523" s="95"/>
      <c r="AM523" s="95"/>
      <c r="AN523" s="95"/>
      <c r="AO523" s="95"/>
    </row>
    <row r="524" spans="3:41">
      <c r="C524" s="15"/>
      <c r="E524" s="81" t="s">
        <v>730</v>
      </c>
      <c r="F524" s="95">
        <f t="shared" ref="F524:AK524" si="143">F438+F451+F464+F477+F490</f>
        <v>0</v>
      </c>
      <c r="G524" s="95">
        <f t="shared" si="143"/>
        <v>0</v>
      </c>
      <c r="H524" s="95">
        <f t="shared" si="143"/>
        <v>0</v>
      </c>
      <c r="I524" s="95">
        <f t="shared" si="143"/>
        <v>0</v>
      </c>
      <c r="J524" s="95">
        <f t="shared" si="143"/>
        <v>0</v>
      </c>
      <c r="K524" s="95">
        <f t="shared" si="143"/>
        <v>0</v>
      </c>
      <c r="L524" s="95">
        <f t="shared" si="143"/>
        <v>0</v>
      </c>
      <c r="M524" s="95">
        <f t="shared" si="143"/>
        <v>0</v>
      </c>
      <c r="N524" s="95">
        <f t="shared" si="143"/>
        <v>0</v>
      </c>
      <c r="O524" s="95">
        <f t="shared" si="143"/>
        <v>0</v>
      </c>
      <c r="P524" s="95">
        <f t="shared" si="143"/>
        <v>0</v>
      </c>
      <c r="Q524" s="95">
        <f t="shared" si="143"/>
        <v>0</v>
      </c>
      <c r="R524" s="95">
        <f t="shared" si="143"/>
        <v>0</v>
      </c>
      <c r="S524" s="95">
        <f t="shared" si="143"/>
        <v>0</v>
      </c>
      <c r="T524" s="95">
        <f t="shared" si="143"/>
        <v>0</v>
      </c>
      <c r="U524" s="95">
        <f t="shared" si="143"/>
        <v>0</v>
      </c>
      <c r="V524" s="95">
        <f t="shared" si="143"/>
        <v>0</v>
      </c>
      <c r="W524" s="95">
        <f t="shared" si="143"/>
        <v>0</v>
      </c>
      <c r="X524" s="95">
        <f t="shared" si="143"/>
        <v>0</v>
      </c>
      <c r="Y524" s="95">
        <f t="shared" si="143"/>
        <v>0</v>
      </c>
      <c r="Z524" s="95">
        <f t="shared" si="143"/>
        <v>0</v>
      </c>
      <c r="AA524" s="95">
        <f t="shared" si="143"/>
        <v>0</v>
      </c>
      <c r="AB524" s="95">
        <f t="shared" si="143"/>
        <v>0</v>
      </c>
      <c r="AC524" s="95">
        <f t="shared" si="143"/>
        <v>0</v>
      </c>
      <c r="AD524" s="95">
        <f t="shared" si="143"/>
        <v>0</v>
      </c>
      <c r="AE524" s="95">
        <f t="shared" si="143"/>
        <v>0</v>
      </c>
      <c r="AF524" s="95">
        <f t="shared" si="143"/>
        <v>0</v>
      </c>
      <c r="AG524" s="95">
        <f t="shared" si="143"/>
        <v>0</v>
      </c>
      <c r="AH524" s="95">
        <f t="shared" si="143"/>
        <v>0</v>
      </c>
      <c r="AI524" s="95">
        <f t="shared" si="143"/>
        <v>0</v>
      </c>
      <c r="AJ524" s="95">
        <f t="shared" si="143"/>
        <v>0</v>
      </c>
      <c r="AK524" s="95">
        <f t="shared" si="143"/>
        <v>0</v>
      </c>
      <c r="AL524" s="95">
        <f t="shared" ref="AL524:AO524" si="144">AL438+AL451+AL464+AL477+AL490</f>
        <v>0</v>
      </c>
      <c r="AM524" s="95">
        <f t="shared" si="144"/>
        <v>0</v>
      </c>
      <c r="AN524" s="95">
        <f t="shared" si="144"/>
        <v>0</v>
      </c>
      <c r="AO524" s="95">
        <f t="shared" si="144"/>
        <v>0</v>
      </c>
    </row>
    <row r="525" spans="3:41">
      <c r="C525" s="15"/>
      <c r="E525" s="81"/>
      <c r="F525" s="95"/>
      <c r="G525" s="95"/>
      <c r="H525" s="95"/>
      <c r="I525" s="95"/>
      <c r="J525" s="95"/>
      <c r="K525" s="95"/>
      <c r="L525" s="95"/>
      <c r="M525" s="95"/>
      <c r="N525" s="95"/>
      <c r="O525" s="95"/>
      <c r="P525" s="95"/>
      <c r="Q525" s="95"/>
      <c r="R525" s="95"/>
      <c r="S525" s="95"/>
      <c r="T525" s="95"/>
      <c r="U525" s="95"/>
      <c r="V525" s="95"/>
      <c r="W525" s="95"/>
      <c r="X525" s="95"/>
      <c r="Y525" s="95"/>
      <c r="Z525" s="95"/>
      <c r="AA525" s="95"/>
      <c r="AB525" s="95"/>
      <c r="AC525" s="95"/>
      <c r="AD525" s="95"/>
      <c r="AE525" s="95"/>
      <c r="AF525" s="95"/>
      <c r="AG525" s="95"/>
      <c r="AH525" s="95"/>
      <c r="AI525" s="95"/>
      <c r="AJ525" s="95"/>
      <c r="AK525" s="95"/>
      <c r="AL525" s="95"/>
      <c r="AM525" s="95"/>
      <c r="AN525" s="95"/>
      <c r="AO525" s="95"/>
    </row>
    <row r="526" spans="3:41">
      <c r="C526" s="15"/>
      <c r="E526" s="81"/>
      <c r="F526" s="95"/>
      <c r="G526" s="95"/>
      <c r="H526" s="95"/>
      <c r="I526" s="95"/>
      <c r="J526" s="95"/>
      <c r="K526" s="95"/>
      <c r="L526" s="95"/>
      <c r="M526" s="95"/>
      <c r="N526" s="95"/>
      <c r="O526" s="95"/>
      <c r="P526" s="95"/>
      <c r="Q526" s="95"/>
      <c r="R526" s="95"/>
      <c r="S526" s="95"/>
      <c r="T526" s="95"/>
      <c r="U526" s="95"/>
      <c r="V526" s="95"/>
      <c r="W526" s="95"/>
      <c r="X526" s="95"/>
      <c r="Y526" s="95"/>
      <c r="Z526" s="95"/>
      <c r="AA526" s="95"/>
      <c r="AB526" s="95"/>
      <c r="AC526" s="95"/>
      <c r="AD526" s="95"/>
      <c r="AE526" s="95"/>
      <c r="AF526" s="95"/>
      <c r="AG526" s="95"/>
      <c r="AH526" s="95"/>
      <c r="AI526" s="95"/>
      <c r="AJ526" s="95"/>
      <c r="AK526" s="95"/>
      <c r="AL526" s="95"/>
      <c r="AM526" s="95"/>
      <c r="AN526" s="95"/>
      <c r="AO526" s="95"/>
    </row>
    <row r="527" spans="3:41">
      <c r="C527" s="15"/>
      <c r="E527" s="82" t="s">
        <v>921</v>
      </c>
      <c r="F527" s="95">
        <f>SUM(F515:F517)+F521+F524</f>
        <v>0</v>
      </c>
      <c r="G527" s="95">
        <f t="shared" ref="G527:AO527" si="145">SUM(G515:G517)+G521+G524</f>
        <v>0</v>
      </c>
      <c r="H527" s="95">
        <f t="shared" si="145"/>
        <v>0</v>
      </c>
      <c r="I527" s="95">
        <f t="shared" si="145"/>
        <v>0</v>
      </c>
      <c r="J527" s="95">
        <f t="shared" si="145"/>
        <v>0</v>
      </c>
      <c r="K527" s="95">
        <f t="shared" si="145"/>
        <v>0</v>
      </c>
      <c r="L527" s="95">
        <f t="shared" si="145"/>
        <v>0</v>
      </c>
      <c r="M527" s="95">
        <f t="shared" si="145"/>
        <v>0</v>
      </c>
      <c r="N527" s="95">
        <f t="shared" si="145"/>
        <v>0</v>
      </c>
      <c r="O527" s="95">
        <f t="shared" si="145"/>
        <v>0</v>
      </c>
      <c r="P527" s="95">
        <f t="shared" si="145"/>
        <v>0</v>
      </c>
      <c r="Q527" s="95">
        <f t="shared" si="145"/>
        <v>0</v>
      </c>
      <c r="R527" s="95">
        <f t="shared" si="145"/>
        <v>0</v>
      </c>
      <c r="S527" s="95">
        <f t="shared" si="145"/>
        <v>0</v>
      </c>
      <c r="T527" s="95">
        <f t="shared" si="145"/>
        <v>0</v>
      </c>
      <c r="U527" s="95">
        <f t="shared" si="145"/>
        <v>0</v>
      </c>
      <c r="V527" s="95">
        <f t="shared" si="145"/>
        <v>0</v>
      </c>
      <c r="W527" s="95">
        <f t="shared" si="145"/>
        <v>0</v>
      </c>
      <c r="X527" s="95">
        <f t="shared" si="145"/>
        <v>0</v>
      </c>
      <c r="Y527" s="95">
        <f t="shared" si="145"/>
        <v>0</v>
      </c>
      <c r="Z527" s="95">
        <f t="shared" si="145"/>
        <v>0</v>
      </c>
      <c r="AA527" s="95">
        <f t="shared" si="145"/>
        <v>0</v>
      </c>
      <c r="AB527" s="95">
        <f t="shared" si="145"/>
        <v>0</v>
      </c>
      <c r="AC527" s="95">
        <f t="shared" si="145"/>
        <v>0</v>
      </c>
      <c r="AD527" s="95">
        <f t="shared" si="145"/>
        <v>0</v>
      </c>
      <c r="AE527" s="95">
        <f t="shared" si="145"/>
        <v>0</v>
      </c>
      <c r="AF527" s="95">
        <f t="shared" si="145"/>
        <v>0</v>
      </c>
      <c r="AG527" s="95">
        <f t="shared" si="145"/>
        <v>0</v>
      </c>
      <c r="AH527" s="95">
        <f t="shared" si="145"/>
        <v>0</v>
      </c>
      <c r="AI527" s="95">
        <f t="shared" si="145"/>
        <v>0</v>
      </c>
      <c r="AJ527" s="95">
        <f t="shared" si="145"/>
        <v>0</v>
      </c>
      <c r="AK527" s="95">
        <f t="shared" si="145"/>
        <v>0</v>
      </c>
      <c r="AL527" s="95">
        <f t="shared" si="145"/>
        <v>0</v>
      </c>
      <c r="AM527" s="95">
        <f t="shared" si="145"/>
        <v>0</v>
      </c>
      <c r="AN527" s="95">
        <f t="shared" si="145"/>
        <v>0</v>
      </c>
      <c r="AO527" s="95">
        <f t="shared" si="145"/>
        <v>0</v>
      </c>
    </row>
    <row r="528" spans="3:41">
      <c r="C528" s="188"/>
      <c r="E528" s="82"/>
      <c r="F528" s="95"/>
      <c r="G528" s="95"/>
      <c r="H528" s="95"/>
      <c r="I528" s="95"/>
      <c r="J528" s="95"/>
      <c r="K528" s="95"/>
      <c r="L528" s="95"/>
      <c r="M528" s="95"/>
      <c r="N528" s="95"/>
      <c r="O528" s="95"/>
      <c r="P528" s="95"/>
      <c r="Q528" s="95"/>
      <c r="R528" s="95"/>
      <c r="S528" s="95"/>
      <c r="T528" s="95"/>
      <c r="U528" s="95"/>
      <c r="V528" s="95"/>
      <c r="W528" s="95"/>
      <c r="X528" s="95"/>
      <c r="Y528" s="95"/>
      <c r="Z528" s="95"/>
      <c r="AA528" s="95"/>
      <c r="AB528" s="95"/>
      <c r="AC528" s="95"/>
      <c r="AD528" s="95"/>
      <c r="AE528" s="95"/>
      <c r="AF528" s="95"/>
      <c r="AG528" s="95"/>
      <c r="AH528" s="95"/>
      <c r="AI528" s="95"/>
      <c r="AJ528" s="95"/>
      <c r="AK528" s="95"/>
      <c r="AL528" s="95"/>
      <c r="AM528" s="95"/>
      <c r="AN528" s="95"/>
      <c r="AO528" s="95"/>
    </row>
    <row r="529" spans="3:41">
      <c r="C529" t="s">
        <v>547</v>
      </c>
      <c r="E529" s="271" t="s">
        <v>546</v>
      </c>
      <c r="F529" s="269">
        <f t="shared" ref="F529:AK529" si="146">F507+F527</f>
        <v>84</v>
      </c>
      <c r="G529" s="269">
        <f t="shared" si="146"/>
        <v>84</v>
      </c>
      <c r="H529" s="269">
        <f t="shared" si="146"/>
        <v>91</v>
      </c>
      <c r="I529" s="269">
        <f t="shared" si="146"/>
        <v>84</v>
      </c>
      <c r="J529" s="269">
        <f t="shared" si="146"/>
        <v>91</v>
      </c>
      <c r="K529" s="269">
        <f t="shared" si="146"/>
        <v>84</v>
      </c>
      <c r="L529" s="269">
        <f t="shared" si="146"/>
        <v>91</v>
      </c>
      <c r="M529" s="269">
        <f t="shared" si="146"/>
        <v>84</v>
      </c>
      <c r="N529" s="269">
        <f t="shared" si="146"/>
        <v>91</v>
      </c>
      <c r="O529" s="269">
        <f t="shared" si="146"/>
        <v>84</v>
      </c>
      <c r="P529" s="269">
        <f t="shared" si="146"/>
        <v>91</v>
      </c>
      <c r="Q529" s="269">
        <f t="shared" si="146"/>
        <v>84</v>
      </c>
      <c r="R529" s="269">
        <f t="shared" si="146"/>
        <v>91</v>
      </c>
      <c r="S529" s="269">
        <f t="shared" si="146"/>
        <v>84</v>
      </c>
      <c r="T529" s="269">
        <f t="shared" si="146"/>
        <v>91</v>
      </c>
      <c r="U529" s="269">
        <f t="shared" si="146"/>
        <v>84</v>
      </c>
      <c r="V529" s="269">
        <f t="shared" si="146"/>
        <v>91</v>
      </c>
      <c r="W529" s="269">
        <f t="shared" si="146"/>
        <v>84</v>
      </c>
      <c r="X529" s="269">
        <f t="shared" si="146"/>
        <v>91</v>
      </c>
      <c r="Y529" s="269">
        <f t="shared" si="146"/>
        <v>84</v>
      </c>
      <c r="Z529" s="269">
        <f t="shared" si="146"/>
        <v>91</v>
      </c>
      <c r="AA529" s="269">
        <f t="shared" si="146"/>
        <v>84</v>
      </c>
      <c r="AB529" s="269">
        <f t="shared" si="146"/>
        <v>91</v>
      </c>
      <c r="AC529" s="269">
        <f t="shared" si="146"/>
        <v>84</v>
      </c>
      <c r="AD529" s="269">
        <f t="shared" si="146"/>
        <v>91</v>
      </c>
      <c r="AE529" s="269">
        <f t="shared" si="146"/>
        <v>84</v>
      </c>
      <c r="AF529" s="269">
        <f t="shared" si="146"/>
        <v>91</v>
      </c>
      <c r="AG529" s="269">
        <f t="shared" si="146"/>
        <v>84</v>
      </c>
      <c r="AH529" s="269">
        <f t="shared" si="146"/>
        <v>91</v>
      </c>
      <c r="AI529" s="269">
        <f t="shared" si="146"/>
        <v>84</v>
      </c>
      <c r="AJ529" s="269">
        <f t="shared" si="146"/>
        <v>91</v>
      </c>
      <c r="AK529" s="269">
        <f t="shared" si="146"/>
        <v>84</v>
      </c>
      <c r="AL529" s="269">
        <f t="shared" ref="AL529:AO529" si="147">AL507+AL527</f>
        <v>91</v>
      </c>
      <c r="AM529" s="269">
        <f t="shared" si="147"/>
        <v>84</v>
      </c>
      <c r="AN529" s="269">
        <f t="shared" si="147"/>
        <v>91</v>
      </c>
      <c r="AO529" s="269">
        <f t="shared" si="147"/>
        <v>84</v>
      </c>
    </row>
    <row r="530" spans="3:41">
      <c r="C530" s="188"/>
      <c r="E530" s="270"/>
      <c r="F530" s="96"/>
      <c r="G530" s="96"/>
      <c r="H530" s="96"/>
      <c r="I530" s="96"/>
      <c r="J530" s="96"/>
      <c r="K530" s="96"/>
      <c r="L530" s="96"/>
      <c r="M530" s="96"/>
      <c r="N530" s="96"/>
      <c r="O530" s="96"/>
      <c r="P530" s="96"/>
      <c r="Q530" s="96"/>
      <c r="R530" s="96"/>
      <c r="S530" s="96"/>
      <c r="T530" s="96"/>
      <c r="U530" s="96"/>
      <c r="V530" s="96"/>
      <c r="W530" s="96"/>
      <c r="X530" s="96"/>
      <c r="Y530" s="96"/>
      <c r="Z530" s="96"/>
      <c r="AA530" s="96"/>
      <c r="AB530" s="96"/>
      <c r="AC530" s="96"/>
      <c r="AD530" s="96"/>
      <c r="AE530" s="96"/>
      <c r="AF530" s="96"/>
      <c r="AG530" s="96"/>
      <c r="AH530" s="96"/>
      <c r="AI530" s="96"/>
      <c r="AJ530" s="96"/>
      <c r="AK530" s="96"/>
      <c r="AL530" s="96"/>
      <c r="AM530" s="96"/>
      <c r="AN530" s="96"/>
      <c r="AO530" s="96"/>
    </row>
    <row r="531" spans="3:41">
      <c r="F531" s="96"/>
      <c r="G531" s="96"/>
      <c r="H531" s="96"/>
      <c r="I531" s="96"/>
      <c r="J531" s="96"/>
      <c r="K531" s="96"/>
      <c r="L531" s="96"/>
      <c r="M531" s="96"/>
      <c r="N531" s="96"/>
      <c r="O531" s="96"/>
      <c r="P531" s="96"/>
      <c r="Q531" s="96"/>
      <c r="R531" s="96"/>
      <c r="S531" s="96"/>
      <c r="T531" s="96"/>
      <c r="U531" s="96"/>
      <c r="V531" s="96"/>
      <c r="W531" s="96"/>
      <c r="X531" s="96"/>
      <c r="Y531" s="96"/>
      <c r="Z531" s="96"/>
      <c r="AA531" s="96"/>
      <c r="AB531" s="96"/>
      <c r="AC531" s="96"/>
      <c r="AD531" s="96"/>
      <c r="AE531" s="96"/>
      <c r="AF531" s="96"/>
      <c r="AG531" s="96"/>
      <c r="AH531" s="96"/>
      <c r="AI531" s="96"/>
      <c r="AJ531" s="96"/>
      <c r="AK531" s="96"/>
      <c r="AL531" s="96"/>
      <c r="AM531" s="96"/>
      <c r="AN531" s="96"/>
      <c r="AO531" s="96"/>
    </row>
    <row r="532" spans="3:41">
      <c r="F532" s="96"/>
      <c r="G532" s="96"/>
      <c r="H532" s="96"/>
      <c r="I532" s="96"/>
      <c r="J532" s="96"/>
      <c r="K532" s="96"/>
      <c r="L532" s="96"/>
      <c r="M532" s="96"/>
      <c r="N532" s="96"/>
      <c r="O532" s="96"/>
      <c r="P532" s="96"/>
      <c r="Q532" s="96"/>
      <c r="R532" s="96"/>
      <c r="S532" s="96"/>
      <c r="T532" s="96"/>
      <c r="U532" s="96"/>
      <c r="V532" s="96"/>
      <c r="W532" s="96"/>
      <c r="X532" s="96"/>
      <c r="Y532" s="96"/>
      <c r="Z532" s="96"/>
      <c r="AA532" s="96"/>
      <c r="AB532" s="96"/>
      <c r="AC532" s="96"/>
      <c r="AD532" s="96"/>
      <c r="AE532" s="96"/>
      <c r="AF532" s="96"/>
      <c r="AG532" s="96"/>
      <c r="AH532" s="96"/>
      <c r="AI532" s="96"/>
      <c r="AJ532" s="96"/>
      <c r="AK532" s="96"/>
      <c r="AL532" s="96"/>
      <c r="AM532" s="96"/>
      <c r="AN532" s="96"/>
      <c r="AO532" s="96"/>
    </row>
    <row r="533" spans="3:41">
      <c r="F533" s="96"/>
      <c r="G533" s="96"/>
      <c r="H533" s="96"/>
      <c r="I533" s="96"/>
      <c r="J533" s="96"/>
      <c r="K533" s="96"/>
      <c r="L533" s="96"/>
      <c r="M533" s="96"/>
      <c r="N533" s="96"/>
      <c r="O533" s="96"/>
      <c r="P533" s="96"/>
      <c r="Q533" s="96"/>
      <c r="R533" s="96"/>
      <c r="S533" s="96"/>
      <c r="T533" s="96"/>
      <c r="U533" s="96"/>
      <c r="V533" s="96"/>
      <c r="W533" s="96"/>
      <c r="X533" s="96"/>
      <c r="Y533" s="96"/>
      <c r="Z533" s="96"/>
      <c r="AA533" s="96"/>
      <c r="AB533" s="96"/>
      <c r="AC533" s="96"/>
      <c r="AD533" s="96"/>
      <c r="AE533" s="96"/>
      <c r="AF533" s="96"/>
      <c r="AG533" s="96"/>
      <c r="AH533" s="96"/>
      <c r="AI533" s="96"/>
      <c r="AJ533" s="96"/>
      <c r="AK533" s="96"/>
      <c r="AL533" s="96"/>
      <c r="AM533" s="96"/>
      <c r="AN533" s="96"/>
      <c r="AO533" s="96"/>
    </row>
    <row r="534" spans="3:41">
      <c r="F534" s="96"/>
      <c r="G534" s="96"/>
      <c r="H534" s="96"/>
      <c r="I534" s="96"/>
      <c r="J534" s="96"/>
      <c r="K534" s="96"/>
      <c r="L534" s="96"/>
      <c r="M534" s="96"/>
      <c r="N534" s="96"/>
      <c r="O534" s="96"/>
      <c r="P534" s="96"/>
      <c r="Q534" s="96"/>
      <c r="R534" s="96"/>
      <c r="S534" s="96"/>
      <c r="T534" s="96"/>
      <c r="U534" s="96"/>
      <c r="V534" s="96"/>
      <c r="W534" s="96"/>
      <c r="X534" s="96"/>
      <c r="Y534" s="96"/>
      <c r="Z534" s="96"/>
      <c r="AA534" s="96"/>
      <c r="AB534" s="96"/>
      <c r="AC534" s="96"/>
      <c r="AD534" s="96"/>
      <c r="AE534" s="96"/>
      <c r="AF534" s="96"/>
      <c r="AG534" s="96"/>
      <c r="AH534" s="96"/>
      <c r="AI534" s="96"/>
      <c r="AJ534" s="96"/>
      <c r="AK534" s="96"/>
      <c r="AL534" s="96"/>
      <c r="AM534" s="96"/>
      <c r="AN534" s="96"/>
      <c r="AO534" s="96"/>
    </row>
    <row r="535" spans="3:41">
      <c r="F535" s="96"/>
      <c r="G535" s="96"/>
      <c r="H535" s="96"/>
      <c r="I535" s="96"/>
      <c r="J535" s="96"/>
      <c r="K535" s="96"/>
      <c r="L535" s="96"/>
      <c r="M535" s="96"/>
      <c r="N535" s="96"/>
      <c r="O535" s="96"/>
      <c r="P535" s="96"/>
      <c r="Q535" s="96"/>
      <c r="R535" s="96"/>
      <c r="S535" s="96"/>
      <c r="T535" s="96"/>
      <c r="U535" s="96"/>
      <c r="V535" s="96"/>
      <c r="W535" s="96"/>
      <c r="X535" s="96"/>
      <c r="Y535" s="96"/>
      <c r="Z535" s="96"/>
      <c r="AA535" s="96"/>
      <c r="AB535" s="96"/>
      <c r="AC535" s="96"/>
      <c r="AD535" s="96"/>
      <c r="AE535" s="96"/>
      <c r="AF535" s="96"/>
      <c r="AG535" s="96"/>
      <c r="AH535" s="96"/>
      <c r="AI535" s="96"/>
      <c r="AJ535" s="96"/>
      <c r="AK535" s="96"/>
      <c r="AL535" s="96"/>
      <c r="AM535" s="96"/>
      <c r="AN535" s="96"/>
      <c r="AO535" s="96"/>
    </row>
  </sheetData>
  <phoneticPr fontId="1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7F25-07EC-47BC-849E-58501AE6CB79}">
  <sheetPr>
    <pageSetUpPr fitToPage="1"/>
  </sheetPr>
  <dimension ref="A2:C41"/>
  <sheetViews>
    <sheetView workbookViewId="0"/>
  </sheetViews>
  <sheetFormatPr defaultRowHeight="13.5"/>
  <cols>
    <col min="1" max="1" width="27.875" customWidth="1"/>
    <col min="2" max="2" width="23.625" customWidth="1"/>
    <col min="3" max="3" width="16" customWidth="1"/>
    <col min="4" max="4" width="2.375" customWidth="1"/>
    <col min="5" max="5" width="21.375" bestFit="1" customWidth="1"/>
    <col min="6" max="6" width="11.75" customWidth="1"/>
    <col min="7" max="7" width="10.25" customWidth="1"/>
    <col min="8" max="8" width="22.5" customWidth="1"/>
    <col min="10" max="10" width="5.25" bestFit="1" customWidth="1"/>
  </cols>
  <sheetData>
    <row r="2" spans="1:3">
      <c r="A2" t="s">
        <v>585</v>
      </c>
    </row>
    <row r="3" spans="1:3">
      <c r="A3" s="305" t="s">
        <v>54</v>
      </c>
      <c r="B3" s="305" t="s">
        <v>936</v>
      </c>
      <c r="C3" s="305" t="s">
        <v>38</v>
      </c>
    </row>
    <row r="4" spans="1:3">
      <c r="A4" s="310"/>
      <c r="B4" s="20"/>
      <c r="C4" s="20"/>
    </row>
    <row r="5" spans="1:3">
      <c r="A5" s="310" t="s">
        <v>1036</v>
      </c>
      <c r="B5" s="20"/>
      <c r="C5" s="20"/>
    </row>
    <row r="6" spans="1:3">
      <c r="A6" s="310"/>
      <c r="B6" s="20"/>
      <c r="C6" s="20"/>
    </row>
    <row r="7" spans="1:3">
      <c r="A7" s="310"/>
      <c r="B7" s="20"/>
      <c r="C7" s="20"/>
    </row>
    <row r="8" spans="1:3">
      <c r="A8" s="310"/>
      <c r="B8" s="20"/>
      <c r="C8" s="20"/>
    </row>
    <row r="9" spans="1:3">
      <c r="A9" s="310"/>
      <c r="B9" s="20"/>
      <c r="C9" s="20"/>
    </row>
    <row r="10" spans="1:3">
      <c r="A10" s="310"/>
      <c r="B10" s="20"/>
      <c r="C10" s="20"/>
    </row>
    <row r="11" spans="1:3">
      <c r="A11" s="310"/>
      <c r="B11" s="20"/>
      <c r="C11" s="20"/>
    </row>
    <row r="12" spans="1:3">
      <c r="A12" s="310"/>
      <c r="B12" s="20"/>
      <c r="C12" s="20"/>
    </row>
    <row r="13" spans="1:3">
      <c r="A13" s="310"/>
      <c r="B13" s="20"/>
      <c r="C13" s="20"/>
    </row>
    <row r="14" spans="1:3">
      <c r="A14" s="310"/>
      <c r="B14" s="20"/>
      <c r="C14" s="20"/>
    </row>
    <row r="15" spans="1:3">
      <c r="A15" s="310"/>
      <c r="B15" s="20"/>
      <c r="C15" s="20"/>
    </row>
    <row r="16" spans="1:3">
      <c r="A16" s="310"/>
      <c r="B16" s="20"/>
      <c r="C16" s="20"/>
    </row>
    <row r="17" spans="1:3">
      <c r="A17" s="310"/>
      <c r="B17" s="20"/>
      <c r="C17" s="20"/>
    </row>
    <row r="18" spans="1:3">
      <c r="A18" s="310"/>
      <c r="B18" s="20"/>
      <c r="C18" s="20"/>
    </row>
    <row r="20" spans="1:3">
      <c r="A20" t="s">
        <v>586</v>
      </c>
    </row>
    <row r="21" spans="1:3">
      <c r="A21" s="305" t="s">
        <v>54</v>
      </c>
      <c r="B21" s="305" t="s">
        <v>936</v>
      </c>
      <c r="C21" s="305" t="s">
        <v>38</v>
      </c>
    </row>
    <row r="22" spans="1:3">
      <c r="A22" s="310"/>
      <c r="B22" s="20"/>
      <c r="C22" s="20"/>
    </row>
    <row r="23" spans="1:3">
      <c r="A23" s="310" t="s">
        <v>1036</v>
      </c>
      <c r="B23" s="20"/>
      <c r="C23" s="20"/>
    </row>
    <row r="24" spans="1:3">
      <c r="A24" s="310"/>
      <c r="B24" s="20"/>
      <c r="C24" s="20"/>
    </row>
    <row r="25" spans="1:3">
      <c r="A25" s="310"/>
      <c r="B25" s="20"/>
      <c r="C25" s="20"/>
    </row>
    <row r="26" spans="1:3">
      <c r="A26" s="310"/>
      <c r="B26" s="20"/>
      <c r="C26" s="20"/>
    </row>
    <row r="27" spans="1:3">
      <c r="A27" s="310"/>
      <c r="B27" s="20"/>
      <c r="C27" s="20"/>
    </row>
    <row r="28" spans="1:3">
      <c r="A28" s="310"/>
      <c r="B28" s="20"/>
      <c r="C28" s="20"/>
    </row>
    <row r="29" spans="1:3">
      <c r="A29" s="310"/>
      <c r="B29" s="20"/>
      <c r="C29" s="20"/>
    </row>
    <row r="30" spans="1:3">
      <c r="A30" s="310"/>
      <c r="B30" s="20"/>
      <c r="C30" s="20"/>
    </row>
    <row r="31" spans="1:3">
      <c r="A31" s="310"/>
      <c r="B31" s="20"/>
      <c r="C31" s="20"/>
    </row>
    <row r="32" spans="1:3">
      <c r="A32" s="310"/>
      <c r="B32" s="20"/>
      <c r="C32" s="20"/>
    </row>
    <row r="33" spans="1:3">
      <c r="A33" s="310"/>
      <c r="B33" s="20"/>
      <c r="C33" s="20"/>
    </row>
    <row r="34" spans="1:3">
      <c r="A34" s="310"/>
      <c r="B34" s="20"/>
      <c r="C34" s="20"/>
    </row>
    <row r="35" spans="1:3">
      <c r="A35" s="310"/>
      <c r="B35" s="20"/>
      <c r="C35" s="20"/>
    </row>
    <row r="36" spans="1:3">
      <c r="A36" s="310"/>
      <c r="B36" s="20"/>
      <c r="C36" s="20"/>
    </row>
    <row r="37" spans="1:3">
      <c r="A37" s="310"/>
      <c r="B37" s="20"/>
      <c r="C37" s="20"/>
    </row>
    <row r="38" spans="1:3">
      <c r="A38" s="310"/>
      <c r="B38" s="20"/>
      <c r="C38" s="20"/>
    </row>
    <row r="39" spans="1:3">
      <c r="A39" s="310"/>
      <c r="B39" s="20"/>
      <c r="C39" s="20"/>
    </row>
    <row r="40" spans="1:3">
      <c r="A40" s="310"/>
      <c r="B40" s="20"/>
      <c r="C40" s="20"/>
    </row>
    <row r="41" spans="1:3">
      <c r="A41" s="310"/>
      <c r="B41" s="20"/>
      <c r="C41" s="20"/>
    </row>
  </sheetData>
  <phoneticPr fontId="27"/>
  <pageMargins left="0.59055118110236227" right="0.59055118110236227" top="0.70866141732283472" bottom="0.59055118110236227" header="0.43307086614173229" footer="0.31496062992125984"/>
  <pageSetup paperSize="9" scale="99" orientation="landscape" horizontalDpi="300" verticalDpi="300" r:id="rId1"/>
  <headerFooter>
    <oddHeader>&amp;L&amp;"-,太字"&amp;16&amp;K990099■　臨時的な収入と支出について</oddHead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52:L52"/>
  <sheetViews>
    <sheetView zoomScale="70" zoomScaleNormal="70" workbookViewId="0"/>
  </sheetViews>
  <sheetFormatPr defaultRowHeight="13.5"/>
  <cols>
    <col min="1" max="1" width="9" customWidth="1"/>
  </cols>
  <sheetData>
    <row r="52" spans="1:12" ht="65.25" hidden="1" customHeight="1">
      <c r="A52" s="352" t="s">
        <v>614</v>
      </c>
      <c r="B52" s="352"/>
      <c r="C52" s="352"/>
      <c r="D52" s="352"/>
      <c r="E52" s="352"/>
      <c r="F52" s="352"/>
      <c r="G52" s="352" t="s">
        <v>615</v>
      </c>
      <c r="H52" s="352"/>
      <c r="I52" s="352"/>
      <c r="J52" s="352"/>
      <c r="K52" s="352"/>
      <c r="L52" s="352"/>
    </row>
  </sheetData>
  <mergeCells count="2">
    <mergeCell ref="A52:F52"/>
    <mergeCell ref="G52:L52"/>
  </mergeCells>
  <phoneticPr fontId="6"/>
  <pageMargins left="0.59055118110236215" right="0.59055118110236215" top="0.70866141732283472" bottom="0.59055118110236215" header="0.43307086614173229" footer="0.31496062992125989"/>
  <pageSetup paperSize="9" scale="79" orientation="landscape" horizontalDpi="300" verticalDpi="300" r:id="rId1"/>
  <headerFooter scaleWithDoc="0">
    <oddHeader>&amp;L&amp;"-,太字"&amp;16&amp;K990099■　将来の収入と支出の推移グラフ</oddHeader>
    <oddFooter>&amp;R&amp;P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42:H42"/>
  <sheetViews>
    <sheetView view="pageBreakPreview" zoomScaleNormal="100" zoomScaleSheetLayoutView="100" workbookViewId="0"/>
  </sheetViews>
  <sheetFormatPr defaultRowHeight="13.5"/>
  <cols>
    <col min="1" max="1" width="9" customWidth="1"/>
    <col min="14" max="14" width="10.875" customWidth="1"/>
    <col min="16" max="16" width="3.375" customWidth="1"/>
  </cols>
  <sheetData>
    <row r="42" spans="1:8" ht="78" hidden="1" customHeight="1">
      <c r="A42" s="353" t="s">
        <v>638</v>
      </c>
      <c r="B42" s="353"/>
      <c r="C42" s="353" t="s">
        <v>943</v>
      </c>
      <c r="D42" s="353"/>
      <c r="E42" s="353"/>
      <c r="F42" t="s">
        <v>944</v>
      </c>
      <c r="H42" t="s">
        <v>945</v>
      </c>
    </row>
  </sheetData>
  <mergeCells count="2">
    <mergeCell ref="A42:B42"/>
    <mergeCell ref="C42:E42"/>
  </mergeCells>
  <phoneticPr fontId="7"/>
  <pageMargins left="0.59055118110236227" right="0.59055118110236227" top="0.70866141732283472" bottom="0.59055118110236227" header="0.43307086614173229" footer="0.31496062992125984"/>
  <pageSetup paperSize="9" scale="99" orientation="landscape" horizontalDpi="300" verticalDpi="300" r:id="rId1"/>
  <headerFooter>
    <oddHeader>&amp;L&amp;"-,太字"&amp;16&amp;K990099■　年間収支と現預金額</oddHeader>
    <oddFooter>&amp;R&amp;P</oddFooter>
  </headerFooter>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CCAD-25AD-4029-AB73-D9BCF5F7A08B}">
  <sheetPr>
    <pageSetUpPr fitToPage="1"/>
  </sheetPr>
  <dimension ref="A6:K41"/>
  <sheetViews>
    <sheetView view="pageBreakPreview" zoomScaleNormal="100" zoomScaleSheetLayoutView="100" workbookViewId="0"/>
  </sheetViews>
  <sheetFormatPr defaultRowHeight="13.5"/>
  <cols>
    <col min="1" max="1" width="9" customWidth="1"/>
    <col min="2" max="2" width="1.875" customWidth="1"/>
    <col min="3" max="3" width="21.75" customWidth="1"/>
    <col min="4" max="4" width="1.875" customWidth="1"/>
    <col min="5" max="5" width="14.375" customWidth="1"/>
    <col min="6" max="6" width="1.875" customWidth="1"/>
    <col min="7" max="7" width="20.5" customWidth="1"/>
    <col min="8" max="8" width="1.875" customWidth="1"/>
    <col min="9" max="9" width="24.625" customWidth="1"/>
    <col min="10" max="10" width="1.875" customWidth="1"/>
    <col min="11" max="11" width="23.25" customWidth="1"/>
    <col min="13" max="13" width="4.75" customWidth="1"/>
    <col min="14" max="14" width="3.375" customWidth="1"/>
  </cols>
  <sheetData>
    <row r="6" spans="2:2">
      <c r="B6" s="301">
        <f>MIN(CF表!C108:AL108)</f>
        <v>187.43870371833412</v>
      </c>
    </row>
    <row r="35" spans="1:11" s="4" customFormat="1" ht="11.25" customHeight="1">
      <c r="B35" s="273"/>
      <c r="C35" s="4" t="s">
        <v>964</v>
      </c>
      <c r="D35" s="274"/>
      <c r="E35" s="4" t="s">
        <v>956</v>
      </c>
      <c r="F35" s="275"/>
      <c r="G35" s="4" t="s">
        <v>957</v>
      </c>
      <c r="H35" s="276"/>
      <c r="I35" s="4" t="s">
        <v>958</v>
      </c>
      <c r="J35" s="277"/>
      <c r="K35" s="4" t="s">
        <v>959</v>
      </c>
    </row>
    <row r="36" spans="1:11">
      <c r="B36" t="s">
        <v>965</v>
      </c>
    </row>
    <row r="39" spans="1:11">
      <c r="A39" s="3" t="str">
        <f>IF(B6&gt;=0,"","【ご注意】")</f>
        <v/>
      </c>
      <c r="B39" t="str">
        <f>IF(B6&gt;=0,"","現預金の額が、途中で0を下回っています。")</f>
        <v/>
      </c>
    </row>
    <row r="40" spans="1:11">
      <c r="B40" t="str">
        <f>IF(B6&gt;=0,"","支出が多すぎないか、また資産運用にお金を投じすぎていないかを、確認してください。")</f>
        <v/>
      </c>
    </row>
    <row r="41" spans="1:11" ht="78" hidden="1" customHeight="1">
      <c r="A41" s="353" t="s">
        <v>638</v>
      </c>
      <c r="B41" s="353"/>
      <c r="C41" s="353" t="s">
        <v>943</v>
      </c>
      <c r="D41" s="353"/>
      <c r="E41" s="353"/>
      <c r="F41" t="s">
        <v>944</v>
      </c>
      <c r="H41" t="s">
        <v>945</v>
      </c>
    </row>
  </sheetData>
  <mergeCells count="2">
    <mergeCell ref="A41:B41"/>
    <mergeCell ref="C41:E41"/>
  </mergeCells>
  <phoneticPr fontId="27"/>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現預金・資産運用・確定拠出年金の資産額合計</oddHeader>
    <oddFooter>&amp;R&amp;P</oddFooter>
  </headerFooter>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4">
    <pageSetUpPr fitToPage="1"/>
  </sheetPr>
  <dimension ref="A2:AM118"/>
  <sheetViews>
    <sheetView view="pageBreakPreview" zoomScaleNormal="80" zoomScaleSheetLayoutView="100" workbookViewId="0">
      <pane xSplit="2" ySplit="5" topLeftCell="C6" activePane="bottomRight" state="frozen"/>
      <selection activeCell="C7" sqref="C7"/>
      <selection pane="topRight" activeCell="C7" sqref="C7"/>
      <selection pane="bottomLeft" activeCell="C7" sqref="C7"/>
      <selection pane="bottomRight" activeCell="C6" sqref="C6"/>
    </sheetView>
  </sheetViews>
  <sheetFormatPr defaultRowHeight="13.5" outlineLevelRow="1"/>
  <cols>
    <col min="1" max="1" width="5" bestFit="1" customWidth="1"/>
    <col min="2" max="2" width="16.125" bestFit="1" customWidth="1"/>
    <col min="3" max="38" width="5.625" customWidth="1"/>
    <col min="39" max="39" width="6.625" customWidth="1"/>
  </cols>
  <sheetData>
    <row r="2" spans="1:39" hidden="1"/>
    <row r="3" spans="1:39">
      <c r="A3" s="4" t="s">
        <v>20</v>
      </c>
      <c r="C3" s="4" t="s">
        <v>42</v>
      </c>
    </row>
    <row r="4" spans="1:39" s="5" customFormat="1" ht="12">
      <c r="A4" s="354" t="s">
        <v>12</v>
      </c>
      <c r="B4" s="355"/>
      <c r="C4" s="31">
        <f>BigCF!D2</f>
        <v>2025</v>
      </c>
      <c r="D4" s="31">
        <f>BigCF!E2</f>
        <v>2026</v>
      </c>
      <c r="E4" s="31">
        <f>BigCF!F2</f>
        <v>2027</v>
      </c>
      <c r="F4" s="31">
        <f>BigCF!G2</f>
        <v>2028</v>
      </c>
      <c r="G4" s="31">
        <f>BigCF!H2</f>
        <v>2029</v>
      </c>
      <c r="H4" s="31">
        <f>BigCF!I2</f>
        <v>2030</v>
      </c>
      <c r="I4" s="31">
        <f>BigCF!J2</f>
        <v>2031</v>
      </c>
      <c r="J4" s="31">
        <f>BigCF!K2</f>
        <v>2032</v>
      </c>
      <c r="K4" s="31">
        <f>BigCF!L2</f>
        <v>2033</v>
      </c>
      <c r="L4" s="31">
        <f>BigCF!M2</f>
        <v>2034</v>
      </c>
      <c r="M4" s="31">
        <f>BigCF!N2</f>
        <v>2035</v>
      </c>
      <c r="N4" s="31">
        <f>BigCF!O2</f>
        <v>2036</v>
      </c>
      <c r="O4" s="31">
        <f>BigCF!P2</f>
        <v>2037</v>
      </c>
      <c r="P4" s="31">
        <f>BigCF!Q2</f>
        <v>2038</v>
      </c>
      <c r="Q4" s="31">
        <f>BigCF!R2</f>
        <v>2039</v>
      </c>
      <c r="R4" s="31">
        <f>BigCF!S2</f>
        <v>2040</v>
      </c>
      <c r="S4" s="31">
        <f>BigCF!T2</f>
        <v>2041</v>
      </c>
      <c r="T4" s="31">
        <f>BigCF!U2</f>
        <v>2042</v>
      </c>
      <c r="U4" s="31">
        <f>BigCF!V2</f>
        <v>2043</v>
      </c>
      <c r="V4" s="31">
        <f>BigCF!W2</f>
        <v>2044</v>
      </c>
      <c r="W4" s="31">
        <f>BigCF!X2</f>
        <v>2045</v>
      </c>
      <c r="X4" s="31">
        <f>BigCF!Y2</f>
        <v>2046</v>
      </c>
      <c r="Y4" s="31">
        <f>BigCF!Z2</f>
        <v>2047</v>
      </c>
      <c r="Z4" s="31">
        <f>BigCF!AA2</f>
        <v>2048</v>
      </c>
      <c r="AA4" s="31">
        <f>BigCF!AB2</f>
        <v>2049</v>
      </c>
      <c r="AB4" s="31">
        <f>BigCF!AC2</f>
        <v>2050</v>
      </c>
      <c r="AC4" s="31">
        <f>BigCF!AD2</f>
        <v>2051</v>
      </c>
      <c r="AD4" s="31">
        <f>BigCF!AE2</f>
        <v>2052</v>
      </c>
      <c r="AE4" s="31">
        <f>BigCF!AF2</f>
        <v>2053</v>
      </c>
      <c r="AF4" s="31">
        <f>BigCF!AG2</f>
        <v>2054</v>
      </c>
      <c r="AG4" s="31">
        <f>BigCF!AH2</f>
        <v>2055</v>
      </c>
      <c r="AH4" s="31">
        <f>BigCF!AI2</f>
        <v>2056</v>
      </c>
      <c r="AI4" s="31">
        <f>BigCF!AJ2</f>
        <v>2057</v>
      </c>
      <c r="AJ4" s="31">
        <f>BigCF!AK2</f>
        <v>2058</v>
      </c>
      <c r="AK4" s="31">
        <f>BigCF!AL2</f>
        <v>2059</v>
      </c>
      <c r="AL4" s="31">
        <f>BigCF!AM2</f>
        <v>2060</v>
      </c>
      <c r="AM4" s="31"/>
    </row>
    <row r="5" spans="1:39" s="5" customFormat="1" ht="24">
      <c r="A5" s="80" t="s">
        <v>18</v>
      </c>
      <c r="B5" s="114" t="str">
        <f>BigCF!C320</f>
        <v xml:space="preserve">世帯主
</v>
      </c>
      <c r="C5" s="75" t="str">
        <f>BigCF!D320</f>
        <v xml:space="preserve">55
 </v>
      </c>
      <c r="D5" s="75" t="str">
        <f>BigCF!E320</f>
        <v xml:space="preserve">56
 </v>
      </c>
      <c r="E5" s="75" t="str">
        <f>BigCF!F320</f>
        <v xml:space="preserve">57
 </v>
      </c>
      <c r="F5" s="75" t="str">
        <f>BigCF!G320</f>
        <v xml:space="preserve">58
 </v>
      </c>
      <c r="G5" s="75" t="str">
        <f>BigCF!H320</f>
        <v xml:space="preserve">59
 </v>
      </c>
      <c r="H5" s="75" t="str">
        <f>BigCF!I320</f>
        <v xml:space="preserve">60
 </v>
      </c>
      <c r="I5" s="75" t="str">
        <f>BigCF!J320</f>
        <v xml:space="preserve">61
 </v>
      </c>
      <c r="J5" s="75" t="str">
        <f>BigCF!K320</f>
        <v xml:space="preserve">62
 </v>
      </c>
      <c r="K5" s="75" t="str">
        <f>BigCF!L320</f>
        <v xml:space="preserve">63
 </v>
      </c>
      <c r="L5" s="75" t="str">
        <f>BigCF!M320</f>
        <v xml:space="preserve">64
 </v>
      </c>
      <c r="M5" s="75" t="str">
        <f>BigCF!N320</f>
        <v xml:space="preserve">65
 </v>
      </c>
      <c r="N5" s="75" t="str">
        <f>BigCF!O320</f>
        <v xml:space="preserve">66
 </v>
      </c>
      <c r="O5" s="75" t="str">
        <f>BigCF!P320</f>
        <v xml:space="preserve">67
 </v>
      </c>
      <c r="P5" s="75" t="str">
        <f>BigCF!Q320</f>
        <v xml:space="preserve">68
 </v>
      </c>
      <c r="Q5" s="75" t="str">
        <f>BigCF!R320</f>
        <v xml:space="preserve">69
 </v>
      </c>
      <c r="R5" s="75" t="str">
        <f>BigCF!S320</f>
        <v xml:space="preserve">70
 </v>
      </c>
      <c r="S5" s="75" t="str">
        <f>BigCF!T320</f>
        <v xml:space="preserve">71
 </v>
      </c>
      <c r="T5" s="75" t="str">
        <f>BigCF!U320</f>
        <v xml:space="preserve">72
 </v>
      </c>
      <c r="U5" s="75" t="str">
        <f>BigCF!V320</f>
        <v xml:space="preserve">73
 </v>
      </c>
      <c r="V5" s="75" t="str">
        <f>BigCF!W320</f>
        <v xml:space="preserve">74
 </v>
      </c>
      <c r="W5" s="75" t="str">
        <f>BigCF!X320</f>
        <v xml:space="preserve">75
 </v>
      </c>
      <c r="X5" s="75" t="str">
        <f>BigCF!Y320</f>
        <v xml:space="preserve">76
 </v>
      </c>
      <c r="Y5" s="75" t="str">
        <f>BigCF!Z320</f>
        <v xml:space="preserve">77
 </v>
      </c>
      <c r="Z5" s="75" t="str">
        <f>BigCF!AA320</f>
        <v xml:space="preserve">78
 </v>
      </c>
      <c r="AA5" s="75" t="str">
        <f>BigCF!AB320</f>
        <v xml:space="preserve">79
 </v>
      </c>
      <c r="AB5" s="75" t="str">
        <f>BigCF!AC320</f>
        <v xml:space="preserve">80
 </v>
      </c>
      <c r="AC5" s="75" t="str">
        <f>BigCF!AD320</f>
        <v xml:space="preserve">81
 </v>
      </c>
      <c r="AD5" s="75" t="str">
        <f>BigCF!AE320</f>
        <v xml:space="preserve">82
 </v>
      </c>
      <c r="AE5" s="75" t="str">
        <f>BigCF!AF320</f>
        <v xml:space="preserve">83
 </v>
      </c>
      <c r="AF5" s="75" t="str">
        <f>BigCF!AG320</f>
        <v xml:space="preserve">84
 </v>
      </c>
      <c r="AG5" s="75" t="str">
        <f>BigCF!AH320</f>
        <v xml:space="preserve">85
 </v>
      </c>
      <c r="AH5" s="75" t="str">
        <f>BigCF!AI320</f>
        <v xml:space="preserve">86
 </v>
      </c>
      <c r="AI5" s="75" t="str">
        <f>BigCF!AJ320</f>
        <v xml:space="preserve">87
 </v>
      </c>
      <c r="AJ5" s="75" t="str">
        <f>BigCF!AK320</f>
        <v xml:space="preserve">88
 </v>
      </c>
      <c r="AK5" s="75" t="str">
        <f>BigCF!AL320</f>
        <v xml:space="preserve">89
 </v>
      </c>
      <c r="AL5" s="75" t="str">
        <f>BigCF!AM320</f>
        <v xml:space="preserve">90
 </v>
      </c>
      <c r="AM5" s="207" t="s">
        <v>683</v>
      </c>
    </row>
    <row r="6" spans="1:39" s="5" customFormat="1" ht="12" hidden="1">
      <c r="A6" s="79"/>
      <c r="B6" s="71" t="str">
        <f>BigCF!C5</f>
        <v/>
      </c>
      <c r="C6" s="70" t="str">
        <f>BigCF!D5</f>
        <v xml:space="preserve"> </v>
      </c>
      <c r="D6" s="70" t="str">
        <f>BigCF!E5</f>
        <v xml:space="preserve"> </v>
      </c>
      <c r="E6" s="70" t="str">
        <f>BigCF!F5</f>
        <v xml:space="preserve"> </v>
      </c>
      <c r="F6" s="70" t="str">
        <f>BigCF!G5</f>
        <v xml:space="preserve"> </v>
      </c>
      <c r="G6" s="70" t="str">
        <f>BigCF!H5</f>
        <v xml:space="preserve"> </v>
      </c>
      <c r="H6" s="70" t="str">
        <f>BigCF!I5</f>
        <v xml:space="preserve"> </v>
      </c>
      <c r="I6" s="70" t="str">
        <f>BigCF!J5</f>
        <v xml:space="preserve"> </v>
      </c>
      <c r="J6" s="70" t="str">
        <f>BigCF!K5</f>
        <v xml:space="preserve"> </v>
      </c>
      <c r="K6" s="70" t="str">
        <f>BigCF!L5</f>
        <v xml:space="preserve"> </v>
      </c>
      <c r="L6" s="70" t="str">
        <f>BigCF!M5</f>
        <v xml:space="preserve"> </v>
      </c>
      <c r="M6" s="70" t="str">
        <f>BigCF!N5</f>
        <v xml:space="preserve"> </v>
      </c>
      <c r="N6" s="70" t="str">
        <f>BigCF!O5</f>
        <v xml:space="preserve"> </v>
      </c>
      <c r="O6" s="70" t="str">
        <f>BigCF!P5</f>
        <v xml:space="preserve"> </v>
      </c>
      <c r="P6" s="70" t="str">
        <f>BigCF!Q5</f>
        <v xml:space="preserve"> </v>
      </c>
      <c r="Q6" s="70" t="str">
        <f>BigCF!R5</f>
        <v xml:space="preserve"> </v>
      </c>
      <c r="R6" s="70" t="str">
        <f>BigCF!S5</f>
        <v xml:space="preserve"> </v>
      </c>
      <c r="S6" s="70" t="str">
        <f>BigCF!T5</f>
        <v xml:space="preserve"> </v>
      </c>
      <c r="T6" s="70" t="str">
        <f>BigCF!U5</f>
        <v xml:space="preserve"> </v>
      </c>
      <c r="U6" s="70" t="str">
        <f>BigCF!V5</f>
        <v xml:space="preserve"> </v>
      </c>
      <c r="V6" s="70" t="str">
        <f>BigCF!W5</f>
        <v xml:space="preserve"> </v>
      </c>
      <c r="W6" s="70" t="str">
        <f>BigCF!X5</f>
        <v xml:space="preserve"> </v>
      </c>
      <c r="X6" s="70" t="str">
        <f>BigCF!Y5</f>
        <v xml:space="preserve"> </v>
      </c>
      <c r="Y6" s="70" t="str">
        <f>BigCF!Z5</f>
        <v xml:space="preserve"> </v>
      </c>
      <c r="Z6" s="70" t="str">
        <f>BigCF!AA5</f>
        <v xml:space="preserve"> </v>
      </c>
      <c r="AA6" s="70" t="str">
        <f>BigCF!AB5</f>
        <v xml:space="preserve"> </v>
      </c>
      <c r="AB6" s="70" t="str">
        <f>BigCF!AC5</f>
        <v xml:space="preserve"> </v>
      </c>
      <c r="AC6" s="70" t="str">
        <f>BigCF!AD5</f>
        <v xml:space="preserve"> </v>
      </c>
      <c r="AD6" s="70" t="str">
        <f>BigCF!AE5</f>
        <v xml:space="preserve"> </v>
      </c>
      <c r="AE6" s="70" t="str">
        <f>BigCF!AF5</f>
        <v xml:space="preserve"> </v>
      </c>
      <c r="AF6" s="70" t="str">
        <f>BigCF!AG5</f>
        <v xml:space="preserve"> </v>
      </c>
      <c r="AG6" s="70" t="str">
        <f>BigCF!AH5</f>
        <v xml:space="preserve"> </v>
      </c>
      <c r="AH6" s="70" t="str">
        <f>BigCF!AI5</f>
        <v xml:space="preserve"> </v>
      </c>
      <c r="AI6" s="70" t="str">
        <f>BigCF!AJ5</f>
        <v xml:space="preserve"> </v>
      </c>
      <c r="AJ6" s="70" t="str">
        <f>BigCF!AK5</f>
        <v xml:space="preserve"> </v>
      </c>
      <c r="AK6" s="70" t="str">
        <f>BigCF!AL5</f>
        <v xml:space="preserve"> </v>
      </c>
      <c r="AL6" s="70" t="str">
        <f>BigCF!AM5</f>
        <v xml:space="preserve"> </v>
      </c>
      <c r="AM6" s="70"/>
    </row>
    <row r="7" spans="1:39" s="5" customFormat="1" ht="12" hidden="1">
      <c r="A7" s="79"/>
      <c r="B7" s="71" t="str">
        <f>BigCF!C6</f>
        <v/>
      </c>
      <c r="C7" s="70" t="str">
        <f>BigCF!D6</f>
        <v xml:space="preserve"> </v>
      </c>
      <c r="D7" s="70" t="str">
        <f>BigCF!E6</f>
        <v xml:space="preserve"> </v>
      </c>
      <c r="E7" s="70" t="str">
        <f>BigCF!F6</f>
        <v xml:space="preserve"> </v>
      </c>
      <c r="F7" s="70" t="str">
        <f>BigCF!G6</f>
        <v xml:space="preserve"> </v>
      </c>
      <c r="G7" s="70" t="str">
        <f>BigCF!H6</f>
        <v xml:space="preserve"> </v>
      </c>
      <c r="H7" s="70" t="str">
        <f>BigCF!I6</f>
        <v xml:space="preserve"> </v>
      </c>
      <c r="I7" s="70" t="str">
        <f>BigCF!J6</f>
        <v xml:space="preserve"> </v>
      </c>
      <c r="J7" s="70" t="str">
        <f>BigCF!K6</f>
        <v xml:space="preserve"> </v>
      </c>
      <c r="K7" s="70" t="str">
        <f>BigCF!L6</f>
        <v xml:space="preserve"> </v>
      </c>
      <c r="L7" s="70" t="str">
        <f>BigCF!M6</f>
        <v xml:space="preserve"> </v>
      </c>
      <c r="M7" s="70" t="str">
        <f>BigCF!N6</f>
        <v xml:space="preserve"> </v>
      </c>
      <c r="N7" s="70" t="str">
        <f>BigCF!O6</f>
        <v xml:space="preserve"> </v>
      </c>
      <c r="O7" s="70" t="str">
        <f>BigCF!P6</f>
        <v xml:space="preserve"> </v>
      </c>
      <c r="P7" s="70" t="str">
        <f>BigCF!Q6</f>
        <v xml:space="preserve"> </v>
      </c>
      <c r="Q7" s="70" t="str">
        <f>BigCF!R6</f>
        <v xml:space="preserve"> </v>
      </c>
      <c r="R7" s="70" t="str">
        <f>BigCF!S6</f>
        <v xml:space="preserve"> </v>
      </c>
      <c r="S7" s="70" t="str">
        <f>BigCF!T6</f>
        <v xml:space="preserve"> </v>
      </c>
      <c r="T7" s="70" t="str">
        <f>BigCF!U6</f>
        <v xml:space="preserve"> </v>
      </c>
      <c r="U7" s="70" t="str">
        <f>BigCF!V6</f>
        <v xml:space="preserve"> </v>
      </c>
      <c r="V7" s="70" t="str">
        <f>BigCF!W6</f>
        <v xml:space="preserve"> </v>
      </c>
      <c r="W7" s="70" t="str">
        <f>BigCF!X6</f>
        <v xml:space="preserve"> </v>
      </c>
      <c r="X7" s="70" t="str">
        <f>BigCF!Y6</f>
        <v xml:space="preserve"> </v>
      </c>
      <c r="Y7" s="70" t="str">
        <f>BigCF!Z6</f>
        <v xml:space="preserve"> </v>
      </c>
      <c r="Z7" s="70" t="str">
        <f>BigCF!AA6</f>
        <v xml:space="preserve"> </v>
      </c>
      <c r="AA7" s="70" t="str">
        <f>BigCF!AB6</f>
        <v xml:space="preserve"> </v>
      </c>
      <c r="AB7" s="70" t="str">
        <f>BigCF!AC6</f>
        <v xml:space="preserve"> </v>
      </c>
      <c r="AC7" s="70" t="str">
        <f>BigCF!AD6</f>
        <v xml:space="preserve"> </v>
      </c>
      <c r="AD7" s="70" t="str">
        <f>BigCF!AE6</f>
        <v xml:space="preserve"> </v>
      </c>
      <c r="AE7" s="70" t="str">
        <f>BigCF!AF6</f>
        <v xml:space="preserve"> </v>
      </c>
      <c r="AF7" s="70" t="str">
        <f>BigCF!AG6</f>
        <v xml:space="preserve"> </v>
      </c>
      <c r="AG7" s="70" t="str">
        <f>BigCF!AH6</f>
        <v xml:space="preserve"> </v>
      </c>
      <c r="AH7" s="70" t="str">
        <f>BigCF!AI6</f>
        <v xml:space="preserve"> </v>
      </c>
      <c r="AI7" s="70" t="str">
        <f>BigCF!AJ6</f>
        <v xml:space="preserve"> </v>
      </c>
      <c r="AJ7" s="70" t="str">
        <f>BigCF!AK6</f>
        <v xml:space="preserve"> </v>
      </c>
      <c r="AK7" s="70" t="str">
        <f>BigCF!AL6</f>
        <v xml:space="preserve"> </v>
      </c>
      <c r="AL7" s="70" t="str">
        <f>BigCF!AM6</f>
        <v xml:space="preserve"> </v>
      </c>
      <c r="AM7" s="70"/>
    </row>
    <row r="8" spans="1:39" s="5" customFormat="1" ht="12" hidden="1">
      <c r="A8" s="79"/>
      <c r="B8" s="71" t="str">
        <f>BigCF!C7</f>
        <v/>
      </c>
      <c r="C8" s="70" t="str">
        <f>BigCF!D7</f>
        <v xml:space="preserve"> </v>
      </c>
      <c r="D8" s="70" t="str">
        <f>BigCF!E7</f>
        <v xml:space="preserve"> </v>
      </c>
      <c r="E8" s="70" t="str">
        <f>BigCF!F7</f>
        <v xml:space="preserve"> </v>
      </c>
      <c r="F8" s="70" t="str">
        <f>BigCF!G7</f>
        <v xml:space="preserve"> </v>
      </c>
      <c r="G8" s="70" t="str">
        <f>BigCF!H7</f>
        <v xml:space="preserve"> </v>
      </c>
      <c r="H8" s="70" t="str">
        <f>BigCF!I7</f>
        <v xml:space="preserve"> </v>
      </c>
      <c r="I8" s="70" t="str">
        <f>BigCF!J7</f>
        <v xml:space="preserve"> </v>
      </c>
      <c r="J8" s="70" t="str">
        <f>BigCF!K7</f>
        <v xml:space="preserve"> </v>
      </c>
      <c r="K8" s="70" t="str">
        <f>BigCF!L7</f>
        <v xml:space="preserve"> </v>
      </c>
      <c r="L8" s="70" t="str">
        <f>BigCF!M7</f>
        <v xml:space="preserve"> </v>
      </c>
      <c r="M8" s="70" t="str">
        <f>BigCF!N7</f>
        <v xml:space="preserve"> </v>
      </c>
      <c r="N8" s="70" t="str">
        <f>BigCF!O7</f>
        <v xml:space="preserve"> </v>
      </c>
      <c r="O8" s="70" t="str">
        <f>BigCF!P7</f>
        <v xml:space="preserve"> </v>
      </c>
      <c r="P8" s="70" t="str">
        <f>BigCF!Q7</f>
        <v xml:space="preserve"> </v>
      </c>
      <c r="Q8" s="70" t="str">
        <f>BigCF!R7</f>
        <v xml:space="preserve"> </v>
      </c>
      <c r="R8" s="70" t="str">
        <f>BigCF!S7</f>
        <v xml:space="preserve"> </v>
      </c>
      <c r="S8" s="70" t="str">
        <f>BigCF!T7</f>
        <v xml:space="preserve"> </v>
      </c>
      <c r="T8" s="70" t="str">
        <f>BigCF!U7</f>
        <v xml:space="preserve"> </v>
      </c>
      <c r="U8" s="70" t="str">
        <f>BigCF!V7</f>
        <v xml:space="preserve"> </v>
      </c>
      <c r="V8" s="70" t="str">
        <f>BigCF!W7</f>
        <v xml:space="preserve"> </v>
      </c>
      <c r="W8" s="70" t="str">
        <f>BigCF!X7</f>
        <v xml:space="preserve"> </v>
      </c>
      <c r="X8" s="70" t="str">
        <f>BigCF!Y7</f>
        <v xml:space="preserve"> </v>
      </c>
      <c r="Y8" s="70" t="str">
        <f>BigCF!Z7</f>
        <v xml:space="preserve"> </v>
      </c>
      <c r="Z8" s="70" t="str">
        <f>BigCF!AA7</f>
        <v xml:space="preserve"> </v>
      </c>
      <c r="AA8" s="70" t="str">
        <f>BigCF!AB7</f>
        <v xml:space="preserve"> </v>
      </c>
      <c r="AB8" s="70" t="str">
        <f>BigCF!AC7</f>
        <v xml:space="preserve"> </v>
      </c>
      <c r="AC8" s="70" t="str">
        <f>BigCF!AD7</f>
        <v xml:space="preserve"> </v>
      </c>
      <c r="AD8" s="70" t="str">
        <f>BigCF!AE7</f>
        <v xml:space="preserve"> </v>
      </c>
      <c r="AE8" s="70" t="str">
        <f>BigCF!AF7</f>
        <v xml:space="preserve"> </v>
      </c>
      <c r="AF8" s="70" t="str">
        <f>BigCF!AG7</f>
        <v xml:space="preserve"> </v>
      </c>
      <c r="AG8" s="70" t="str">
        <f>BigCF!AH7</f>
        <v xml:space="preserve"> </v>
      </c>
      <c r="AH8" s="70" t="str">
        <f>BigCF!AI7</f>
        <v xml:space="preserve"> </v>
      </c>
      <c r="AI8" s="70" t="str">
        <f>BigCF!AJ7</f>
        <v xml:space="preserve"> </v>
      </c>
      <c r="AJ8" s="70" t="str">
        <f>BigCF!AK7</f>
        <v xml:space="preserve"> </v>
      </c>
      <c r="AK8" s="70" t="str">
        <f>BigCF!AL7</f>
        <v xml:space="preserve"> </v>
      </c>
      <c r="AL8" s="70" t="str">
        <f>BigCF!AM7</f>
        <v xml:space="preserve"> </v>
      </c>
      <c r="AM8" s="70"/>
    </row>
    <row r="9" spans="1:39" s="5" customFormat="1" ht="12" hidden="1">
      <c r="A9" s="79"/>
      <c r="B9" s="71" t="str">
        <f>BigCF!C8</f>
        <v/>
      </c>
      <c r="C9" s="70" t="str">
        <f>BigCF!D8</f>
        <v xml:space="preserve"> </v>
      </c>
      <c r="D9" s="70" t="str">
        <f>BigCF!E8</f>
        <v xml:space="preserve"> </v>
      </c>
      <c r="E9" s="70" t="str">
        <f>BigCF!F8</f>
        <v xml:space="preserve"> </v>
      </c>
      <c r="F9" s="70" t="str">
        <f>BigCF!G8</f>
        <v xml:space="preserve"> </v>
      </c>
      <c r="G9" s="70" t="str">
        <f>BigCF!H8</f>
        <v xml:space="preserve"> </v>
      </c>
      <c r="H9" s="70" t="str">
        <f>BigCF!I8</f>
        <v xml:space="preserve"> </v>
      </c>
      <c r="I9" s="70" t="str">
        <f>BigCF!J8</f>
        <v xml:space="preserve"> </v>
      </c>
      <c r="J9" s="70" t="str">
        <f>BigCF!K8</f>
        <v xml:space="preserve"> </v>
      </c>
      <c r="K9" s="70" t="str">
        <f>BigCF!L8</f>
        <v xml:space="preserve"> </v>
      </c>
      <c r="L9" s="70" t="str">
        <f>BigCF!M8</f>
        <v xml:space="preserve"> </v>
      </c>
      <c r="M9" s="70" t="str">
        <f>BigCF!N8</f>
        <v xml:space="preserve"> </v>
      </c>
      <c r="N9" s="70" t="str">
        <f>BigCF!O8</f>
        <v xml:space="preserve"> </v>
      </c>
      <c r="O9" s="70" t="str">
        <f>BigCF!P8</f>
        <v xml:space="preserve"> </v>
      </c>
      <c r="P9" s="70" t="str">
        <f>BigCF!Q8</f>
        <v xml:space="preserve"> </v>
      </c>
      <c r="Q9" s="70" t="str">
        <f>BigCF!R8</f>
        <v xml:space="preserve"> </v>
      </c>
      <c r="R9" s="70" t="str">
        <f>BigCF!S8</f>
        <v xml:space="preserve"> </v>
      </c>
      <c r="S9" s="70" t="str">
        <f>BigCF!T8</f>
        <v xml:space="preserve"> </v>
      </c>
      <c r="T9" s="70" t="str">
        <f>BigCF!U8</f>
        <v xml:space="preserve"> </v>
      </c>
      <c r="U9" s="70" t="str">
        <f>BigCF!V8</f>
        <v xml:space="preserve"> </v>
      </c>
      <c r="V9" s="70" t="str">
        <f>BigCF!W8</f>
        <v xml:space="preserve"> </v>
      </c>
      <c r="W9" s="70" t="str">
        <f>BigCF!X8</f>
        <v xml:space="preserve"> </v>
      </c>
      <c r="X9" s="70" t="str">
        <f>BigCF!Y8</f>
        <v xml:space="preserve"> </v>
      </c>
      <c r="Y9" s="70" t="str">
        <f>BigCF!Z8</f>
        <v xml:space="preserve"> </v>
      </c>
      <c r="Z9" s="70" t="str">
        <f>BigCF!AA8</f>
        <v xml:space="preserve"> </v>
      </c>
      <c r="AA9" s="70" t="str">
        <f>BigCF!AB8</f>
        <v xml:space="preserve"> </v>
      </c>
      <c r="AB9" s="70" t="str">
        <f>BigCF!AC8</f>
        <v xml:space="preserve"> </v>
      </c>
      <c r="AC9" s="70" t="str">
        <f>BigCF!AD8</f>
        <v xml:space="preserve"> </v>
      </c>
      <c r="AD9" s="70" t="str">
        <f>BigCF!AE8</f>
        <v xml:space="preserve"> </v>
      </c>
      <c r="AE9" s="70" t="str">
        <f>BigCF!AF8</f>
        <v xml:space="preserve"> </v>
      </c>
      <c r="AF9" s="70" t="str">
        <f>BigCF!AG8</f>
        <v xml:space="preserve"> </v>
      </c>
      <c r="AG9" s="70" t="str">
        <f>BigCF!AH8</f>
        <v xml:space="preserve"> </v>
      </c>
      <c r="AH9" s="70" t="str">
        <f>BigCF!AI8</f>
        <v xml:space="preserve"> </v>
      </c>
      <c r="AI9" s="70" t="str">
        <f>BigCF!AJ8</f>
        <v xml:space="preserve"> </v>
      </c>
      <c r="AJ9" s="70" t="str">
        <f>BigCF!AK8</f>
        <v xml:space="preserve"> </v>
      </c>
      <c r="AK9" s="70" t="str">
        <f>BigCF!AL8</f>
        <v xml:space="preserve"> </v>
      </c>
      <c r="AL9" s="70" t="str">
        <f>BigCF!AM8</f>
        <v xml:space="preserve"> </v>
      </c>
      <c r="AM9" s="70"/>
    </row>
    <row r="10" spans="1:39" s="5" customFormat="1" ht="12" hidden="1">
      <c r="A10" s="79"/>
      <c r="B10" s="71" t="str">
        <f>BigCF!C9</f>
        <v/>
      </c>
      <c r="C10" s="70" t="str">
        <f>BigCF!D9</f>
        <v xml:space="preserve"> </v>
      </c>
      <c r="D10" s="70" t="str">
        <f>BigCF!E9</f>
        <v xml:space="preserve"> </v>
      </c>
      <c r="E10" s="70" t="str">
        <f>BigCF!F9</f>
        <v xml:space="preserve"> </v>
      </c>
      <c r="F10" s="70" t="str">
        <f>BigCF!G9</f>
        <v xml:space="preserve"> </v>
      </c>
      <c r="G10" s="70" t="str">
        <f>BigCF!H9</f>
        <v xml:space="preserve"> </v>
      </c>
      <c r="H10" s="70" t="str">
        <f>BigCF!I9</f>
        <v xml:space="preserve"> </v>
      </c>
      <c r="I10" s="70" t="str">
        <f>BigCF!J9</f>
        <v xml:space="preserve"> </v>
      </c>
      <c r="J10" s="70" t="str">
        <f>BigCF!K9</f>
        <v xml:space="preserve"> </v>
      </c>
      <c r="K10" s="70" t="str">
        <f>BigCF!L9</f>
        <v xml:space="preserve"> </v>
      </c>
      <c r="L10" s="70" t="str">
        <f>BigCF!M9</f>
        <v xml:space="preserve"> </v>
      </c>
      <c r="M10" s="70" t="str">
        <f>BigCF!N9</f>
        <v xml:space="preserve"> </v>
      </c>
      <c r="N10" s="70" t="str">
        <f>BigCF!O9</f>
        <v xml:space="preserve"> </v>
      </c>
      <c r="O10" s="70" t="str">
        <f>BigCF!P9</f>
        <v xml:space="preserve"> </v>
      </c>
      <c r="P10" s="70" t="str">
        <f>BigCF!Q9</f>
        <v xml:space="preserve"> </v>
      </c>
      <c r="Q10" s="70" t="str">
        <f>BigCF!R9</f>
        <v xml:space="preserve"> </v>
      </c>
      <c r="R10" s="70" t="str">
        <f>BigCF!S9</f>
        <v xml:space="preserve"> </v>
      </c>
      <c r="S10" s="70" t="str">
        <f>BigCF!T9</f>
        <v xml:space="preserve"> </v>
      </c>
      <c r="T10" s="70" t="str">
        <f>BigCF!U9</f>
        <v xml:space="preserve"> </v>
      </c>
      <c r="U10" s="70" t="str">
        <f>BigCF!V9</f>
        <v xml:space="preserve"> </v>
      </c>
      <c r="V10" s="70" t="str">
        <f>BigCF!W9</f>
        <v xml:space="preserve"> </v>
      </c>
      <c r="W10" s="70" t="str">
        <f>BigCF!X9</f>
        <v xml:space="preserve"> </v>
      </c>
      <c r="X10" s="70" t="str">
        <f>BigCF!Y9</f>
        <v xml:space="preserve"> </v>
      </c>
      <c r="Y10" s="70" t="str">
        <f>BigCF!Z9</f>
        <v xml:space="preserve"> </v>
      </c>
      <c r="Z10" s="70" t="str">
        <f>BigCF!AA9</f>
        <v xml:space="preserve"> </v>
      </c>
      <c r="AA10" s="70" t="str">
        <f>BigCF!AB9</f>
        <v xml:space="preserve"> </v>
      </c>
      <c r="AB10" s="70" t="str">
        <f>BigCF!AC9</f>
        <v xml:space="preserve"> </v>
      </c>
      <c r="AC10" s="70" t="str">
        <f>BigCF!AD9</f>
        <v xml:space="preserve"> </v>
      </c>
      <c r="AD10" s="70" t="str">
        <f>BigCF!AE9</f>
        <v xml:space="preserve"> </v>
      </c>
      <c r="AE10" s="70" t="str">
        <f>BigCF!AF9</f>
        <v xml:space="preserve"> </v>
      </c>
      <c r="AF10" s="70" t="str">
        <f>BigCF!AG9</f>
        <v xml:space="preserve"> </v>
      </c>
      <c r="AG10" s="70" t="str">
        <f>BigCF!AH9</f>
        <v xml:space="preserve"> </v>
      </c>
      <c r="AH10" s="70" t="str">
        <f>BigCF!AI9</f>
        <v xml:space="preserve"> </v>
      </c>
      <c r="AI10" s="70" t="str">
        <f>BigCF!AJ9</f>
        <v xml:space="preserve"> </v>
      </c>
      <c r="AJ10" s="70" t="str">
        <f>BigCF!AK9</f>
        <v xml:space="preserve"> </v>
      </c>
      <c r="AK10" s="70" t="str">
        <f>BigCF!AL9</f>
        <v xml:space="preserve"> </v>
      </c>
      <c r="AL10" s="70" t="str">
        <f>BigCF!AM9</f>
        <v xml:space="preserve"> </v>
      </c>
      <c r="AM10" s="70"/>
    </row>
    <row r="11" spans="1:39" s="5" customFormat="1" ht="12" hidden="1">
      <c r="A11" s="79"/>
      <c r="B11" s="105" t="str">
        <f>BigCF!C10</f>
        <v/>
      </c>
      <c r="C11" s="296" t="str">
        <f>BigCF!D10</f>
        <v xml:space="preserve"> </v>
      </c>
      <c r="D11" s="296" t="str">
        <f>BigCF!E10</f>
        <v xml:space="preserve"> </v>
      </c>
      <c r="E11" s="296" t="str">
        <f>BigCF!F10</f>
        <v xml:space="preserve"> </v>
      </c>
      <c r="F11" s="296" t="str">
        <f>BigCF!G10</f>
        <v xml:space="preserve"> </v>
      </c>
      <c r="G11" s="296" t="str">
        <f>BigCF!H10</f>
        <v xml:space="preserve"> </v>
      </c>
      <c r="H11" s="296" t="str">
        <f>BigCF!I10</f>
        <v xml:space="preserve"> </v>
      </c>
      <c r="I11" s="296" t="str">
        <f>BigCF!J10</f>
        <v xml:space="preserve"> </v>
      </c>
      <c r="J11" s="296" t="str">
        <f>BigCF!K10</f>
        <v xml:space="preserve"> </v>
      </c>
      <c r="K11" s="296" t="str">
        <f>BigCF!L10</f>
        <v xml:space="preserve"> </v>
      </c>
      <c r="L11" s="296" t="str">
        <f>BigCF!M10</f>
        <v xml:space="preserve"> </v>
      </c>
      <c r="M11" s="296" t="str">
        <f>BigCF!N10</f>
        <v xml:space="preserve"> </v>
      </c>
      <c r="N11" s="296" t="str">
        <f>BigCF!O10</f>
        <v xml:space="preserve"> </v>
      </c>
      <c r="O11" s="296" t="str">
        <f>BigCF!P10</f>
        <v xml:space="preserve"> </v>
      </c>
      <c r="P11" s="296" t="str">
        <f>BigCF!Q10</f>
        <v xml:space="preserve"> </v>
      </c>
      <c r="Q11" s="296" t="str">
        <f>BigCF!R10</f>
        <v xml:space="preserve"> </v>
      </c>
      <c r="R11" s="296" t="str">
        <f>BigCF!S10</f>
        <v xml:space="preserve"> </v>
      </c>
      <c r="S11" s="296" t="str">
        <f>BigCF!T10</f>
        <v xml:space="preserve"> </v>
      </c>
      <c r="T11" s="296" t="str">
        <f>BigCF!U10</f>
        <v xml:space="preserve"> </v>
      </c>
      <c r="U11" s="296" t="str">
        <f>BigCF!V10</f>
        <v xml:space="preserve"> </v>
      </c>
      <c r="V11" s="296" t="str">
        <f>BigCF!W10</f>
        <v xml:space="preserve"> </v>
      </c>
      <c r="W11" s="296" t="str">
        <f>BigCF!X10</f>
        <v xml:space="preserve"> </v>
      </c>
      <c r="X11" s="296" t="str">
        <f>BigCF!Y10</f>
        <v xml:space="preserve"> </v>
      </c>
      <c r="Y11" s="296" t="str">
        <f>BigCF!Z10</f>
        <v xml:space="preserve"> </v>
      </c>
      <c r="Z11" s="296" t="str">
        <f>BigCF!AA10</f>
        <v xml:space="preserve"> </v>
      </c>
      <c r="AA11" s="296" t="str">
        <f>BigCF!AB10</f>
        <v xml:space="preserve"> </v>
      </c>
      <c r="AB11" s="296" t="str">
        <f>BigCF!AC10</f>
        <v xml:space="preserve"> </v>
      </c>
      <c r="AC11" s="296" t="str">
        <f>BigCF!AD10</f>
        <v xml:space="preserve"> </v>
      </c>
      <c r="AD11" s="296" t="str">
        <f>BigCF!AE10</f>
        <v xml:space="preserve"> </v>
      </c>
      <c r="AE11" s="296" t="str">
        <f>BigCF!AF10</f>
        <v xml:space="preserve"> </v>
      </c>
      <c r="AF11" s="296" t="str">
        <f>BigCF!AG10</f>
        <v xml:space="preserve"> </v>
      </c>
      <c r="AG11" s="296" t="str">
        <f>BigCF!AH10</f>
        <v xml:space="preserve"> </v>
      </c>
      <c r="AH11" s="296" t="str">
        <f>BigCF!AI10</f>
        <v xml:space="preserve"> </v>
      </c>
      <c r="AI11" s="296" t="str">
        <f>BigCF!AJ10</f>
        <v xml:space="preserve"> </v>
      </c>
      <c r="AJ11" s="296" t="str">
        <f>BigCF!AK10</f>
        <v xml:space="preserve"> </v>
      </c>
      <c r="AK11" s="296" t="str">
        <f>BigCF!AL10</f>
        <v xml:space="preserve"> </v>
      </c>
      <c r="AL11" s="296" t="str">
        <f>BigCF!AM10</f>
        <v xml:space="preserve"> </v>
      </c>
      <c r="AM11" s="296"/>
    </row>
    <row r="12" spans="1:39" s="5" customFormat="1" ht="12">
      <c r="A12" s="297"/>
      <c r="B12" s="298"/>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row>
    <row r="13" spans="1:39" s="5" customFormat="1" ht="12">
      <c r="A13" s="358" t="s">
        <v>940</v>
      </c>
      <c r="B13" s="359"/>
      <c r="C13" s="69">
        <f>BigCF!D321</f>
        <v>500</v>
      </c>
      <c r="D13" s="69">
        <f>C108</f>
        <v>672.29760999999996</v>
      </c>
      <c r="E13" s="69">
        <f t="shared" ref="E13:AL13" si="0">D108</f>
        <v>840.56751760999987</v>
      </c>
      <c r="F13" s="69">
        <f t="shared" si="0"/>
        <v>997.70569512760983</v>
      </c>
      <c r="G13" s="69">
        <f t="shared" si="0"/>
        <v>1157.6010108227376</v>
      </c>
      <c r="H13" s="69">
        <f t="shared" si="0"/>
        <v>1306.2562218335602</v>
      </c>
      <c r="I13" s="69">
        <f t="shared" si="0"/>
        <v>1457.4600880553937</v>
      </c>
      <c r="J13" s="69">
        <f t="shared" si="0"/>
        <v>1456.6040469534489</v>
      </c>
      <c r="K13" s="69">
        <f t="shared" si="0"/>
        <v>1458.0494498104024</v>
      </c>
      <c r="L13" s="69">
        <f t="shared" si="0"/>
        <v>1447.6844980702126</v>
      </c>
      <c r="M13" s="69">
        <f t="shared" si="0"/>
        <v>1439.311181378283</v>
      </c>
      <c r="N13" s="69">
        <f t="shared" si="0"/>
        <v>3115.1686825596612</v>
      </c>
      <c r="O13" s="69">
        <f t="shared" si="0"/>
        <v>2996.9060547022209</v>
      </c>
      <c r="P13" s="69">
        <f t="shared" si="0"/>
        <v>2867.0136642169232</v>
      </c>
      <c r="Q13" s="69">
        <f t="shared" si="0"/>
        <v>2739.4938813411404</v>
      </c>
      <c r="R13" s="69">
        <f t="shared" si="0"/>
        <v>2600.1348786824815</v>
      </c>
      <c r="S13" s="69">
        <f t="shared" si="0"/>
        <v>2462.838717021164</v>
      </c>
      <c r="T13" s="69">
        <f t="shared" si="0"/>
        <v>2313.593459198185</v>
      </c>
      <c r="U13" s="69">
        <f t="shared" si="0"/>
        <v>2166.3010561173828</v>
      </c>
      <c r="V13" s="69">
        <f t="shared" si="0"/>
        <v>2006.7492606335002</v>
      </c>
      <c r="W13" s="69">
        <f t="shared" si="0"/>
        <v>1848.9398133541338</v>
      </c>
      <c r="X13" s="69">
        <f t="shared" si="0"/>
        <v>1786.371495262488</v>
      </c>
      <c r="Y13" s="69">
        <f t="shared" si="0"/>
        <v>1725.4423088527506</v>
      </c>
      <c r="Z13" s="69">
        <f t="shared" si="0"/>
        <v>1651.9396932566033</v>
      </c>
      <c r="AA13" s="69">
        <f t="shared" si="0"/>
        <v>1579.8650750448599</v>
      </c>
      <c r="AB13" s="69">
        <f t="shared" si="0"/>
        <v>1495.0056822149047</v>
      </c>
      <c r="AC13" s="69">
        <f t="shared" si="0"/>
        <v>1411.2626299921196</v>
      </c>
      <c r="AD13" s="69">
        <f t="shared" si="0"/>
        <v>1314.5229347171116</v>
      </c>
      <c r="AE13" s="69">
        <f t="shared" si="0"/>
        <v>1218.6874997468287</v>
      </c>
      <c r="AF13" s="69">
        <f t="shared" si="0"/>
        <v>1109.5430293415754</v>
      </c>
      <c r="AG13" s="69">
        <f t="shared" si="0"/>
        <v>1000.990114465917</v>
      </c>
      <c r="AH13" s="69">
        <f t="shared" si="0"/>
        <v>879.01534667538294</v>
      </c>
      <c r="AI13" s="69">
        <f t="shared" si="0"/>
        <v>757.31900411705828</v>
      </c>
      <c r="AJ13" s="69">
        <f t="shared" si="0"/>
        <v>621.88736521617534</v>
      </c>
      <c r="AK13" s="69">
        <f t="shared" si="0"/>
        <v>486.52049467639154</v>
      </c>
      <c r="AL13" s="69">
        <f t="shared" si="0"/>
        <v>337.10435726606801</v>
      </c>
      <c r="AM13" s="300"/>
    </row>
    <row r="14" spans="1:39" s="5" customFormat="1" ht="12">
      <c r="A14" s="360" t="s">
        <v>22</v>
      </c>
      <c r="B14" s="45" t="s">
        <v>752</v>
      </c>
      <c r="C14" s="18">
        <f>BigCF!D326</f>
        <v>700</v>
      </c>
      <c r="D14" s="18">
        <f>BigCF!E326</f>
        <v>700</v>
      </c>
      <c r="E14" s="18">
        <f>BigCF!F326</f>
        <v>700</v>
      </c>
      <c r="F14" s="18">
        <f>BigCF!G326</f>
        <v>700</v>
      </c>
      <c r="G14" s="18">
        <f>BigCF!H326</f>
        <v>700</v>
      </c>
      <c r="H14" s="18">
        <f>BigCF!I326</f>
        <v>700</v>
      </c>
      <c r="I14" s="18">
        <f>BigCF!J326</f>
        <v>498</v>
      </c>
      <c r="J14" s="18">
        <f>BigCF!K326</f>
        <v>498</v>
      </c>
      <c r="K14" s="18">
        <f>BigCF!L326</f>
        <v>498</v>
      </c>
      <c r="L14" s="18">
        <f>BigCF!M326</f>
        <v>498</v>
      </c>
      <c r="M14" s="18">
        <f>BigCF!N326</f>
        <v>498</v>
      </c>
      <c r="N14" s="18">
        <f>BigCF!O326</f>
        <v>0</v>
      </c>
      <c r="O14" s="18">
        <f>BigCF!P326</f>
        <v>0</v>
      </c>
      <c r="P14" s="18">
        <f>BigCF!Q326</f>
        <v>0</v>
      </c>
      <c r="Q14" s="18">
        <f>BigCF!R326</f>
        <v>0</v>
      </c>
      <c r="R14" s="18">
        <f>BigCF!S326</f>
        <v>0</v>
      </c>
      <c r="S14" s="18">
        <f>BigCF!T326</f>
        <v>0</v>
      </c>
      <c r="T14" s="18">
        <f>BigCF!U326</f>
        <v>0</v>
      </c>
      <c r="U14" s="18">
        <f>BigCF!V326</f>
        <v>0</v>
      </c>
      <c r="V14" s="18">
        <f>BigCF!W326</f>
        <v>0</v>
      </c>
      <c r="W14" s="18">
        <f>BigCF!X326</f>
        <v>0</v>
      </c>
      <c r="X14" s="18">
        <f>BigCF!Y326</f>
        <v>0</v>
      </c>
      <c r="Y14" s="18">
        <f>BigCF!Z326</f>
        <v>0</v>
      </c>
      <c r="Z14" s="18">
        <f>BigCF!AA326</f>
        <v>0</v>
      </c>
      <c r="AA14" s="18">
        <f>BigCF!AB326</f>
        <v>0</v>
      </c>
      <c r="AB14" s="18">
        <f>BigCF!AC326</f>
        <v>0</v>
      </c>
      <c r="AC14" s="18">
        <f>BigCF!AD326</f>
        <v>0</v>
      </c>
      <c r="AD14" s="18">
        <f>BigCF!AE326</f>
        <v>0</v>
      </c>
      <c r="AE14" s="18">
        <f>BigCF!AF326</f>
        <v>0</v>
      </c>
      <c r="AF14" s="18">
        <f>BigCF!AG326</f>
        <v>0</v>
      </c>
      <c r="AG14" s="18">
        <f>BigCF!AH326</f>
        <v>0</v>
      </c>
      <c r="AH14" s="18">
        <f>BigCF!AI326</f>
        <v>0</v>
      </c>
      <c r="AI14" s="18">
        <f>BigCF!AJ326</f>
        <v>0</v>
      </c>
      <c r="AJ14" s="18">
        <f>BigCF!AK326</f>
        <v>0</v>
      </c>
      <c r="AK14" s="18">
        <f>BigCF!AL326</f>
        <v>0</v>
      </c>
      <c r="AL14" s="18">
        <f>BigCF!AM326</f>
        <v>0</v>
      </c>
      <c r="AM14" s="281">
        <f>SUM(C14:AL14)</f>
        <v>6690</v>
      </c>
    </row>
    <row r="15" spans="1:39" s="5" customFormat="1" ht="12">
      <c r="A15" s="361"/>
      <c r="B15" s="47" t="s">
        <v>757</v>
      </c>
      <c r="C15" s="18">
        <f>BigCF!D327</f>
        <v>0</v>
      </c>
      <c r="D15" s="18">
        <f>BigCF!E327</f>
        <v>0</v>
      </c>
      <c r="E15" s="18">
        <f>BigCF!F327</f>
        <v>0</v>
      </c>
      <c r="F15" s="18">
        <f>BigCF!G327</f>
        <v>0</v>
      </c>
      <c r="G15" s="18">
        <f>BigCF!H327</f>
        <v>0</v>
      </c>
      <c r="H15" s="18">
        <f>BigCF!I327</f>
        <v>0</v>
      </c>
      <c r="I15" s="18">
        <f>BigCF!J327</f>
        <v>0</v>
      </c>
      <c r="J15" s="18">
        <f>BigCF!K327</f>
        <v>0</v>
      </c>
      <c r="K15" s="18">
        <f>BigCF!L327</f>
        <v>0</v>
      </c>
      <c r="L15" s="18">
        <f>BigCF!M327</f>
        <v>0</v>
      </c>
      <c r="M15" s="18">
        <f>BigCF!N327</f>
        <v>0</v>
      </c>
      <c r="N15" s="18">
        <f>BigCF!O327</f>
        <v>0</v>
      </c>
      <c r="O15" s="18">
        <f>BigCF!P327</f>
        <v>0</v>
      </c>
      <c r="P15" s="18">
        <f>BigCF!Q327</f>
        <v>0</v>
      </c>
      <c r="Q15" s="18">
        <f>BigCF!R327</f>
        <v>0</v>
      </c>
      <c r="R15" s="18">
        <f>BigCF!S327</f>
        <v>0</v>
      </c>
      <c r="S15" s="18">
        <f>BigCF!T327</f>
        <v>0</v>
      </c>
      <c r="T15" s="18">
        <f>BigCF!U327</f>
        <v>0</v>
      </c>
      <c r="U15" s="18">
        <f>BigCF!V327</f>
        <v>0</v>
      </c>
      <c r="V15" s="18">
        <f>BigCF!W327</f>
        <v>0</v>
      </c>
      <c r="W15" s="18">
        <f>BigCF!X327</f>
        <v>0</v>
      </c>
      <c r="X15" s="18">
        <f>BigCF!Y327</f>
        <v>0</v>
      </c>
      <c r="Y15" s="18">
        <f>BigCF!Z327</f>
        <v>0</v>
      </c>
      <c r="Z15" s="18">
        <f>BigCF!AA327</f>
        <v>0</v>
      </c>
      <c r="AA15" s="18">
        <f>BigCF!AB327</f>
        <v>0</v>
      </c>
      <c r="AB15" s="18">
        <f>BigCF!AC327</f>
        <v>0</v>
      </c>
      <c r="AC15" s="18">
        <f>BigCF!AD327</f>
        <v>0</v>
      </c>
      <c r="AD15" s="18">
        <f>BigCF!AE327</f>
        <v>0</v>
      </c>
      <c r="AE15" s="18">
        <f>BigCF!AF327</f>
        <v>0</v>
      </c>
      <c r="AF15" s="18">
        <f>BigCF!AG327</f>
        <v>0</v>
      </c>
      <c r="AG15" s="18">
        <f>BigCF!AH327</f>
        <v>0</v>
      </c>
      <c r="AH15" s="18">
        <f>BigCF!AI327</f>
        <v>0</v>
      </c>
      <c r="AI15" s="18">
        <f>BigCF!AJ327</f>
        <v>0</v>
      </c>
      <c r="AJ15" s="18">
        <f>BigCF!AK327</f>
        <v>0</v>
      </c>
      <c r="AK15" s="18">
        <f>BigCF!AL327</f>
        <v>0</v>
      </c>
      <c r="AL15" s="18">
        <f>BigCF!AM327</f>
        <v>0</v>
      </c>
      <c r="AM15" s="282">
        <f>SUM(C15:AL15)</f>
        <v>0</v>
      </c>
    </row>
    <row r="16" spans="1:39" s="5" customFormat="1" ht="12">
      <c r="A16" s="361"/>
      <c r="B16" s="47" t="s">
        <v>759</v>
      </c>
      <c r="C16" s="18">
        <f>BigCF!D329</f>
        <v>0</v>
      </c>
      <c r="D16" s="18">
        <f>BigCF!E329</f>
        <v>0</v>
      </c>
      <c r="E16" s="18">
        <f>BigCF!F329</f>
        <v>0</v>
      </c>
      <c r="F16" s="18">
        <f>BigCF!G329</f>
        <v>0</v>
      </c>
      <c r="G16" s="18">
        <f>BigCF!H329</f>
        <v>0</v>
      </c>
      <c r="H16" s="18">
        <f>BigCF!I329</f>
        <v>0</v>
      </c>
      <c r="I16" s="18">
        <f>BigCF!J329</f>
        <v>0</v>
      </c>
      <c r="J16" s="18">
        <f>BigCF!K329</f>
        <v>0</v>
      </c>
      <c r="K16" s="18">
        <f>BigCF!L329</f>
        <v>0</v>
      </c>
      <c r="L16" s="18">
        <f>BigCF!M329</f>
        <v>0</v>
      </c>
      <c r="M16" s="18">
        <f>BigCF!N329</f>
        <v>1500</v>
      </c>
      <c r="N16" s="18">
        <f>BigCF!O329</f>
        <v>0</v>
      </c>
      <c r="O16" s="18">
        <f>BigCF!P329</f>
        <v>0</v>
      </c>
      <c r="P16" s="18">
        <f>BigCF!Q329</f>
        <v>0</v>
      </c>
      <c r="Q16" s="18">
        <f>BigCF!R329</f>
        <v>0</v>
      </c>
      <c r="R16" s="18">
        <f>BigCF!S329</f>
        <v>0</v>
      </c>
      <c r="S16" s="18">
        <f>BigCF!T329</f>
        <v>0</v>
      </c>
      <c r="T16" s="18">
        <f>BigCF!U329</f>
        <v>0</v>
      </c>
      <c r="U16" s="18">
        <f>BigCF!V329</f>
        <v>0</v>
      </c>
      <c r="V16" s="18">
        <f>BigCF!W329</f>
        <v>0</v>
      </c>
      <c r="W16" s="18">
        <f>BigCF!X329</f>
        <v>0</v>
      </c>
      <c r="X16" s="18">
        <f>BigCF!Y329</f>
        <v>0</v>
      </c>
      <c r="Y16" s="18">
        <f>BigCF!Z329</f>
        <v>0</v>
      </c>
      <c r="Z16" s="18">
        <f>BigCF!AA329</f>
        <v>0</v>
      </c>
      <c r="AA16" s="18">
        <f>BigCF!AB329</f>
        <v>0</v>
      </c>
      <c r="AB16" s="18">
        <f>BigCF!AC329</f>
        <v>0</v>
      </c>
      <c r="AC16" s="18">
        <f>BigCF!AD329</f>
        <v>0</v>
      </c>
      <c r="AD16" s="18">
        <f>BigCF!AE329</f>
        <v>0</v>
      </c>
      <c r="AE16" s="18">
        <f>BigCF!AF329</f>
        <v>0</v>
      </c>
      <c r="AF16" s="18">
        <f>BigCF!AG329</f>
        <v>0</v>
      </c>
      <c r="AG16" s="18">
        <f>BigCF!AH329</f>
        <v>0</v>
      </c>
      <c r="AH16" s="18">
        <f>BigCF!AI329</f>
        <v>0</v>
      </c>
      <c r="AI16" s="18">
        <f>BigCF!AJ329</f>
        <v>0</v>
      </c>
      <c r="AJ16" s="18">
        <f>BigCF!AK329</f>
        <v>0</v>
      </c>
      <c r="AK16" s="18">
        <f>BigCF!AL329</f>
        <v>0</v>
      </c>
      <c r="AL16" s="18">
        <f>BigCF!AM329</f>
        <v>0</v>
      </c>
      <c r="AM16" s="282">
        <f>SUM(C16:AL16)</f>
        <v>1500</v>
      </c>
    </row>
    <row r="17" spans="1:39" s="5" customFormat="1" ht="12">
      <c r="A17" s="364" t="s">
        <v>17</v>
      </c>
      <c r="B17" s="47" t="s">
        <v>939</v>
      </c>
      <c r="C17" s="18">
        <f>SUBTOTAL(9,C18:C19)</f>
        <v>0</v>
      </c>
      <c r="D17" s="18">
        <f t="shared" ref="D17:F17" si="1">SUBTOTAL(9,D18:D19)</f>
        <v>0</v>
      </c>
      <c r="E17" s="18">
        <f t="shared" si="1"/>
        <v>0</v>
      </c>
      <c r="F17" s="18">
        <f t="shared" si="1"/>
        <v>0</v>
      </c>
      <c r="G17" s="18">
        <f t="shared" ref="G17" si="2">SUBTOTAL(9,G18:G19)</f>
        <v>0</v>
      </c>
      <c r="H17" s="18">
        <f t="shared" ref="H17:I17" si="3">SUBTOTAL(9,H18:H19)</f>
        <v>0</v>
      </c>
      <c r="I17" s="18">
        <f t="shared" si="3"/>
        <v>0</v>
      </c>
      <c r="J17" s="18">
        <f t="shared" ref="J17" si="4">SUBTOTAL(9,J18:J19)</f>
        <v>0</v>
      </c>
      <c r="K17" s="18">
        <f t="shared" ref="K17:L17" si="5">SUBTOTAL(9,K18:K19)</f>
        <v>0</v>
      </c>
      <c r="L17" s="18">
        <f t="shared" si="5"/>
        <v>0</v>
      </c>
      <c r="M17" s="18">
        <f t="shared" ref="M17" si="6">SUBTOTAL(9,M18:M19)</f>
        <v>181.8</v>
      </c>
      <c r="N17" s="18">
        <f t="shared" ref="N17:O17" si="7">SUBTOTAL(9,N18:N19)</f>
        <v>213.1</v>
      </c>
      <c r="O17" s="18">
        <f t="shared" si="7"/>
        <v>213.1</v>
      </c>
      <c r="P17" s="18">
        <f t="shared" ref="P17" si="8">SUBTOTAL(9,P18:P19)</f>
        <v>213.1</v>
      </c>
      <c r="Q17" s="18">
        <f t="shared" ref="Q17:R17" si="9">SUBTOTAL(9,Q18:Q19)</f>
        <v>213.1</v>
      </c>
      <c r="R17" s="18">
        <f t="shared" si="9"/>
        <v>213.1</v>
      </c>
      <c r="S17" s="18">
        <f t="shared" ref="S17" si="10">SUBTOTAL(9,S18:S19)</f>
        <v>213.1</v>
      </c>
      <c r="T17" s="18">
        <f t="shared" ref="T17:U17" si="11">SUBTOTAL(9,T18:T19)</f>
        <v>213.1</v>
      </c>
      <c r="U17" s="18">
        <f t="shared" si="11"/>
        <v>213.1</v>
      </c>
      <c r="V17" s="18">
        <f t="shared" ref="V17" si="12">SUBTOTAL(9,V18:V19)</f>
        <v>213.1</v>
      </c>
      <c r="W17" s="18">
        <f t="shared" ref="W17:X17" si="13">SUBTOTAL(9,W18:W19)</f>
        <v>213.1</v>
      </c>
      <c r="X17" s="18">
        <f t="shared" si="13"/>
        <v>213.1</v>
      </c>
      <c r="Y17" s="18">
        <f t="shared" ref="Y17" si="14">SUBTOTAL(9,Y18:Y19)</f>
        <v>213.1</v>
      </c>
      <c r="Z17" s="18">
        <f t="shared" ref="Z17:AA17" si="15">SUBTOTAL(9,Z18:Z19)</f>
        <v>213.1</v>
      </c>
      <c r="AA17" s="18">
        <f t="shared" si="15"/>
        <v>213.1</v>
      </c>
      <c r="AB17" s="18">
        <f t="shared" ref="AB17" si="16">SUBTOTAL(9,AB18:AB19)</f>
        <v>213.1</v>
      </c>
      <c r="AC17" s="18">
        <f t="shared" ref="AC17:AD17" si="17">SUBTOTAL(9,AC18:AC19)</f>
        <v>213.1</v>
      </c>
      <c r="AD17" s="18">
        <f t="shared" si="17"/>
        <v>213.1</v>
      </c>
      <c r="AE17" s="18">
        <f t="shared" ref="AE17" si="18">SUBTOTAL(9,AE18:AE19)</f>
        <v>213.1</v>
      </c>
      <c r="AF17" s="18">
        <f t="shared" ref="AF17:AG17" si="19">SUBTOTAL(9,AF18:AF19)</f>
        <v>213.1</v>
      </c>
      <c r="AG17" s="18">
        <f t="shared" si="19"/>
        <v>213.1</v>
      </c>
      <c r="AH17" s="18">
        <f t="shared" ref="AH17" si="20">SUBTOTAL(9,AH18:AH19)</f>
        <v>213.1</v>
      </c>
      <c r="AI17" s="18">
        <f t="shared" ref="AI17:AJ17" si="21">SUBTOTAL(9,AI18:AI19)</f>
        <v>213.1</v>
      </c>
      <c r="AJ17" s="18">
        <f t="shared" si="21"/>
        <v>213.1</v>
      </c>
      <c r="AK17" s="18">
        <f t="shared" ref="AK17" si="22">SUBTOTAL(9,AK18:AK19)</f>
        <v>213.1</v>
      </c>
      <c r="AL17" s="18">
        <f t="shared" ref="AL17" si="23">SUBTOTAL(9,AL18:AL19)</f>
        <v>213.1</v>
      </c>
      <c r="AM17" s="282">
        <f>SUM(C17:AL17)</f>
        <v>5509.3000000000011</v>
      </c>
    </row>
    <row r="18" spans="1:39" s="5" customFormat="1" ht="12" hidden="1" outlineLevel="1">
      <c r="A18" s="364"/>
      <c r="B18" s="252" t="s">
        <v>919</v>
      </c>
      <c r="C18" s="253">
        <f>BigCF!D330</f>
        <v>0</v>
      </c>
      <c r="D18" s="253">
        <f>BigCF!E330</f>
        <v>0</v>
      </c>
      <c r="E18" s="253">
        <f>BigCF!F330</f>
        <v>0</v>
      </c>
      <c r="F18" s="253">
        <f>BigCF!G330</f>
        <v>0</v>
      </c>
      <c r="G18" s="253">
        <f>BigCF!H330</f>
        <v>0</v>
      </c>
      <c r="H18" s="253">
        <f>BigCF!I330</f>
        <v>0</v>
      </c>
      <c r="I18" s="253">
        <f>BigCF!J330</f>
        <v>0</v>
      </c>
      <c r="J18" s="253">
        <f>BigCF!K330</f>
        <v>0</v>
      </c>
      <c r="K18" s="253">
        <f>BigCF!L330</f>
        <v>0</v>
      </c>
      <c r="L18" s="253">
        <f>BigCF!M330</f>
        <v>0</v>
      </c>
      <c r="M18" s="253">
        <f>BigCF!N330</f>
        <v>181.8</v>
      </c>
      <c r="N18" s="253">
        <f>BigCF!O330</f>
        <v>213.1</v>
      </c>
      <c r="O18" s="253">
        <f>BigCF!P330</f>
        <v>213.1</v>
      </c>
      <c r="P18" s="253">
        <f>BigCF!Q330</f>
        <v>213.1</v>
      </c>
      <c r="Q18" s="253">
        <f>BigCF!R330</f>
        <v>213.1</v>
      </c>
      <c r="R18" s="253">
        <f>BigCF!S330</f>
        <v>213.1</v>
      </c>
      <c r="S18" s="253">
        <f>BigCF!T330</f>
        <v>213.1</v>
      </c>
      <c r="T18" s="253">
        <f>BigCF!U330</f>
        <v>213.1</v>
      </c>
      <c r="U18" s="253">
        <f>BigCF!V330</f>
        <v>213.1</v>
      </c>
      <c r="V18" s="253">
        <f>BigCF!W330</f>
        <v>213.1</v>
      </c>
      <c r="W18" s="253">
        <f>BigCF!X330</f>
        <v>213.1</v>
      </c>
      <c r="X18" s="253">
        <f>BigCF!Y330</f>
        <v>213.1</v>
      </c>
      <c r="Y18" s="253">
        <f>BigCF!Z330</f>
        <v>213.1</v>
      </c>
      <c r="Z18" s="253">
        <f>BigCF!AA330</f>
        <v>213.1</v>
      </c>
      <c r="AA18" s="253">
        <f>BigCF!AB330</f>
        <v>213.1</v>
      </c>
      <c r="AB18" s="253">
        <f>BigCF!AC330</f>
        <v>213.1</v>
      </c>
      <c r="AC18" s="253">
        <f>BigCF!AD330</f>
        <v>213.1</v>
      </c>
      <c r="AD18" s="253">
        <f>BigCF!AE330</f>
        <v>213.1</v>
      </c>
      <c r="AE18" s="253">
        <f>BigCF!AF330</f>
        <v>213.1</v>
      </c>
      <c r="AF18" s="253">
        <f>BigCF!AG330</f>
        <v>213.1</v>
      </c>
      <c r="AG18" s="253">
        <f>BigCF!AH330</f>
        <v>213.1</v>
      </c>
      <c r="AH18" s="253">
        <f>BigCF!AI330</f>
        <v>213.1</v>
      </c>
      <c r="AI18" s="253">
        <f>BigCF!AJ330</f>
        <v>213.1</v>
      </c>
      <c r="AJ18" s="253">
        <f>BigCF!AK330</f>
        <v>213.1</v>
      </c>
      <c r="AK18" s="253">
        <f>BigCF!AL330</f>
        <v>213.1</v>
      </c>
      <c r="AL18" s="253">
        <f>BigCF!AM330</f>
        <v>213.1</v>
      </c>
      <c r="AM18" s="282">
        <f>SUM(C18:AL18)</f>
        <v>5509.3000000000011</v>
      </c>
    </row>
    <row r="19" spans="1:39" s="5" customFormat="1" ht="12" hidden="1" outlineLevel="1">
      <c r="A19" s="361"/>
      <c r="B19" s="252" t="s">
        <v>920</v>
      </c>
      <c r="C19" s="253">
        <f>BigCF!D331</f>
        <v>0</v>
      </c>
      <c r="D19" s="253">
        <f>BigCF!E331</f>
        <v>0</v>
      </c>
      <c r="E19" s="253">
        <f>BigCF!F331</f>
        <v>0</v>
      </c>
      <c r="F19" s="253">
        <f>BigCF!G331</f>
        <v>0</v>
      </c>
      <c r="G19" s="253">
        <f>BigCF!H331</f>
        <v>0</v>
      </c>
      <c r="H19" s="253">
        <f>BigCF!I331</f>
        <v>0</v>
      </c>
      <c r="I19" s="253">
        <f>BigCF!J331</f>
        <v>0</v>
      </c>
      <c r="J19" s="253">
        <f>BigCF!K331</f>
        <v>0</v>
      </c>
      <c r="K19" s="253">
        <f>BigCF!L331</f>
        <v>0</v>
      </c>
      <c r="L19" s="253">
        <f>BigCF!M331</f>
        <v>0</v>
      </c>
      <c r="M19" s="253">
        <f>BigCF!N331</f>
        <v>0</v>
      </c>
      <c r="N19" s="253">
        <f>BigCF!O331</f>
        <v>0</v>
      </c>
      <c r="O19" s="253">
        <f>BigCF!P331</f>
        <v>0</v>
      </c>
      <c r="P19" s="253">
        <f>BigCF!Q331</f>
        <v>0</v>
      </c>
      <c r="Q19" s="253">
        <f>BigCF!R331</f>
        <v>0</v>
      </c>
      <c r="R19" s="253">
        <f>BigCF!S331</f>
        <v>0</v>
      </c>
      <c r="S19" s="253">
        <f>BigCF!T331</f>
        <v>0</v>
      </c>
      <c r="T19" s="253">
        <f>BigCF!U331</f>
        <v>0</v>
      </c>
      <c r="U19" s="253">
        <f>BigCF!V331</f>
        <v>0</v>
      </c>
      <c r="V19" s="253">
        <f>BigCF!W331</f>
        <v>0</v>
      </c>
      <c r="W19" s="253">
        <f>BigCF!X331</f>
        <v>0</v>
      </c>
      <c r="X19" s="253">
        <f>BigCF!Y331</f>
        <v>0</v>
      </c>
      <c r="Y19" s="253">
        <f>BigCF!Z331</f>
        <v>0</v>
      </c>
      <c r="Z19" s="253">
        <f>BigCF!AA331</f>
        <v>0</v>
      </c>
      <c r="AA19" s="253">
        <f>BigCF!AB331</f>
        <v>0</v>
      </c>
      <c r="AB19" s="253">
        <f>BigCF!AC331</f>
        <v>0</v>
      </c>
      <c r="AC19" s="253">
        <f>BigCF!AD331</f>
        <v>0</v>
      </c>
      <c r="AD19" s="253">
        <f>BigCF!AE331</f>
        <v>0</v>
      </c>
      <c r="AE19" s="253">
        <f>BigCF!AF331</f>
        <v>0</v>
      </c>
      <c r="AF19" s="253">
        <f>BigCF!AG331</f>
        <v>0</v>
      </c>
      <c r="AG19" s="253">
        <f>BigCF!AH331</f>
        <v>0</v>
      </c>
      <c r="AH19" s="253">
        <f>BigCF!AI331</f>
        <v>0</v>
      </c>
      <c r="AI19" s="253">
        <f>BigCF!AJ331</f>
        <v>0</v>
      </c>
      <c r="AJ19" s="253">
        <f>BigCF!AK331</f>
        <v>0</v>
      </c>
      <c r="AK19" s="253">
        <f>BigCF!AL331</f>
        <v>0</v>
      </c>
      <c r="AL19" s="253">
        <f>BigCF!AM331</f>
        <v>0</v>
      </c>
      <c r="AM19" s="282">
        <f>SUM(C19:AL19)</f>
        <v>0</v>
      </c>
    </row>
    <row r="20" spans="1:39" s="5" customFormat="1" ht="12" collapsed="1">
      <c r="A20" s="364" t="s">
        <v>500</v>
      </c>
      <c r="B20" s="47" t="s">
        <v>753</v>
      </c>
      <c r="C20" s="18">
        <f>保険CF!F164</f>
        <v>0</v>
      </c>
      <c r="D20" s="18">
        <f>保険CF!G164</f>
        <v>0</v>
      </c>
      <c r="E20" s="18">
        <f>保険CF!H164</f>
        <v>0</v>
      </c>
      <c r="F20" s="18">
        <f>保険CF!I164</f>
        <v>0</v>
      </c>
      <c r="G20" s="18">
        <f>保険CF!J164</f>
        <v>0</v>
      </c>
      <c r="H20" s="18">
        <f>保険CF!K164</f>
        <v>0</v>
      </c>
      <c r="I20" s="18">
        <f>保険CF!L164</f>
        <v>0</v>
      </c>
      <c r="J20" s="18">
        <f>保険CF!M164</f>
        <v>0</v>
      </c>
      <c r="K20" s="18">
        <f>保険CF!N164</f>
        <v>0</v>
      </c>
      <c r="L20" s="18">
        <f>保険CF!O164</f>
        <v>0</v>
      </c>
      <c r="M20" s="18">
        <f>保険CF!P164</f>
        <v>0</v>
      </c>
      <c r="N20" s="18">
        <f>保険CF!Q164</f>
        <v>0</v>
      </c>
      <c r="O20" s="18">
        <f>保険CF!R164</f>
        <v>0</v>
      </c>
      <c r="P20" s="18">
        <f>保険CF!S164</f>
        <v>0</v>
      </c>
      <c r="Q20" s="18">
        <f>保険CF!T164</f>
        <v>0</v>
      </c>
      <c r="R20" s="18">
        <f>保険CF!U164</f>
        <v>0</v>
      </c>
      <c r="S20" s="18">
        <f>保険CF!V164</f>
        <v>0</v>
      </c>
      <c r="T20" s="18">
        <f>保険CF!W164</f>
        <v>0</v>
      </c>
      <c r="U20" s="18">
        <f>保険CF!X164</f>
        <v>0</v>
      </c>
      <c r="V20" s="18">
        <f>保険CF!Y164</f>
        <v>0</v>
      </c>
      <c r="W20" s="18">
        <f>保険CF!Z164</f>
        <v>0</v>
      </c>
      <c r="X20" s="18">
        <f>保険CF!AA164</f>
        <v>0</v>
      </c>
      <c r="Y20" s="18">
        <f>保険CF!AB164</f>
        <v>0</v>
      </c>
      <c r="Z20" s="18">
        <f>保険CF!AC164</f>
        <v>0</v>
      </c>
      <c r="AA20" s="18">
        <f>保険CF!AD164</f>
        <v>0</v>
      </c>
      <c r="AB20" s="18">
        <f>保険CF!AE164</f>
        <v>0</v>
      </c>
      <c r="AC20" s="18">
        <f>保険CF!AF164</f>
        <v>0</v>
      </c>
      <c r="AD20" s="18">
        <f>保険CF!AG164</f>
        <v>0</v>
      </c>
      <c r="AE20" s="18">
        <f>保険CF!AH164</f>
        <v>0</v>
      </c>
      <c r="AF20" s="18">
        <f>保険CF!AI164</f>
        <v>0</v>
      </c>
      <c r="AG20" s="18">
        <f>保険CF!AJ164</f>
        <v>0</v>
      </c>
      <c r="AH20" s="18">
        <f>保険CF!AK164</f>
        <v>0</v>
      </c>
      <c r="AI20" s="18">
        <f>保険CF!AL164</f>
        <v>0</v>
      </c>
      <c r="AJ20" s="18">
        <f>保険CF!AM164</f>
        <v>0</v>
      </c>
      <c r="AK20" s="18">
        <f>保険CF!AN164</f>
        <v>0</v>
      </c>
      <c r="AL20" s="18">
        <f>保険CF!AO164</f>
        <v>0</v>
      </c>
      <c r="AM20" s="282">
        <f>SUM(C20:AL20)</f>
        <v>0</v>
      </c>
    </row>
    <row r="21" spans="1:39" s="5" customFormat="1" ht="12">
      <c r="A21" s="364"/>
      <c r="B21" s="47" t="s">
        <v>754</v>
      </c>
      <c r="C21" s="18">
        <f>SUBTOTAL(9,C22:C29)</f>
        <v>0</v>
      </c>
      <c r="D21" s="18">
        <f>SUBTOTAL(9,D22:D29)</f>
        <v>0</v>
      </c>
      <c r="E21" s="18">
        <f t="shared" ref="E21:AL21" si="24">SUBTOTAL(9,E22:E29)</f>
        <v>0</v>
      </c>
      <c r="F21" s="18">
        <f t="shared" si="24"/>
        <v>0</v>
      </c>
      <c r="G21" s="18">
        <f t="shared" si="24"/>
        <v>0</v>
      </c>
      <c r="H21" s="18">
        <f t="shared" si="24"/>
        <v>0</v>
      </c>
      <c r="I21" s="18">
        <f t="shared" si="24"/>
        <v>0</v>
      </c>
      <c r="J21" s="18">
        <f t="shared" si="24"/>
        <v>0</v>
      </c>
      <c r="K21" s="18">
        <f t="shared" si="24"/>
        <v>0</v>
      </c>
      <c r="L21" s="18">
        <f t="shared" si="24"/>
        <v>0</v>
      </c>
      <c r="M21" s="18">
        <f t="shared" si="24"/>
        <v>0</v>
      </c>
      <c r="N21" s="18">
        <f t="shared" si="24"/>
        <v>0</v>
      </c>
      <c r="O21" s="18">
        <f t="shared" si="24"/>
        <v>0</v>
      </c>
      <c r="P21" s="18">
        <f t="shared" si="24"/>
        <v>0</v>
      </c>
      <c r="Q21" s="18">
        <f t="shared" si="24"/>
        <v>0</v>
      </c>
      <c r="R21" s="18">
        <f t="shared" si="24"/>
        <v>0</v>
      </c>
      <c r="S21" s="18">
        <f t="shared" si="24"/>
        <v>0</v>
      </c>
      <c r="T21" s="18">
        <f t="shared" si="24"/>
        <v>0</v>
      </c>
      <c r="U21" s="18">
        <f t="shared" si="24"/>
        <v>0</v>
      </c>
      <c r="V21" s="18">
        <f t="shared" si="24"/>
        <v>0</v>
      </c>
      <c r="W21" s="18">
        <f t="shared" si="24"/>
        <v>0</v>
      </c>
      <c r="X21" s="18">
        <f t="shared" si="24"/>
        <v>0</v>
      </c>
      <c r="Y21" s="18">
        <f t="shared" si="24"/>
        <v>0</v>
      </c>
      <c r="Z21" s="18">
        <f t="shared" si="24"/>
        <v>0</v>
      </c>
      <c r="AA21" s="18">
        <f t="shared" si="24"/>
        <v>0</v>
      </c>
      <c r="AB21" s="18">
        <f t="shared" si="24"/>
        <v>0</v>
      </c>
      <c r="AC21" s="18">
        <f t="shared" si="24"/>
        <v>0</v>
      </c>
      <c r="AD21" s="18">
        <f t="shared" si="24"/>
        <v>0</v>
      </c>
      <c r="AE21" s="18">
        <f t="shared" si="24"/>
        <v>0</v>
      </c>
      <c r="AF21" s="18">
        <f t="shared" si="24"/>
        <v>0</v>
      </c>
      <c r="AG21" s="18">
        <f t="shared" si="24"/>
        <v>0</v>
      </c>
      <c r="AH21" s="18">
        <f t="shared" si="24"/>
        <v>0</v>
      </c>
      <c r="AI21" s="18">
        <f t="shared" si="24"/>
        <v>0</v>
      </c>
      <c r="AJ21" s="18">
        <f t="shared" si="24"/>
        <v>0</v>
      </c>
      <c r="AK21" s="18">
        <f t="shared" si="24"/>
        <v>0</v>
      </c>
      <c r="AL21" s="18">
        <f t="shared" si="24"/>
        <v>0</v>
      </c>
      <c r="AM21" s="282">
        <f>SUM(C21:AL21)</f>
        <v>0</v>
      </c>
    </row>
    <row r="22" spans="1:39" s="5" customFormat="1" ht="12" hidden="1" outlineLevel="1">
      <c r="A22" s="364"/>
      <c r="B22" s="254">
        <f>その他収支!A12</f>
        <v>0</v>
      </c>
      <c r="C22" s="253">
        <f>BigCF!D143</f>
        <v>0</v>
      </c>
      <c r="D22" s="253">
        <f>BigCF!E143</f>
        <v>0</v>
      </c>
      <c r="E22" s="253">
        <f>BigCF!F143</f>
        <v>0</v>
      </c>
      <c r="F22" s="253">
        <f>BigCF!G143</f>
        <v>0</v>
      </c>
      <c r="G22" s="253">
        <f>BigCF!H143</f>
        <v>0</v>
      </c>
      <c r="H22" s="253">
        <f>BigCF!I143</f>
        <v>0</v>
      </c>
      <c r="I22" s="253">
        <f>BigCF!J143</f>
        <v>0</v>
      </c>
      <c r="J22" s="253">
        <f>BigCF!K143</f>
        <v>0</v>
      </c>
      <c r="K22" s="253">
        <f>BigCF!L143</f>
        <v>0</v>
      </c>
      <c r="L22" s="253">
        <f>BigCF!M143</f>
        <v>0</v>
      </c>
      <c r="M22" s="253">
        <f>BigCF!N143</f>
        <v>0</v>
      </c>
      <c r="N22" s="253">
        <f>BigCF!O143</f>
        <v>0</v>
      </c>
      <c r="O22" s="253">
        <f>BigCF!P143</f>
        <v>0</v>
      </c>
      <c r="P22" s="253">
        <f>BigCF!Q143</f>
        <v>0</v>
      </c>
      <c r="Q22" s="253">
        <f>BigCF!R143</f>
        <v>0</v>
      </c>
      <c r="R22" s="253">
        <f>BigCF!S143</f>
        <v>0</v>
      </c>
      <c r="S22" s="253">
        <f>BigCF!T143</f>
        <v>0</v>
      </c>
      <c r="T22" s="253">
        <f>BigCF!U143</f>
        <v>0</v>
      </c>
      <c r="U22" s="253">
        <f>BigCF!V143</f>
        <v>0</v>
      </c>
      <c r="V22" s="253">
        <f>BigCF!W143</f>
        <v>0</v>
      </c>
      <c r="W22" s="253">
        <f>BigCF!X143</f>
        <v>0</v>
      </c>
      <c r="X22" s="253">
        <f>BigCF!Y143</f>
        <v>0</v>
      </c>
      <c r="Y22" s="253">
        <f>BigCF!Z143</f>
        <v>0</v>
      </c>
      <c r="Z22" s="253">
        <f>BigCF!AA143</f>
        <v>0</v>
      </c>
      <c r="AA22" s="253">
        <f>BigCF!AB143</f>
        <v>0</v>
      </c>
      <c r="AB22" s="253">
        <f>BigCF!AC143</f>
        <v>0</v>
      </c>
      <c r="AC22" s="253">
        <f>BigCF!AD143</f>
        <v>0</v>
      </c>
      <c r="AD22" s="253">
        <f>BigCF!AE143</f>
        <v>0</v>
      </c>
      <c r="AE22" s="253">
        <f>BigCF!AF143</f>
        <v>0</v>
      </c>
      <c r="AF22" s="253">
        <f>BigCF!AG143</f>
        <v>0</v>
      </c>
      <c r="AG22" s="253">
        <f>BigCF!AH143</f>
        <v>0</v>
      </c>
      <c r="AH22" s="253">
        <f>BigCF!AI143</f>
        <v>0</v>
      </c>
      <c r="AI22" s="253">
        <f>BigCF!AJ143</f>
        <v>0</v>
      </c>
      <c r="AJ22" s="253">
        <f>BigCF!AK143</f>
        <v>0</v>
      </c>
      <c r="AK22" s="253">
        <f>BigCF!AL143</f>
        <v>0</v>
      </c>
      <c r="AL22" s="253">
        <f>BigCF!AM143</f>
        <v>0</v>
      </c>
      <c r="AM22" s="282">
        <f>SUM(C22:AL22)</f>
        <v>0</v>
      </c>
    </row>
    <row r="23" spans="1:39" s="5" customFormat="1" ht="12" hidden="1" outlineLevel="1">
      <c r="A23" s="364"/>
      <c r="B23" s="254" t="str">
        <f>その他収支!A13</f>
        <v>　登録された内容はありません</v>
      </c>
      <c r="C23" s="253">
        <f>BigCF!D144</f>
        <v>0</v>
      </c>
      <c r="D23" s="253">
        <f>BigCF!E144</f>
        <v>0</v>
      </c>
      <c r="E23" s="253">
        <f>BigCF!F144</f>
        <v>0</v>
      </c>
      <c r="F23" s="253">
        <f>BigCF!G144</f>
        <v>0</v>
      </c>
      <c r="G23" s="253">
        <f>BigCF!H144</f>
        <v>0</v>
      </c>
      <c r="H23" s="253">
        <f>BigCF!I144</f>
        <v>0</v>
      </c>
      <c r="I23" s="253">
        <f>BigCF!J144</f>
        <v>0</v>
      </c>
      <c r="J23" s="253">
        <f>BigCF!K144</f>
        <v>0</v>
      </c>
      <c r="K23" s="253">
        <f>BigCF!L144</f>
        <v>0</v>
      </c>
      <c r="L23" s="253">
        <f>BigCF!M144</f>
        <v>0</v>
      </c>
      <c r="M23" s="253">
        <f>BigCF!N144</f>
        <v>0</v>
      </c>
      <c r="N23" s="253">
        <f>BigCF!O144</f>
        <v>0</v>
      </c>
      <c r="O23" s="253">
        <f>BigCF!P144</f>
        <v>0</v>
      </c>
      <c r="P23" s="253">
        <f>BigCF!Q144</f>
        <v>0</v>
      </c>
      <c r="Q23" s="253">
        <f>BigCF!R144</f>
        <v>0</v>
      </c>
      <c r="R23" s="253">
        <f>BigCF!S144</f>
        <v>0</v>
      </c>
      <c r="S23" s="253">
        <f>BigCF!T144</f>
        <v>0</v>
      </c>
      <c r="T23" s="253">
        <f>BigCF!U144</f>
        <v>0</v>
      </c>
      <c r="U23" s="253">
        <f>BigCF!V144</f>
        <v>0</v>
      </c>
      <c r="V23" s="253">
        <f>BigCF!W144</f>
        <v>0</v>
      </c>
      <c r="W23" s="253">
        <f>BigCF!X144</f>
        <v>0</v>
      </c>
      <c r="X23" s="253">
        <f>BigCF!Y144</f>
        <v>0</v>
      </c>
      <c r="Y23" s="253">
        <f>BigCF!Z144</f>
        <v>0</v>
      </c>
      <c r="Z23" s="253">
        <f>BigCF!AA144</f>
        <v>0</v>
      </c>
      <c r="AA23" s="253">
        <f>BigCF!AB144</f>
        <v>0</v>
      </c>
      <c r="AB23" s="253">
        <f>BigCF!AC144</f>
        <v>0</v>
      </c>
      <c r="AC23" s="253">
        <f>BigCF!AD144</f>
        <v>0</v>
      </c>
      <c r="AD23" s="253">
        <f>BigCF!AE144</f>
        <v>0</v>
      </c>
      <c r="AE23" s="253">
        <f>BigCF!AF144</f>
        <v>0</v>
      </c>
      <c r="AF23" s="253">
        <f>BigCF!AG144</f>
        <v>0</v>
      </c>
      <c r="AG23" s="253">
        <f>BigCF!AH144</f>
        <v>0</v>
      </c>
      <c r="AH23" s="253">
        <f>BigCF!AI144</f>
        <v>0</v>
      </c>
      <c r="AI23" s="253">
        <f>BigCF!AJ144</f>
        <v>0</v>
      </c>
      <c r="AJ23" s="253">
        <f>BigCF!AK144</f>
        <v>0</v>
      </c>
      <c r="AK23" s="253">
        <f>BigCF!AL144</f>
        <v>0</v>
      </c>
      <c r="AL23" s="253">
        <f>BigCF!AM144</f>
        <v>0</v>
      </c>
      <c r="AM23" s="282">
        <f>SUM(C23:AL23)</f>
        <v>0</v>
      </c>
    </row>
    <row r="24" spans="1:39" s="5" customFormat="1" ht="12" hidden="1" outlineLevel="1">
      <c r="A24" s="364"/>
      <c r="B24" s="254">
        <f>その他収支!A14</f>
        <v>0</v>
      </c>
      <c r="C24" s="253">
        <f>BigCF!D145</f>
        <v>0</v>
      </c>
      <c r="D24" s="253">
        <f>BigCF!E145</f>
        <v>0</v>
      </c>
      <c r="E24" s="253">
        <f>BigCF!F145</f>
        <v>0</v>
      </c>
      <c r="F24" s="253">
        <f>BigCF!G145</f>
        <v>0</v>
      </c>
      <c r="G24" s="253">
        <f>BigCF!H145</f>
        <v>0</v>
      </c>
      <c r="H24" s="253">
        <f>BigCF!I145</f>
        <v>0</v>
      </c>
      <c r="I24" s="253">
        <f>BigCF!J145</f>
        <v>0</v>
      </c>
      <c r="J24" s="253">
        <f>BigCF!K145</f>
        <v>0</v>
      </c>
      <c r="K24" s="253">
        <f>BigCF!L145</f>
        <v>0</v>
      </c>
      <c r="L24" s="253">
        <f>BigCF!M145</f>
        <v>0</v>
      </c>
      <c r="M24" s="253">
        <f>BigCF!N145</f>
        <v>0</v>
      </c>
      <c r="N24" s="253">
        <f>BigCF!O145</f>
        <v>0</v>
      </c>
      <c r="O24" s="253">
        <f>BigCF!P145</f>
        <v>0</v>
      </c>
      <c r="P24" s="253">
        <f>BigCF!Q145</f>
        <v>0</v>
      </c>
      <c r="Q24" s="253">
        <f>BigCF!R145</f>
        <v>0</v>
      </c>
      <c r="R24" s="253">
        <f>BigCF!S145</f>
        <v>0</v>
      </c>
      <c r="S24" s="253">
        <f>BigCF!T145</f>
        <v>0</v>
      </c>
      <c r="T24" s="253">
        <f>BigCF!U145</f>
        <v>0</v>
      </c>
      <c r="U24" s="253">
        <f>BigCF!V145</f>
        <v>0</v>
      </c>
      <c r="V24" s="253">
        <f>BigCF!W145</f>
        <v>0</v>
      </c>
      <c r="W24" s="253">
        <f>BigCF!X145</f>
        <v>0</v>
      </c>
      <c r="X24" s="253">
        <f>BigCF!Y145</f>
        <v>0</v>
      </c>
      <c r="Y24" s="253">
        <f>BigCF!Z145</f>
        <v>0</v>
      </c>
      <c r="Z24" s="253">
        <f>BigCF!AA145</f>
        <v>0</v>
      </c>
      <c r="AA24" s="253">
        <f>BigCF!AB145</f>
        <v>0</v>
      </c>
      <c r="AB24" s="253">
        <f>BigCF!AC145</f>
        <v>0</v>
      </c>
      <c r="AC24" s="253">
        <f>BigCF!AD145</f>
        <v>0</v>
      </c>
      <c r="AD24" s="253">
        <f>BigCF!AE145</f>
        <v>0</v>
      </c>
      <c r="AE24" s="253">
        <f>BigCF!AF145</f>
        <v>0</v>
      </c>
      <c r="AF24" s="253">
        <f>BigCF!AG145</f>
        <v>0</v>
      </c>
      <c r="AG24" s="253">
        <f>BigCF!AH145</f>
        <v>0</v>
      </c>
      <c r="AH24" s="253">
        <f>BigCF!AI145</f>
        <v>0</v>
      </c>
      <c r="AI24" s="253">
        <f>BigCF!AJ145</f>
        <v>0</v>
      </c>
      <c r="AJ24" s="253">
        <f>BigCF!AK145</f>
        <v>0</v>
      </c>
      <c r="AK24" s="253">
        <f>BigCF!AL145</f>
        <v>0</v>
      </c>
      <c r="AL24" s="253">
        <f>BigCF!AM145</f>
        <v>0</v>
      </c>
      <c r="AM24" s="282">
        <f>SUM(C24:AL24)</f>
        <v>0</v>
      </c>
    </row>
    <row r="25" spans="1:39" s="5" customFormat="1" ht="12" hidden="1" outlineLevel="1">
      <c r="A25" s="364"/>
      <c r="B25" s="254">
        <f>その他収支!A15</f>
        <v>0</v>
      </c>
      <c r="C25" s="253">
        <f>BigCF!D146</f>
        <v>0</v>
      </c>
      <c r="D25" s="253">
        <f>BigCF!E146</f>
        <v>0</v>
      </c>
      <c r="E25" s="253">
        <f>BigCF!F146</f>
        <v>0</v>
      </c>
      <c r="F25" s="253">
        <f>BigCF!G146</f>
        <v>0</v>
      </c>
      <c r="G25" s="253">
        <f>BigCF!H146</f>
        <v>0</v>
      </c>
      <c r="H25" s="253">
        <f>BigCF!I146</f>
        <v>0</v>
      </c>
      <c r="I25" s="253">
        <f>BigCF!J146</f>
        <v>0</v>
      </c>
      <c r="J25" s="253">
        <f>BigCF!K146</f>
        <v>0</v>
      </c>
      <c r="K25" s="253">
        <f>BigCF!L146</f>
        <v>0</v>
      </c>
      <c r="L25" s="253">
        <f>BigCF!M146</f>
        <v>0</v>
      </c>
      <c r="M25" s="253">
        <f>BigCF!N146</f>
        <v>0</v>
      </c>
      <c r="N25" s="253">
        <f>BigCF!O146</f>
        <v>0</v>
      </c>
      <c r="O25" s="253">
        <f>BigCF!P146</f>
        <v>0</v>
      </c>
      <c r="P25" s="253">
        <f>BigCF!Q146</f>
        <v>0</v>
      </c>
      <c r="Q25" s="253">
        <f>BigCF!R146</f>
        <v>0</v>
      </c>
      <c r="R25" s="253">
        <f>BigCF!S146</f>
        <v>0</v>
      </c>
      <c r="S25" s="253">
        <f>BigCF!T146</f>
        <v>0</v>
      </c>
      <c r="T25" s="253">
        <f>BigCF!U146</f>
        <v>0</v>
      </c>
      <c r="U25" s="253">
        <f>BigCF!V146</f>
        <v>0</v>
      </c>
      <c r="V25" s="253">
        <f>BigCF!W146</f>
        <v>0</v>
      </c>
      <c r="W25" s="253">
        <f>BigCF!X146</f>
        <v>0</v>
      </c>
      <c r="X25" s="253">
        <f>BigCF!Y146</f>
        <v>0</v>
      </c>
      <c r="Y25" s="253">
        <f>BigCF!Z146</f>
        <v>0</v>
      </c>
      <c r="Z25" s="253">
        <f>BigCF!AA146</f>
        <v>0</v>
      </c>
      <c r="AA25" s="253">
        <f>BigCF!AB146</f>
        <v>0</v>
      </c>
      <c r="AB25" s="253">
        <f>BigCF!AC146</f>
        <v>0</v>
      </c>
      <c r="AC25" s="253">
        <f>BigCF!AD146</f>
        <v>0</v>
      </c>
      <c r="AD25" s="253">
        <f>BigCF!AE146</f>
        <v>0</v>
      </c>
      <c r="AE25" s="253">
        <f>BigCF!AF146</f>
        <v>0</v>
      </c>
      <c r="AF25" s="253">
        <f>BigCF!AG146</f>
        <v>0</v>
      </c>
      <c r="AG25" s="253">
        <f>BigCF!AH146</f>
        <v>0</v>
      </c>
      <c r="AH25" s="253">
        <f>BigCF!AI146</f>
        <v>0</v>
      </c>
      <c r="AI25" s="253">
        <f>BigCF!AJ146</f>
        <v>0</v>
      </c>
      <c r="AJ25" s="253">
        <f>BigCF!AK146</f>
        <v>0</v>
      </c>
      <c r="AK25" s="253">
        <f>BigCF!AL146</f>
        <v>0</v>
      </c>
      <c r="AL25" s="253">
        <f>BigCF!AM146</f>
        <v>0</v>
      </c>
      <c r="AM25" s="282">
        <f>SUM(C25:AL25)</f>
        <v>0</v>
      </c>
    </row>
    <row r="26" spans="1:39" s="5" customFormat="1" ht="12" hidden="1" outlineLevel="1">
      <c r="A26" s="364"/>
      <c r="B26" s="254">
        <f>その他収支!A16</f>
        <v>0</v>
      </c>
      <c r="C26" s="253">
        <f>BigCF!D147</f>
        <v>0</v>
      </c>
      <c r="D26" s="253">
        <f>BigCF!E147</f>
        <v>0</v>
      </c>
      <c r="E26" s="253">
        <f>BigCF!F147</f>
        <v>0</v>
      </c>
      <c r="F26" s="253">
        <f>BigCF!G147</f>
        <v>0</v>
      </c>
      <c r="G26" s="253">
        <f>BigCF!H147</f>
        <v>0</v>
      </c>
      <c r="H26" s="253">
        <f>BigCF!I147</f>
        <v>0</v>
      </c>
      <c r="I26" s="253">
        <f>BigCF!J147</f>
        <v>0</v>
      </c>
      <c r="J26" s="253">
        <f>BigCF!K147</f>
        <v>0</v>
      </c>
      <c r="K26" s="253">
        <f>BigCF!L147</f>
        <v>0</v>
      </c>
      <c r="L26" s="253">
        <f>BigCF!M147</f>
        <v>0</v>
      </c>
      <c r="M26" s="253">
        <f>BigCF!N147</f>
        <v>0</v>
      </c>
      <c r="N26" s="253">
        <f>BigCF!O147</f>
        <v>0</v>
      </c>
      <c r="O26" s="253">
        <f>BigCF!P147</f>
        <v>0</v>
      </c>
      <c r="P26" s="253">
        <f>BigCF!Q147</f>
        <v>0</v>
      </c>
      <c r="Q26" s="253">
        <f>BigCF!R147</f>
        <v>0</v>
      </c>
      <c r="R26" s="253">
        <f>BigCF!S147</f>
        <v>0</v>
      </c>
      <c r="S26" s="253">
        <f>BigCF!T147</f>
        <v>0</v>
      </c>
      <c r="T26" s="253">
        <f>BigCF!U147</f>
        <v>0</v>
      </c>
      <c r="U26" s="253">
        <f>BigCF!V147</f>
        <v>0</v>
      </c>
      <c r="V26" s="253">
        <f>BigCF!W147</f>
        <v>0</v>
      </c>
      <c r="W26" s="253">
        <f>BigCF!X147</f>
        <v>0</v>
      </c>
      <c r="X26" s="253">
        <f>BigCF!Y147</f>
        <v>0</v>
      </c>
      <c r="Y26" s="253">
        <f>BigCF!Z147</f>
        <v>0</v>
      </c>
      <c r="Z26" s="253">
        <f>BigCF!AA147</f>
        <v>0</v>
      </c>
      <c r="AA26" s="253">
        <f>BigCF!AB147</f>
        <v>0</v>
      </c>
      <c r="AB26" s="253">
        <f>BigCF!AC147</f>
        <v>0</v>
      </c>
      <c r="AC26" s="253">
        <f>BigCF!AD147</f>
        <v>0</v>
      </c>
      <c r="AD26" s="253">
        <f>BigCF!AE147</f>
        <v>0</v>
      </c>
      <c r="AE26" s="253">
        <f>BigCF!AF147</f>
        <v>0</v>
      </c>
      <c r="AF26" s="253">
        <f>BigCF!AG147</f>
        <v>0</v>
      </c>
      <c r="AG26" s="253">
        <f>BigCF!AH147</f>
        <v>0</v>
      </c>
      <c r="AH26" s="253">
        <f>BigCF!AI147</f>
        <v>0</v>
      </c>
      <c r="AI26" s="253">
        <f>BigCF!AJ147</f>
        <v>0</v>
      </c>
      <c r="AJ26" s="253">
        <f>BigCF!AK147</f>
        <v>0</v>
      </c>
      <c r="AK26" s="253">
        <f>BigCF!AL147</f>
        <v>0</v>
      </c>
      <c r="AL26" s="253">
        <f>BigCF!AM147</f>
        <v>0</v>
      </c>
      <c r="AM26" s="282">
        <f>SUM(C26:AL26)</f>
        <v>0</v>
      </c>
    </row>
    <row r="27" spans="1:39" s="5" customFormat="1" ht="12" hidden="1" outlineLevel="1">
      <c r="A27" s="364"/>
      <c r="B27" s="254">
        <f>その他収支!A17</f>
        <v>0</v>
      </c>
      <c r="C27" s="253">
        <f>BigCF!D148</f>
        <v>0</v>
      </c>
      <c r="D27" s="253">
        <f>BigCF!E148</f>
        <v>0</v>
      </c>
      <c r="E27" s="253">
        <f>BigCF!F148</f>
        <v>0</v>
      </c>
      <c r="F27" s="253">
        <f>BigCF!G148</f>
        <v>0</v>
      </c>
      <c r="G27" s="253">
        <f>BigCF!H148</f>
        <v>0</v>
      </c>
      <c r="H27" s="253">
        <f>BigCF!I148</f>
        <v>0</v>
      </c>
      <c r="I27" s="253">
        <f>BigCF!J148</f>
        <v>0</v>
      </c>
      <c r="J27" s="253">
        <f>BigCF!K148</f>
        <v>0</v>
      </c>
      <c r="K27" s="253">
        <f>BigCF!L148</f>
        <v>0</v>
      </c>
      <c r="L27" s="253">
        <f>BigCF!M148</f>
        <v>0</v>
      </c>
      <c r="M27" s="253">
        <f>BigCF!N148</f>
        <v>0</v>
      </c>
      <c r="N27" s="253">
        <f>BigCF!O148</f>
        <v>0</v>
      </c>
      <c r="O27" s="253">
        <f>BigCF!P148</f>
        <v>0</v>
      </c>
      <c r="P27" s="253">
        <f>BigCF!Q148</f>
        <v>0</v>
      </c>
      <c r="Q27" s="253">
        <f>BigCF!R148</f>
        <v>0</v>
      </c>
      <c r="R27" s="253">
        <f>BigCF!S148</f>
        <v>0</v>
      </c>
      <c r="S27" s="253">
        <f>BigCF!T148</f>
        <v>0</v>
      </c>
      <c r="T27" s="253">
        <f>BigCF!U148</f>
        <v>0</v>
      </c>
      <c r="U27" s="253">
        <f>BigCF!V148</f>
        <v>0</v>
      </c>
      <c r="V27" s="253">
        <f>BigCF!W148</f>
        <v>0</v>
      </c>
      <c r="W27" s="253">
        <f>BigCF!X148</f>
        <v>0</v>
      </c>
      <c r="X27" s="253">
        <f>BigCF!Y148</f>
        <v>0</v>
      </c>
      <c r="Y27" s="253">
        <f>BigCF!Z148</f>
        <v>0</v>
      </c>
      <c r="Z27" s="253">
        <f>BigCF!AA148</f>
        <v>0</v>
      </c>
      <c r="AA27" s="253">
        <f>BigCF!AB148</f>
        <v>0</v>
      </c>
      <c r="AB27" s="253">
        <f>BigCF!AC148</f>
        <v>0</v>
      </c>
      <c r="AC27" s="253">
        <f>BigCF!AD148</f>
        <v>0</v>
      </c>
      <c r="AD27" s="253">
        <f>BigCF!AE148</f>
        <v>0</v>
      </c>
      <c r="AE27" s="253">
        <f>BigCF!AF148</f>
        <v>0</v>
      </c>
      <c r="AF27" s="253">
        <f>BigCF!AG148</f>
        <v>0</v>
      </c>
      <c r="AG27" s="253">
        <f>BigCF!AH148</f>
        <v>0</v>
      </c>
      <c r="AH27" s="253">
        <f>BigCF!AI148</f>
        <v>0</v>
      </c>
      <c r="AI27" s="253">
        <f>BigCF!AJ148</f>
        <v>0</v>
      </c>
      <c r="AJ27" s="253">
        <f>BigCF!AK148</f>
        <v>0</v>
      </c>
      <c r="AK27" s="253">
        <f>BigCF!AL148</f>
        <v>0</v>
      </c>
      <c r="AL27" s="253">
        <f>BigCF!AM148</f>
        <v>0</v>
      </c>
      <c r="AM27" s="282">
        <f>SUM(C27:AL27)</f>
        <v>0</v>
      </c>
    </row>
    <row r="28" spans="1:39" s="5" customFormat="1" ht="12" hidden="1" outlineLevel="1">
      <c r="A28" s="364"/>
      <c r="B28" s="254">
        <f>その他収支!A18</f>
        <v>0</v>
      </c>
      <c r="C28" s="253">
        <f>BigCF!D149</f>
        <v>0</v>
      </c>
      <c r="D28" s="253">
        <f>BigCF!E149</f>
        <v>0</v>
      </c>
      <c r="E28" s="253">
        <f>BigCF!F149</f>
        <v>0</v>
      </c>
      <c r="F28" s="253">
        <f>BigCF!G149</f>
        <v>0</v>
      </c>
      <c r="G28" s="253">
        <f>BigCF!H149</f>
        <v>0</v>
      </c>
      <c r="H28" s="253">
        <f>BigCF!I149</f>
        <v>0</v>
      </c>
      <c r="I28" s="253">
        <f>BigCF!J149</f>
        <v>0</v>
      </c>
      <c r="J28" s="253">
        <f>BigCF!K149</f>
        <v>0</v>
      </c>
      <c r="K28" s="253">
        <f>BigCF!L149</f>
        <v>0</v>
      </c>
      <c r="L28" s="253">
        <f>BigCF!M149</f>
        <v>0</v>
      </c>
      <c r="M28" s="253">
        <f>BigCF!N149</f>
        <v>0</v>
      </c>
      <c r="N28" s="253">
        <f>BigCF!O149</f>
        <v>0</v>
      </c>
      <c r="O28" s="253">
        <f>BigCF!P149</f>
        <v>0</v>
      </c>
      <c r="P28" s="253">
        <f>BigCF!Q149</f>
        <v>0</v>
      </c>
      <c r="Q28" s="253">
        <f>BigCF!R149</f>
        <v>0</v>
      </c>
      <c r="R28" s="253">
        <f>BigCF!S149</f>
        <v>0</v>
      </c>
      <c r="S28" s="253">
        <f>BigCF!T149</f>
        <v>0</v>
      </c>
      <c r="T28" s="253">
        <f>BigCF!U149</f>
        <v>0</v>
      </c>
      <c r="U28" s="253">
        <f>BigCF!V149</f>
        <v>0</v>
      </c>
      <c r="V28" s="253">
        <f>BigCF!W149</f>
        <v>0</v>
      </c>
      <c r="W28" s="253">
        <f>BigCF!X149</f>
        <v>0</v>
      </c>
      <c r="X28" s="253">
        <f>BigCF!Y149</f>
        <v>0</v>
      </c>
      <c r="Y28" s="253">
        <f>BigCF!Z149</f>
        <v>0</v>
      </c>
      <c r="Z28" s="253">
        <f>BigCF!AA149</f>
        <v>0</v>
      </c>
      <c r="AA28" s="253">
        <f>BigCF!AB149</f>
        <v>0</v>
      </c>
      <c r="AB28" s="253">
        <f>BigCF!AC149</f>
        <v>0</v>
      </c>
      <c r="AC28" s="253">
        <f>BigCF!AD149</f>
        <v>0</v>
      </c>
      <c r="AD28" s="253">
        <f>BigCF!AE149</f>
        <v>0</v>
      </c>
      <c r="AE28" s="253">
        <f>BigCF!AF149</f>
        <v>0</v>
      </c>
      <c r="AF28" s="253">
        <f>BigCF!AG149</f>
        <v>0</v>
      </c>
      <c r="AG28" s="253">
        <f>BigCF!AH149</f>
        <v>0</v>
      </c>
      <c r="AH28" s="253">
        <f>BigCF!AI149</f>
        <v>0</v>
      </c>
      <c r="AI28" s="253">
        <f>BigCF!AJ149</f>
        <v>0</v>
      </c>
      <c r="AJ28" s="253">
        <f>BigCF!AK149</f>
        <v>0</v>
      </c>
      <c r="AK28" s="253">
        <f>BigCF!AL149</f>
        <v>0</v>
      </c>
      <c r="AL28" s="253">
        <f>BigCF!AM149</f>
        <v>0</v>
      </c>
      <c r="AM28" s="282">
        <f>SUM(C28:AL28)</f>
        <v>0</v>
      </c>
    </row>
    <row r="29" spans="1:39" s="5" customFormat="1" ht="12" hidden="1" outlineLevel="1">
      <c r="A29" s="364"/>
      <c r="B29" s="254">
        <f>その他収支!A19</f>
        <v>0</v>
      </c>
      <c r="C29" s="253">
        <f>BigCF!D150</f>
        <v>0</v>
      </c>
      <c r="D29" s="253">
        <f>BigCF!E150</f>
        <v>0</v>
      </c>
      <c r="E29" s="253">
        <f>BigCF!F150</f>
        <v>0</v>
      </c>
      <c r="F29" s="253">
        <f>BigCF!G150</f>
        <v>0</v>
      </c>
      <c r="G29" s="253">
        <f>BigCF!H150</f>
        <v>0</v>
      </c>
      <c r="H29" s="253">
        <f>BigCF!I150</f>
        <v>0</v>
      </c>
      <c r="I29" s="253">
        <f>BigCF!J150</f>
        <v>0</v>
      </c>
      <c r="J29" s="253">
        <f>BigCF!K150</f>
        <v>0</v>
      </c>
      <c r="K29" s="253">
        <f>BigCF!L150</f>
        <v>0</v>
      </c>
      <c r="L29" s="253">
        <f>BigCF!M150</f>
        <v>0</v>
      </c>
      <c r="M29" s="253">
        <f>BigCF!N150</f>
        <v>0</v>
      </c>
      <c r="N29" s="253">
        <f>BigCF!O150</f>
        <v>0</v>
      </c>
      <c r="O29" s="253">
        <f>BigCF!P150</f>
        <v>0</v>
      </c>
      <c r="P29" s="253">
        <f>BigCF!Q150</f>
        <v>0</v>
      </c>
      <c r="Q29" s="253">
        <f>BigCF!R150</f>
        <v>0</v>
      </c>
      <c r="R29" s="253">
        <f>BigCF!S150</f>
        <v>0</v>
      </c>
      <c r="S29" s="253">
        <f>BigCF!T150</f>
        <v>0</v>
      </c>
      <c r="T29" s="253">
        <f>BigCF!U150</f>
        <v>0</v>
      </c>
      <c r="U29" s="253">
        <f>BigCF!V150</f>
        <v>0</v>
      </c>
      <c r="V29" s="253">
        <f>BigCF!W150</f>
        <v>0</v>
      </c>
      <c r="W29" s="253">
        <f>BigCF!X150</f>
        <v>0</v>
      </c>
      <c r="X29" s="253">
        <f>BigCF!Y150</f>
        <v>0</v>
      </c>
      <c r="Y29" s="253">
        <f>BigCF!Z150</f>
        <v>0</v>
      </c>
      <c r="Z29" s="253">
        <f>BigCF!AA150</f>
        <v>0</v>
      </c>
      <c r="AA29" s="253">
        <f>BigCF!AB150</f>
        <v>0</v>
      </c>
      <c r="AB29" s="253">
        <f>BigCF!AC150</f>
        <v>0</v>
      </c>
      <c r="AC29" s="253">
        <f>BigCF!AD150</f>
        <v>0</v>
      </c>
      <c r="AD29" s="253">
        <f>BigCF!AE150</f>
        <v>0</v>
      </c>
      <c r="AE29" s="253">
        <f>BigCF!AF150</f>
        <v>0</v>
      </c>
      <c r="AF29" s="253">
        <f>BigCF!AG150</f>
        <v>0</v>
      </c>
      <c r="AG29" s="253">
        <f>BigCF!AH150</f>
        <v>0</v>
      </c>
      <c r="AH29" s="253">
        <f>BigCF!AI150</f>
        <v>0</v>
      </c>
      <c r="AI29" s="253">
        <f>BigCF!AJ150</f>
        <v>0</v>
      </c>
      <c r="AJ29" s="253">
        <f>BigCF!AK150</f>
        <v>0</v>
      </c>
      <c r="AK29" s="253">
        <f>BigCF!AL150</f>
        <v>0</v>
      </c>
      <c r="AL29" s="253">
        <f>BigCF!AM150</f>
        <v>0</v>
      </c>
      <c r="AM29" s="282">
        <f>SUM(C29:AL29)</f>
        <v>0</v>
      </c>
    </row>
    <row r="30" spans="1:39" s="5" customFormat="1" ht="12" collapsed="1">
      <c r="A30" s="361"/>
      <c r="B30" s="47" t="s">
        <v>755</v>
      </c>
      <c r="C30" s="18">
        <f>BigCF!D231</f>
        <v>0</v>
      </c>
      <c r="D30" s="18">
        <f>BigCF!E231</f>
        <v>0</v>
      </c>
      <c r="E30" s="18">
        <f>BigCF!F231</f>
        <v>0</v>
      </c>
      <c r="F30" s="18">
        <f>BigCF!G231</f>
        <v>0</v>
      </c>
      <c r="G30" s="18">
        <f>BigCF!H231</f>
        <v>0</v>
      </c>
      <c r="H30" s="18">
        <f>BigCF!I231</f>
        <v>0</v>
      </c>
      <c r="I30" s="18">
        <f>BigCF!J231</f>
        <v>0</v>
      </c>
      <c r="J30" s="18">
        <f>BigCF!K231</f>
        <v>0</v>
      </c>
      <c r="K30" s="18">
        <f>BigCF!L231</f>
        <v>0</v>
      </c>
      <c r="L30" s="18">
        <f>BigCF!M231</f>
        <v>0</v>
      </c>
      <c r="M30" s="18">
        <f>BigCF!N231</f>
        <v>0</v>
      </c>
      <c r="N30" s="18">
        <f>BigCF!O231</f>
        <v>0</v>
      </c>
      <c r="O30" s="18">
        <f>BigCF!P231</f>
        <v>0</v>
      </c>
      <c r="P30" s="18">
        <f>BigCF!Q231</f>
        <v>0</v>
      </c>
      <c r="Q30" s="18">
        <f>BigCF!R231</f>
        <v>0</v>
      </c>
      <c r="R30" s="18">
        <f>BigCF!S231</f>
        <v>0</v>
      </c>
      <c r="S30" s="18">
        <f>BigCF!T231</f>
        <v>0</v>
      </c>
      <c r="T30" s="18">
        <f>BigCF!U231</f>
        <v>0</v>
      </c>
      <c r="U30" s="18">
        <f>BigCF!V231</f>
        <v>0</v>
      </c>
      <c r="V30" s="18">
        <f>BigCF!W231</f>
        <v>0</v>
      </c>
      <c r="W30" s="18">
        <f>BigCF!X231</f>
        <v>0</v>
      </c>
      <c r="X30" s="18">
        <f>BigCF!Y231</f>
        <v>0</v>
      </c>
      <c r="Y30" s="18">
        <f>BigCF!Z231</f>
        <v>0</v>
      </c>
      <c r="Z30" s="18">
        <f>BigCF!AA231</f>
        <v>0</v>
      </c>
      <c r="AA30" s="18">
        <f>BigCF!AB231</f>
        <v>0</v>
      </c>
      <c r="AB30" s="18">
        <f>BigCF!AC231</f>
        <v>0</v>
      </c>
      <c r="AC30" s="18">
        <f>BigCF!AD231</f>
        <v>0</v>
      </c>
      <c r="AD30" s="18">
        <f>BigCF!AE231</f>
        <v>0</v>
      </c>
      <c r="AE30" s="18">
        <f>BigCF!AF231</f>
        <v>0</v>
      </c>
      <c r="AF30" s="18">
        <f>BigCF!AG231</f>
        <v>0</v>
      </c>
      <c r="AG30" s="18">
        <f>BigCF!AH231</f>
        <v>0</v>
      </c>
      <c r="AH30" s="18">
        <f>BigCF!AI231</f>
        <v>0</v>
      </c>
      <c r="AI30" s="18">
        <f>BigCF!AJ231</f>
        <v>0</v>
      </c>
      <c r="AJ30" s="18">
        <f>BigCF!AK231</f>
        <v>0</v>
      </c>
      <c r="AK30" s="18">
        <f>BigCF!AL231</f>
        <v>0</v>
      </c>
      <c r="AL30" s="18">
        <f>BigCF!AM231</f>
        <v>0</v>
      </c>
      <c r="AM30" s="282">
        <f>SUM(C30:AL30)</f>
        <v>0</v>
      </c>
    </row>
    <row r="31" spans="1:39" s="5" customFormat="1" ht="12">
      <c r="A31" s="361"/>
      <c r="B31" s="47" t="s">
        <v>756</v>
      </c>
      <c r="C31" s="18">
        <f>BigCF!D364</f>
        <v>0</v>
      </c>
      <c r="D31" s="18">
        <f>BigCF!E364</f>
        <v>0</v>
      </c>
      <c r="E31" s="18">
        <f>BigCF!F364</f>
        <v>0</v>
      </c>
      <c r="F31" s="18">
        <f>BigCF!G364</f>
        <v>0</v>
      </c>
      <c r="G31" s="18">
        <f>BigCF!H364</f>
        <v>0</v>
      </c>
      <c r="H31" s="18">
        <f>BigCF!I364</f>
        <v>0</v>
      </c>
      <c r="I31" s="18">
        <f>BigCF!J364</f>
        <v>0</v>
      </c>
      <c r="J31" s="18">
        <f>BigCF!K364</f>
        <v>0</v>
      </c>
      <c r="K31" s="18">
        <f>BigCF!L364</f>
        <v>0</v>
      </c>
      <c r="L31" s="18">
        <f>BigCF!M364</f>
        <v>0</v>
      </c>
      <c r="M31" s="18">
        <f>BigCF!N364</f>
        <v>0</v>
      </c>
      <c r="N31" s="18">
        <f>BigCF!O364</f>
        <v>0</v>
      </c>
      <c r="O31" s="18">
        <f>BigCF!P364</f>
        <v>0</v>
      </c>
      <c r="P31" s="18">
        <f>BigCF!Q364</f>
        <v>0</v>
      </c>
      <c r="Q31" s="18">
        <f>BigCF!R364</f>
        <v>0</v>
      </c>
      <c r="R31" s="18">
        <f>BigCF!S364</f>
        <v>0</v>
      </c>
      <c r="S31" s="18">
        <f>BigCF!T364</f>
        <v>0</v>
      </c>
      <c r="T31" s="18">
        <f>BigCF!U364</f>
        <v>0</v>
      </c>
      <c r="U31" s="18">
        <f>BigCF!V364</f>
        <v>0</v>
      </c>
      <c r="V31" s="18">
        <f>BigCF!W364</f>
        <v>0</v>
      </c>
      <c r="W31" s="18">
        <f>BigCF!X364</f>
        <v>0</v>
      </c>
      <c r="X31" s="18">
        <f>BigCF!Y364</f>
        <v>0</v>
      </c>
      <c r="Y31" s="18">
        <f>BigCF!Z364</f>
        <v>0</v>
      </c>
      <c r="Z31" s="18">
        <f>BigCF!AA364</f>
        <v>0</v>
      </c>
      <c r="AA31" s="18">
        <f>BigCF!AB364</f>
        <v>0</v>
      </c>
      <c r="AB31" s="18">
        <f>BigCF!AC364</f>
        <v>0</v>
      </c>
      <c r="AC31" s="18">
        <f>BigCF!AD364</f>
        <v>0</v>
      </c>
      <c r="AD31" s="18">
        <f>BigCF!AE364</f>
        <v>0</v>
      </c>
      <c r="AE31" s="18">
        <f>BigCF!AF364</f>
        <v>0</v>
      </c>
      <c r="AF31" s="18">
        <f>BigCF!AG364</f>
        <v>0</v>
      </c>
      <c r="AG31" s="18">
        <f>BigCF!AH364</f>
        <v>0</v>
      </c>
      <c r="AH31" s="18">
        <f>BigCF!AI364</f>
        <v>0</v>
      </c>
      <c r="AI31" s="18">
        <f>BigCF!AJ364</f>
        <v>0</v>
      </c>
      <c r="AJ31" s="18">
        <f>BigCF!AK364</f>
        <v>0</v>
      </c>
      <c r="AK31" s="18">
        <f>BigCF!AL364</f>
        <v>0</v>
      </c>
      <c r="AL31" s="18">
        <f>BigCF!AM364</f>
        <v>0</v>
      </c>
      <c r="AM31" s="282">
        <f>SUM(C31:AL31)</f>
        <v>0</v>
      </c>
    </row>
    <row r="32" spans="1:39" s="5" customFormat="1" ht="12">
      <c r="A32" s="361"/>
      <c r="B32" s="47" t="str">
        <f>IF(SUM(C32:AL32)=0,"","住まいからの収入")</f>
        <v/>
      </c>
      <c r="C32" s="18">
        <f>住CF!F508</f>
        <v>0</v>
      </c>
      <c r="D32" s="18">
        <f>住CF!G508</f>
        <v>0</v>
      </c>
      <c r="E32" s="18">
        <f>住CF!H508</f>
        <v>0</v>
      </c>
      <c r="F32" s="18">
        <f>住CF!I508</f>
        <v>0</v>
      </c>
      <c r="G32" s="18">
        <f>住CF!J508</f>
        <v>0</v>
      </c>
      <c r="H32" s="18">
        <f>住CF!K508</f>
        <v>0</v>
      </c>
      <c r="I32" s="18">
        <f>住CF!L508</f>
        <v>0</v>
      </c>
      <c r="J32" s="18">
        <f>住CF!M508</f>
        <v>0</v>
      </c>
      <c r="K32" s="18">
        <f>住CF!N508</f>
        <v>0</v>
      </c>
      <c r="L32" s="18">
        <f>住CF!O508</f>
        <v>0</v>
      </c>
      <c r="M32" s="18">
        <f>住CF!P508</f>
        <v>0</v>
      </c>
      <c r="N32" s="18">
        <f>住CF!Q508</f>
        <v>0</v>
      </c>
      <c r="O32" s="18">
        <f>住CF!R508</f>
        <v>0</v>
      </c>
      <c r="P32" s="18">
        <f>住CF!S508</f>
        <v>0</v>
      </c>
      <c r="Q32" s="18">
        <f>住CF!T508</f>
        <v>0</v>
      </c>
      <c r="R32" s="18">
        <f>住CF!U508</f>
        <v>0</v>
      </c>
      <c r="S32" s="18">
        <f>住CF!V508</f>
        <v>0</v>
      </c>
      <c r="T32" s="18">
        <f>住CF!W508</f>
        <v>0</v>
      </c>
      <c r="U32" s="18">
        <f>住CF!X508</f>
        <v>0</v>
      </c>
      <c r="V32" s="18">
        <f>住CF!Y508</f>
        <v>0</v>
      </c>
      <c r="W32" s="18">
        <f>住CF!Z508</f>
        <v>0</v>
      </c>
      <c r="X32" s="18">
        <f>住CF!AA508</f>
        <v>0</v>
      </c>
      <c r="Y32" s="18">
        <f>住CF!AB508</f>
        <v>0</v>
      </c>
      <c r="Z32" s="18">
        <f>住CF!AC508</f>
        <v>0</v>
      </c>
      <c r="AA32" s="18">
        <f>住CF!AD508</f>
        <v>0</v>
      </c>
      <c r="AB32" s="18">
        <f>住CF!AE508</f>
        <v>0</v>
      </c>
      <c r="AC32" s="18">
        <f>住CF!AF508</f>
        <v>0</v>
      </c>
      <c r="AD32" s="18">
        <f>住CF!AG508</f>
        <v>0</v>
      </c>
      <c r="AE32" s="18">
        <f>住CF!AH508</f>
        <v>0</v>
      </c>
      <c r="AF32" s="18">
        <f>住CF!AI508</f>
        <v>0</v>
      </c>
      <c r="AG32" s="18">
        <f>住CF!AJ508</f>
        <v>0</v>
      </c>
      <c r="AH32" s="18">
        <f>住CF!AK508</f>
        <v>0</v>
      </c>
      <c r="AI32" s="18">
        <f>住CF!AL508</f>
        <v>0</v>
      </c>
      <c r="AJ32" s="18">
        <f>住CF!AM508</f>
        <v>0</v>
      </c>
      <c r="AK32" s="18">
        <f>住CF!AN508</f>
        <v>0</v>
      </c>
      <c r="AL32" s="18">
        <f>住CF!AO508</f>
        <v>0</v>
      </c>
      <c r="AM32" s="282">
        <f>SUM(C32:AL32)</f>
        <v>0</v>
      </c>
    </row>
    <row r="33" spans="1:39" s="5" customFormat="1" ht="12">
      <c r="A33" s="361"/>
      <c r="B33" s="4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282">
        <f>SUM(C33:AL33)</f>
        <v>0</v>
      </c>
    </row>
    <row r="34" spans="1:39" s="5" customFormat="1" ht="12">
      <c r="A34" s="356" t="s">
        <v>504</v>
      </c>
      <c r="B34" s="357"/>
      <c r="C34" s="67">
        <f t="shared" ref="C34:AH34" si="25">SUBTOTAL(9,C14:C33)</f>
        <v>700</v>
      </c>
      <c r="D34" s="67">
        <f t="shared" si="25"/>
        <v>700</v>
      </c>
      <c r="E34" s="67">
        <f t="shared" si="25"/>
        <v>700</v>
      </c>
      <c r="F34" s="67">
        <f t="shared" si="25"/>
        <v>700</v>
      </c>
      <c r="G34" s="67">
        <f t="shared" si="25"/>
        <v>700</v>
      </c>
      <c r="H34" s="67">
        <f t="shared" si="25"/>
        <v>700</v>
      </c>
      <c r="I34" s="67">
        <f t="shared" si="25"/>
        <v>498</v>
      </c>
      <c r="J34" s="67">
        <f t="shared" si="25"/>
        <v>498</v>
      </c>
      <c r="K34" s="67">
        <f t="shared" si="25"/>
        <v>498</v>
      </c>
      <c r="L34" s="67">
        <f t="shared" si="25"/>
        <v>498</v>
      </c>
      <c r="M34" s="67">
        <f t="shared" si="25"/>
        <v>2179.8000000000002</v>
      </c>
      <c r="N34" s="67">
        <f t="shared" si="25"/>
        <v>213.1</v>
      </c>
      <c r="O34" s="67">
        <f t="shared" si="25"/>
        <v>213.1</v>
      </c>
      <c r="P34" s="67">
        <f t="shared" si="25"/>
        <v>213.1</v>
      </c>
      <c r="Q34" s="67">
        <f t="shared" si="25"/>
        <v>213.1</v>
      </c>
      <c r="R34" s="67">
        <f t="shared" si="25"/>
        <v>213.1</v>
      </c>
      <c r="S34" s="67">
        <f t="shared" si="25"/>
        <v>213.1</v>
      </c>
      <c r="T34" s="67">
        <f t="shared" si="25"/>
        <v>213.1</v>
      </c>
      <c r="U34" s="67">
        <f t="shared" si="25"/>
        <v>213.1</v>
      </c>
      <c r="V34" s="67">
        <f t="shared" si="25"/>
        <v>213.1</v>
      </c>
      <c r="W34" s="67">
        <f t="shared" si="25"/>
        <v>213.1</v>
      </c>
      <c r="X34" s="67">
        <f t="shared" si="25"/>
        <v>213.1</v>
      </c>
      <c r="Y34" s="67">
        <f t="shared" si="25"/>
        <v>213.1</v>
      </c>
      <c r="Z34" s="67">
        <f t="shared" si="25"/>
        <v>213.1</v>
      </c>
      <c r="AA34" s="67">
        <f t="shared" si="25"/>
        <v>213.1</v>
      </c>
      <c r="AB34" s="67">
        <f t="shared" si="25"/>
        <v>213.1</v>
      </c>
      <c r="AC34" s="67">
        <f t="shared" si="25"/>
        <v>213.1</v>
      </c>
      <c r="AD34" s="67">
        <f t="shared" si="25"/>
        <v>213.1</v>
      </c>
      <c r="AE34" s="67">
        <f t="shared" si="25"/>
        <v>213.1</v>
      </c>
      <c r="AF34" s="67">
        <f t="shared" si="25"/>
        <v>213.1</v>
      </c>
      <c r="AG34" s="67">
        <f t="shared" si="25"/>
        <v>213.1</v>
      </c>
      <c r="AH34" s="67">
        <f t="shared" si="25"/>
        <v>213.1</v>
      </c>
      <c r="AI34" s="67">
        <f t="shared" ref="AI34:AL34" si="26">SUBTOTAL(9,AI14:AI33)</f>
        <v>213.1</v>
      </c>
      <c r="AJ34" s="67">
        <f t="shared" si="26"/>
        <v>213.1</v>
      </c>
      <c r="AK34" s="67">
        <f t="shared" si="26"/>
        <v>213.1</v>
      </c>
      <c r="AL34" s="67">
        <f t="shared" si="26"/>
        <v>213.1</v>
      </c>
      <c r="AM34" s="283">
        <f>SUM(C34:AL34)</f>
        <v>13699.300000000008</v>
      </c>
    </row>
    <row r="35" spans="1:39" s="5" customFormat="1" ht="12" customHeight="1">
      <c r="A35" s="373" t="s">
        <v>499</v>
      </c>
      <c r="B35" s="45" t="s">
        <v>744</v>
      </c>
      <c r="C35" s="18">
        <f>保険CF!F172</f>
        <v>0</v>
      </c>
      <c r="D35" s="18">
        <f>保険CF!G172</f>
        <v>0</v>
      </c>
      <c r="E35" s="18">
        <f>保険CF!H172</f>
        <v>0</v>
      </c>
      <c r="F35" s="18">
        <f>保険CF!I172</f>
        <v>0</v>
      </c>
      <c r="G35" s="18">
        <f>保険CF!J172</f>
        <v>0</v>
      </c>
      <c r="H35" s="18">
        <f>保険CF!K172</f>
        <v>0</v>
      </c>
      <c r="I35" s="18">
        <f>保険CF!L172</f>
        <v>0</v>
      </c>
      <c r="J35" s="18">
        <f>保険CF!M172</f>
        <v>0</v>
      </c>
      <c r="K35" s="18">
        <f>保険CF!N172</f>
        <v>0</v>
      </c>
      <c r="L35" s="18">
        <f>保険CF!O172</f>
        <v>0</v>
      </c>
      <c r="M35" s="18">
        <f>保険CF!P172</f>
        <v>0</v>
      </c>
      <c r="N35" s="18">
        <f>保険CF!Q172</f>
        <v>0</v>
      </c>
      <c r="O35" s="18">
        <f>保険CF!R172</f>
        <v>0</v>
      </c>
      <c r="P35" s="18">
        <f>保険CF!S172</f>
        <v>0</v>
      </c>
      <c r="Q35" s="18">
        <f>保険CF!T172</f>
        <v>0</v>
      </c>
      <c r="R35" s="18">
        <f>保険CF!U172</f>
        <v>0</v>
      </c>
      <c r="S35" s="18">
        <f>保険CF!V172</f>
        <v>0</v>
      </c>
      <c r="T35" s="18">
        <f>保険CF!W172</f>
        <v>0</v>
      </c>
      <c r="U35" s="18">
        <f>保険CF!X172</f>
        <v>0</v>
      </c>
      <c r="V35" s="18">
        <f>保険CF!Y172</f>
        <v>0</v>
      </c>
      <c r="W35" s="18">
        <f>保険CF!Z172</f>
        <v>0</v>
      </c>
      <c r="X35" s="18">
        <f>保険CF!AA172</f>
        <v>0</v>
      </c>
      <c r="Y35" s="18">
        <f>保険CF!AB172</f>
        <v>0</v>
      </c>
      <c r="Z35" s="18">
        <f>保険CF!AC172</f>
        <v>0</v>
      </c>
      <c r="AA35" s="18">
        <f>保険CF!AD172</f>
        <v>0</v>
      </c>
      <c r="AB35" s="18">
        <f>保険CF!AE172</f>
        <v>0</v>
      </c>
      <c r="AC35" s="18">
        <f>保険CF!AF172</f>
        <v>0</v>
      </c>
      <c r="AD35" s="18">
        <f>保険CF!AG172</f>
        <v>0</v>
      </c>
      <c r="AE35" s="18">
        <f>保険CF!AH172</f>
        <v>0</v>
      </c>
      <c r="AF35" s="18">
        <f>保険CF!AI172</f>
        <v>0</v>
      </c>
      <c r="AG35" s="18">
        <f>保険CF!AJ172</f>
        <v>0</v>
      </c>
      <c r="AH35" s="18">
        <f>保険CF!AK172</f>
        <v>0</v>
      </c>
      <c r="AI35" s="18">
        <f>保険CF!AL172</f>
        <v>0</v>
      </c>
      <c r="AJ35" s="18">
        <f>保険CF!AM172</f>
        <v>0</v>
      </c>
      <c r="AK35" s="18">
        <f>保険CF!AN172</f>
        <v>0</v>
      </c>
      <c r="AL35" s="18">
        <f>保険CF!AO172</f>
        <v>0</v>
      </c>
      <c r="AM35" s="282">
        <f>SUM(C35:AL35)</f>
        <v>0</v>
      </c>
    </row>
    <row r="36" spans="1:39" s="5" customFormat="1" ht="13.5" customHeight="1">
      <c r="A36" s="374"/>
      <c r="B36" s="47" t="s">
        <v>745</v>
      </c>
      <c r="C36" s="18">
        <f>BigCF!D363</f>
        <v>0</v>
      </c>
      <c r="D36" s="18">
        <f>BigCF!E363</f>
        <v>0</v>
      </c>
      <c r="E36" s="18">
        <f>BigCF!F363</f>
        <v>0</v>
      </c>
      <c r="F36" s="18">
        <f>BigCF!G363</f>
        <v>0</v>
      </c>
      <c r="G36" s="18">
        <f>BigCF!H363</f>
        <v>0</v>
      </c>
      <c r="H36" s="18">
        <f>BigCF!I363</f>
        <v>0</v>
      </c>
      <c r="I36" s="18">
        <f>BigCF!J363</f>
        <v>0</v>
      </c>
      <c r="J36" s="18">
        <f>BigCF!K363</f>
        <v>0</v>
      </c>
      <c r="K36" s="18">
        <f>BigCF!L363</f>
        <v>0</v>
      </c>
      <c r="L36" s="18">
        <f>BigCF!M363</f>
        <v>0</v>
      </c>
      <c r="M36" s="18">
        <f>BigCF!N363</f>
        <v>0</v>
      </c>
      <c r="N36" s="18">
        <f>BigCF!O363</f>
        <v>0</v>
      </c>
      <c r="O36" s="18">
        <f>BigCF!P363</f>
        <v>0</v>
      </c>
      <c r="P36" s="18">
        <f>BigCF!Q363</f>
        <v>0</v>
      </c>
      <c r="Q36" s="18">
        <f>BigCF!R363</f>
        <v>0</v>
      </c>
      <c r="R36" s="18">
        <f>BigCF!S363</f>
        <v>0</v>
      </c>
      <c r="S36" s="18">
        <f>BigCF!T363</f>
        <v>0</v>
      </c>
      <c r="T36" s="18">
        <f>BigCF!U363</f>
        <v>0</v>
      </c>
      <c r="U36" s="18">
        <f>BigCF!V363</f>
        <v>0</v>
      </c>
      <c r="V36" s="18">
        <f>BigCF!W363</f>
        <v>0</v>
      </c>
      <c r="W36" s="18">
        <f>BigCF!X363</f>
        <v>0</v>
      </c>
      <c r="X36" s="18">
        <f>BigCF!Y363</f>
        <v>0</v>
      </c>
      <c r="Y36" s="18">
        <f>BigCF!Z363</f>
        <v>0</v>
      </c>
      <c r="Z36" s="18">
        <f>BigCF!AA363</f>
        <v>0</v>
      </c>
      <c r="AA36" s="18">
        <f>BigCF!AB363</f>
        <v>0</v>
      </c>
      <c r="AB36" s="18">
        <f>BigCF!AC363</f>
        <v>0</v>
      </c>
      <c r="AC36" s="18">
        <f>BigCF!AD363</f>
        <v>0</v>
      </c>
      <c r="AD36" s="18">
        <f>BigCF!AE363</f>
        <v>0</v>
      </c>
      <c r="AE36" s="18">
        <f>BigCF!AF363</f>
        <v>0</v>
      </c>
      <c r="AF36" s="18">
        <f>BigCF!AG363</f>
        <v>0</v>
      </c>
      <c r="AG36" s="18">
        <f>BigCF!AH363</f>
        <v>0</v>
      </c>
      <c r="AH36" s="18">
        <f>BigCF!AI363</f>
        <v>0</v>
      </c>
      <c r="AI36" s="18">
        <f>BigCF!AJ363</f>
        <v>0</v>
      </c>
      <c r="AJ36" s="18">
        <f>BigCF!AK363</f>
        <v>0</v>
      </c>
      <c r="AK36" s="18">
        <f>BigCF!AL363</f>
        <v>0</v>
      </c>
      <c r="AL36" s="18">
        <f>BigCF!AM363</f>
        <v>0</v>
      </c>
      <c r="AM36" s="282">
        <f>SUM(C36:AL36)</f>
        <v>0</v>
      </c>
    </row>
    <row r="37" spans="1:39" s="5" customFormat="1" ht="13.5" customHeight="1">
      <c r="A37" s="375"/>
      <c r="B37" s="47" t="s">
        <v>746</v>
      </c>
      <c r="C37" s="18">
        <f>住CF!F529</f>
        <v>84</v>
      </c>
      <c r="D37" s="18">
        <f>住CF!G529</f>
        <v>84</v>
      </c>
      <c r="E37" s="18">
        <f>住CF!H529</f>
        <v>91</v>
      </c>
      <c r="F37" s="18">
        <f>住CF!I529</f>
        <v>84</v>
      </c>
      <c r="G37" s="18">
        <f>住CF!J529</f>
        <v>91</v>
      </c>
      <c r="H37" s="18">
        <f>住CF!K529</f>
        <v>84</v>
      </c>
      <c r="I37" s="18">
        <f>住CF!L529</f>
        <v>91</v>
      </c>
      <c r="J37" s="18">
        <f>住CF!M529</f>
        <v>84</v>
      </c>
      <c r="K37" s="18">
        <f>住CF!N529</f>
        <v>91</v>
      </c>
      <c r="L37" s="18">
        <f>住CF!O529</f>
        <v>84</v>
      </c>
      <c r="M37" s="18">
        <f>住CF!P529</f>
        <v>91</v>
      </c>
      <c r="N37" s="18">
        <f>住CF!Q529</f>
        <v>84</v>
      </c>
      <c r="O37" s="18">
        <f>住CF!R529</f>
        <v>91</v>
      </c>
      <c r="P37" s="18">
        <f>住CF!S529</f>
        <v>84</v>
      </c>
      <c r="Q37" s="18">
        <f>住CF!T529</f>
        <v>91</v>
      </c>
      <c r="R37" s="18">
        <f>住CF!U529</f>
        <v>84</v>
      </c>
      <c r="S37" s="18">
        <f>住CF!V529</f>
        <v>91</v>
      </c>
      <c r="T37" s="18">
        <f>住CF!W529</f>
        <v>84</v>
      </c>
      <c r="U37" s="18">
        <f>住CF!X529</f>
        <v>91</v>
      </c>
      <c r="V37" s="18">
        <f>住CF!Y529</f>
        <v>84</v>
      </c>
      <c r="W37" s="18">
        <f>住CF!Z529</f>
        <v>91</v>
      </c>
      <c r="X37" s="18">
        <f>住CF!AA529</f>
        <v>84</v>
      </c>
      <c r="Y37" s="18">
        <f>住CF!AB529</f>
        <v>91</v>
      </c>
      <c r="Z37" s="18">
        <f>住CF!AC529</f>
        <v>84</v>
      </c>
      <c r="AA37" s="18">
        <f>住CF!AD529</f>
        <v>91</v>
      </c>
      <c r="AB37" s="18">
        <f>住CF!AE529</f>
        <v>84</v>
      </c>
      <c r="AC37" s="18">
        <f>住CF!AF529</f>
        <v>91</v>
      </c>
      <c r="AD37" s="18">
        <f>住CF!AG529</f>
        <v>84</v>
      </c>
      <c r="AE37" s="18">
        <f>住CF!AH529</f>
        <v>91</v>
      </c>
      <c r="AF37" s="18">
        <f>住CF!AI529</f>
        <v>84</v>
      </c>
      <c r="AG37" s="18">
        <f>住CF!AJ529</f>
        <v>91</v>
      </c>
      <c r="AH37" s="18">
        <f>住CF!AK529</f>
        <v>84</v>
      </c>
      <c r="AI37" s="18">
        <f>住CF!AL529</f>
        <v>91</v>
      </c>
      <c r="AJ37" s="18">
        <f>住CF!AM529</f>
        <v>84</v>
      </c>
      <c r="AK37" s="18">
        <f>住CF!AN529</f>
        <v>91</v>
      </c>
      <c r="AL37" s="18">
        <f>住CF!AO529</f>
        <v>84</v>
      </c>
      <c r="AM37" s="282">
        <f>SUM(C37:AL37)</f>
        <v>3143</v>
      </c>
    </row>
    <row r="38" spans="1:39" s="5" customFormat="1" ht="12">
      <c r="A38" s="376" t="s">
        <v>23</v>
      </c>
      <c r="B38" s="47" t="s">
        <v>747</v>
      </c>
      <c r="C38" s="18">
        <f>BigCF!D239</f>
        <v>210</v>
      </c>
      <c r="D38" s="18">
        <f>BigCF!E239</f>
        <v>214.2</v>
      </c>
      <c r="E38" s="18">
        <f>BigCF!F239</f>
        <v>218.5</v>
      </c>
      <c r="F38" s="18">
        <f>BigCF!G239</f>
        <v>222.9</v>
      </c>
      <c r="G38" s="18">
        <f>BigCF!H239</f>
        <v>227.3</v>
      </c>
      <c r="H38" s="18">
        <f>BigCF!I239</f>
        <v>231.9</v>
      </c>
      <c r="I38" s="18">
        <f>BigCF!J239</f>
        <v>236.5</v>
      </c>
      <c r="J38" s="18">
        <f>BigCF!K239</f>
        <v>241.2</v>
      </c>
      <c r="K38" s="18">
        <f>BigCF!L239</f>
        <v>246</v>
      </c>
      <c r="L38" s="18">
        <f>BigCF!M239</f>
        <v>251</v>
      </c>
      <c r="M38" s="18">
        <f>BigCF!N239</f>
        <v>219.4</v>
      </c>
      <c r="N38" s="18">
        <f>BigCF!O239</f>
        <v>223.8</v>
      </c>
      <c r="O38" s="18">
        <f>BigCF!P239</f>
        <v>228.3</v>
      </c>
      <c r="P38" s="18">
        <f>BigCF!Q239</f>
        <v>232.8</v>
      </c>
      <c r="Q38" s="18">
        <f>BigCF!R239</f>
        <v>237.5</v>
      </c>
      <c r="R38" s="18">
        <f>BigCF!S239</f>
        <v>242.3</v>
      </c>
      <c r="S38" s="18">
        <f>BigCF!T239</f>
        <v>247.1</v>
      </c>
      <c r="T38" s="18">
        <f>BigCF!U239</f>
        <v>252</v>
      </c>
      <c r="U38" s="18">
        <f>BigCF!V239</f>
        <v>257.10000000000002</v>
      </c>
      <c r="V38" s="18">
        <f>BigCF!W239</f>
        <v>262.2</v>
      </c>
      <c r="W38" s="18">
        <f>BigCF!X239</f>
        <v>267.5</v>
      </c>
      <c r="X38" s="18">
        <f>BigCF!Y239</f>
        <v>272.8</v>
      </c>
      <c r="Y38" s="18">
        <f>BigCF!Z239</f>
        <v>278.3</v>
      </c>
      <c r="Z38" s="18">
        <f>BigCF!AA239</f>
        <v>283.8</v>
      </c>
      <c r="AA38" s="18">
        <f>BigCF!AB239</f>
        <v>289.5</v>
      </c>
      <c r="AB38" s="18">
        <f>BigCF!AC239</f>
        <v>295.3</v>
      </c>
      <c r="AC38" s="18">
        <f>BigCF!AD239</f>
        <v>301.2</v>
      </c>
      <c r="AD38" s="18">
        <f>BigCF!AE239</f>
        <v>307.2</v>
      </c>
      <c r="AE38" s="18">
        <f>BigCF!AF239</f>
        <v>313.39999999999998</v>
      </c>
      <c r="AF38" s="18">
        <f>BigCF!AG239</f>
        <v>319.7</v>
      </c>
      <c r="AG38" s="18">
        <f>BigCF!AH239</f>
        <v>326</v>
      </c>
      <c r="AH38" s="18">
        <f>BigCF!AI239</f>
        <v>332.6</v>
      </c>
      <c r="AI38" s="18">
        <f>BigCF!AJ239</f>
        <v>339.2</v>
      </c>
      <c r="AJ38" s="18">
        <f>BigCF!AK239</f>
        <v>346</v>
      </c>
      <c r="AK38" s="18">
        <f>BigCF!AL239</f>
        <v>352.9</v>
      </c>
      <c r="AL38" s="18">
        <f>BigCF!AM239</f>
        <v>360</v>
      </c>
      <c r="AM38" s="282">
        <f>SUM(C38:AL38)</f>
        <v>9687.4000000000015</v>
      </c>
    </row>
    <row r="39" spans="1:39" s="5" customFormat="1" ht="12" customHeight="1">
      <c r="A39" s="374"/>
      <c r="B39" s="47" t="s">
        <v>748</v>
      </c>
      <c r="C39" s="18">
        <f>SUBTOTAL(9,C40:C57)</f>
        <v>0</v>
      </c>
      <c r="D39" s="18">
        <f t="shared" ref="D39:F39" si="27">SUBTOTAL(9,D40:D57)</f>
        <v>0</v>
      </c>
      <c r="E39" s="18">
        <f t="shared" si="27"/>
        <v>0</v>
      </c>
      <c r="F39" s="18">
        <f t="shared" si="27"/>
        <v>0</v>
      </c>
      <c r="G39" s="18">
        <f t="shared" ref="G39" si="28">SUBTOTAL(9,G40:G57)</f>
        <v>0</v>
      </c>
      <c r="H39" s="18">
        <f t="shared" ref="H39" si="29">SUBTOTAL(9,H40:H57)</f>
        <v>0</v>
      </c>
      <c r="I39" s="18">
        <f t="shared" ref="I39" si="30">SUBTOTAL(9,I40:I57)</f>
        <v>0</v>
      </c>
      <c r="J39" s="18">
        <f t="shared" ref="J39" si="31">SUBTOTAL(9,J40:J57)</f>
        <v>0</v>
      </c>
      <c r="K39" s="18">
        <f t="shared" ref="K39" si="32">SUBTOTAL(9,K40:K57)</f>
        <v>0</v>
      </c>
      <c r="L39" s="18">
        <f t="shared" ref="L39" si="33">SUBTOTAL(9,L40:L57)</f>
        <v>0</v>
      </c>
      <c r="M39" s="18">
        <f t="shared" ref="M39" si="34">SUBTOTAL(9,M40:M57)</f>
        <v>0</v>
      </c>
      <c r="N39" s="18">
        <f t="shared" ref="N39" si="35">SUBTOTAL(9,N40:N57)</f>
        <v>0</v>
      </c>
      <c r="O39" s="18">
        <f t="shared" ref="O39" si="36">SUBTOTAL(9,O40:O57)</f>
        <v>0</v>
      </c>
      <c r="P39" s="18">
        <f t="shared" ref="P39" si="37">SUBTOTAL(9,P40:P57)</f>
        <v>0</v>
      </c>
      <c r="Q39" s="18">
        <f t="shared" ref="Q39" si="38">SUBTOTAL(9,Q40:Q57)</f>
        <v>0</v>
      </c>
      <c r="R39" s="18">
        <f t="shared" ref="R39" si="39">SUBTOTAL(9,R40:R57)</f>
        <v>0</v>
      </c>
      <c r="S39" s="18">
        <f t="shared" ref="S39" si="40">SUBTOTAL(9,S40:S57)</f>
        <v>0</v>
      </c>
      <c r="T39" s="18">
        <f t="shared" ref="T39" si="41">SUBTOTAL(9,T40:T57)</f>
        <v>0</v>
      </c>
      <c r="U39" s="18">
        <f t="shared" ref="U39" si="42">SUBTOTAL(9,U40:U57)</f>
        <v>0</v>
      </c>
      <c r="V39" s="18">
        <f t="shared" ref="V39" si="43">SUBTOTAL(9,V40:V57)</f>
        <v>0</v>
      </c>
      <c r="W39" s="18">
        <f t="shared" ref="W39" si="44">SUBTOTAL(9,W40:W57)</f>
        <v>0</v>
      </c>
      <c r="X39" s="18">
        <f t="shared" ref="X39" si="45">SUBTOTAL(9,X40:X57)</f>
        <v>0</v>
      </c>
      <c r="Y39" s="18">
        <f t="shared" ref="Y39" si="46">SUBTOTAL(9,Y40:Y57)</f>
        <v>0</v>
      </c>
      <c r="Z39" s="18">
        <f t="shared" ref="Z39" si="47">SUBTOTAL(9,Z40:Z57)</f>
        <v>0</v>
      </c>
      <c r="AA39" s="18">
        <f t="shared" ref="AA39" si="48">SUBTOTAL(9,AA40:AA57)</f>
        <v>0</v>
      </c>
      <c r="AB39" s="18">
        <f t="shared" ref="AB39" si="49">SUBTOTAL(9,AB40:AB57)</f>
        <v>0</v>
      </c>
      <c r="AC39" s="18">
        <f t="shared" ref="AC39" si="50">SUBTOTAL(9,AC40:AC57)</f>
        <v>0</v>
      </c>
      <c r="AD39" s="18">
        <f t="shared" ref="AD39" si="51">SUBTOTAL(9,AD40:AD57)</f>
        <v>0</v>
      </c>
      <c r="AE39" s="18">
        <f t="shared" ref="AE39" si="52">SUBTOTAL(9,AE40:AE57)</f>
        <v>0</v>
      </c>
      <c r="AF39" s="18">
        <f t="shared" ref="AF39" si="53">SUBTOTAL(9,AF40:AF57)</f>
        <v>0</v>
      </c>
      <c r="AG39" s="18">
        <f t="shared" ref="AG39" si="54">SUBTOTAL(9,AG40:AG57)</f>
        <v>0</v>
      </c>
      <c r="AH39" s="18">
        <f t="shared" ref="AH39" si="55">SUBTOTAL(9,AH40:AH57)</f>
        <v>0</v>
      </c>
      <c r="AI39" s="18">
        <f t="shared" ref="AI39" si="56">SUBTOTAL(9,AI40:AI57)</f>
        <v>0</v>
      </c>
      <c r="AJ39" s="18">
        <f t="shared" ref="AJ39" si="57">SUBTOTAL(9,AJ40:AJ57)</f>
        <v>0</v>
      </c>
      <c r="AK39" s="18">
        <f t="shared" ref="AK39" si="58">SUBTOTAL(9,AK40:AK57)</f>
        <v>0</v>
      </c>
      <c r="AL39" s="18">
        <f t="shared" ref="AL39" si="59">SUBTOTAL(9,AL40:AL57)</f>
        <v>0</v>
      </c>
      <c r="AM39" s="282">
        <f>SUM(C39:AL39)</f>
        <v>0</v>
      </c>
    </row>
    <row r="40" spans="1:39" s="5" customFormat="1" ht="12" hidden="1" customHeight="1" outlineLevel="1">
      <c r="A40" s="374"/>
      <c r="B40" s="255" t="str">
        <f>その他収支!A23</f>
        <v>介護費用</v>
      </c>
      <c r="C40" s="256">
        <f>BigCF!D162</f>
        <v>0</v>
      </c>
      <c r="D40" s="256">
        <f>BigCF!E162</f>
        <v>0</v>
      </c>
      <c r="E40" s="256">
        <f>BigCF!F162</f>
        <v>0</v>
      </c>
      <c r="F40" s="256">
        <f>BigCF!G162</f>
        <v>0</v>
      </c>
      <c r="G40" s="256">
        <f>BigCF!H162</f>
        <v>0</v>
      </c>
      <c r="H40" s="256">
        <f>BigCF!I162</f>
        <v>0</v>
      </c>
      <c r="I40" s="256">
        <f>BigCF!J162</f>
        <v>0</v>
      </c>
      <c r="J40" s="256">
        <f>BigCF!K162</f>
        <v>0</v>
      </c>
      <c r="K40" s="256">
        <f>BigCF!L162</f>
        <v>0</v>
      </c>
      <c r="L40" s="256">
        <f>BigCF!M162</f>
        <v>0</v>
      </c>
      <c r="M40" s="256">
        <f>BigCF!N162</f>
        <v>0</v>
      </c>
      <c r="N40" s="256">
        <f>BigCF!O162</f>
        <v>0</v>
      </c>
      <c r="O40" s="256">
        <f>BigCF!P162</f>
        <v>0</v>
      </c>
      <c r="P40" s="256">
        <f>BigCF!Q162</f>
        <v>0</v>
      </c>
      <c r="Q40" s="256">
        <f>BigCF!R162</f>
        <v>0</v>
      </c>
      <c r="R40" s="256">
        <f>BigCF!S162</f>
        <v>0</v>
      </c>
      <c r="S40" s="256">
        <f>BigCF!T162</f>
        <v>0</v>
      </c>
      <c r="T40" s="256">
        <f>BigCF!U162</f>
        <v>0</v>
      </c>
      <c r="U40" s="256">
        <f>BigCF!V162</f>
        <v>0</v>
      </c>
      <c r="V40" s="256">
        <f>BigCF!W162</f>
        <v>0</v>
      </c>
      <c r="W40" s="256">
        <f>BigCF!X162</f>
        <v>0</v>
      </c>
      <c r="X40" s="256">
        <f>BigCF!Y162</f>
        <v>0</v>
      </c>
      <c r="Y40" s="256">
        <f>BigCF!Z162</f>
        <v>0</v>
      </c>
      <c r="Z40" s="256">
        <f>BigCF!AA162</f>
        <v>0</v>
      </c>
      <c r="AA40" s="256">
        <f>BigCF!AB162</f>
        <v>0</v>
      </c>
      <c r="AB40" s="256">
        <f>BigCF!AC162</f>
        <v>0</v>
      </c>
      <c r="AC40" s="256">
        <f>BigCF!AD162</f>
        <v>0</v>
      </c>
      <c r="AD40" s="256">
        <f>BigCF!AE162</f>
        <v>0</v>
      </c>
      <c r="AE40" s="256">
        <f>BigCF!AF162</f>
        <v>0</v>
      </c>
      <c r="AF40" s="256">
        <f>BigCF!AG162</f>
        <v>0</v>
      </c>
      <c r="AG40" s="256">
        <f>BigCF!AH162</f>
        <v>0</v>
      </c>
      <c r="AH40" s="256">
        <f>BigCF!AI162</f>
        <v>0</v>
      </c>
      <c r="AI40" s="256">
        <f>BigCF!AJ162</f>
        <v>0</v>
      </c>
      <c r="AJ40" s="256">
        <f>BigCF!AK162</f>
        <v>0</v>
      </c>
      <c r="AK40" s="256">
        <f>BigCF!AL162</f>
        <v>0</v>
      </c>
      <c r="AL40" s="256">
        <f>BigCF!AM162</f>
        <v>0</v>
      </c>
      <c r="AM40" s="282">
        <f>SUM(C40:AL40)</f>
        <v>0</v>
      </c>
    </row>
    <row r="41" spans="1:39" s="5" customFormat="1" ht="12" hidden="1" customHeight="1" outlineLevel="1">
      <c r="A41" s="374"/>
      <c r="B41" s="255">
        <f>その他収支!A24</f>
        <v>0</v>
      </c>
      <c r="C41" s="256">
        <f>BigCF!D163</f>
        <v>0</v>
      </c>
      <c r="D41" s="256">
        <f>BigCF!E163</f>
        <v>0</v>
      </c>
      <c r="E41" s="256">
        <f>BigCF!F163</f>
        <v>0</v>
      </c>
      <c r="F41" s="256">
        <f>BigCF!G163</f>
        <v>0</v>
      </c>
      <c r="G41" s="256">
        <f>BigCF!H163</f>
        <v>0</v>
      </c>
      <c r="H41" s="256">
        <f>BigCF!I163</f>
        <v>0</v>
      </c>
      <c r="I41" s="256">
        <f>BigCF!J163</f>
        <v>0</v>
      </c>
      <c r="J41" s="256">
        <f>BigCF!K163</f>
        <v>0</v>
      </c>
      <c r="K41" s="256">
        <f>BigCF!L163</f>
        <v>0</v>
      </c>
      <c r="L41" s="256">
        <f>BigCF!M163</f>
        <v>0</v>
      </c>
      <c r="M41" s="256">
        <f>BigCF!N163</f>
        <v>0</v>
      </c>
      <c r="N41" s="256">
        <f>BigCF!O163</f>
        <v>0</v>
      </c>
      <c r="O41" s="256">
        <f>BigCF!P163</f>
        <v>0</v>
      </c>
      <c r="P41" s="256">
        <f>BigCF!Q163</f>
        <v>0</v>
      </c>
      <c r="Q41" s="256">
        <f>BigCF!R163</f>
        <v>0</v>
      </c>
      <c r="R41" s="256">
        <f>BigCF!S163</f>
        <v>0</v>
      </c>
      <c r="S41" s="256">
        <f>BigCF!T163</f>
        <v>0</v>
      </c>
      <c r="T41" s="256">
        <f>BigCF!U163</f>
        <v>0</v>
      </c>
      <c r="U41" s="256">
        <f>BigCF!V163</f>
        <v>0</v>
      </c>
      <c r="V41" s="256">
        <f>BigCF!W163</f>
        <v>0</v>
      </c>
      <c r="W41" s="256">
        <f>BigCF!X163</f>
        <v>0</v>
      </c>
      <c r="X41" s="256">
        <f>BigCF!Y163</f>
        <v>0</v>
      </c>
      <c r="Y41" s="256">
        <f>BigCF!Z163</f>
        <v>0</v>
      </c>
      <c r="Z41" s="256">
        <f>BigCF!AA163</f>
        <v>0</v>
      </c>
      <c r="AA41" s="256">
        <f>BigCF!AB163</f>
        <v>0</v>
      </c>
      <c r="AB41" s="256">
        <f>BigCF!AC163</f>
        <v>0</v>
      </c>
      <c r="AC41" s="256">
        <f>BigCF!AD163</f>
        <v>0</v>
      </c>
      <c r="AD41" s="256">
        <f>BigCF!AE163</f>
        <v>0</v>
      </c>
      <c r="AE41" s="256">
        <f>BigCF!AF163</f>
        <v>0</v>
      </c>
      <c r="AF41" s="256">
        <f>BigCF!AG163</f>
        <v>0</v>
      </c>
      <c r="AG41" s="256">
        <f>BigCF!AH163</f>
        <v>0</v>
      </c>
      <c r="AH41" s="256">
        <f>BigCF!AI163</f>
        <v>0</v>
      </c>
      <c r="AI41" s="256">
        <f>BigCF!AJ163</f>
        <v>0</v>
      </c>
      <c r="AJ41" s="256">
        <f>BigCF!AK163</f>
        <v>0</v>
      </c>
      <c r="AK41" s="256">
        <f>BigCF!AL163</f>
        <v>0</v>
      </c>
      <c r="AL41" s="256">
        <f>BigCF!AM163</f>
        <v>0</v>
      </c>
      <c r="AM41" s="282">
        <f>SUM(C41:AL41)</f>
        <v>0</v>
      </c>
    </row>
    <row r="42" spans="1:39" s="5" customFormat="1" ht="12" hidden="1" customHeight="1" outlineLevel="1">
      <c r="A42" s="374"/>
      <c r="B42" s="255">
        <f>その他収支!A25</f>
        <v>0</v>
      </c>
      <c r="C42" s="256">
        <f>BigCF!D164</f>
        <v>0</v>
      </c>
      <c r="D42" s="256">
        <f>BigCF!E164</f>
        <v>0</v>
      </c>
      <c r="E42" s="256">
        <f>BigCF!F164</f>
        <v>0</v>
      </c>
      <c r="F42" s="256">
        <f>BigCF!G164</f>
        <v>0</v>
      </c>
      <c r="G42" s="256">
        <f>BigCF!H164</f>
        <v>0</v>
      </c>
      <c r="H42" s="256">
        <f>BigCF!I164</f>
        <v>0</v>
      </c>
      <c r="I42" s="256">
        <f>BigCF!J164</f>
        <v>0</v>
      </c>
      <c r="J42" s="256">
        <f>BigCF!K164</f>
        <v>0</v>
      </c>
      <c r="K42" s="256">
        <f>BigCF!L164</f>
        <v>0</v>
      </c>
      <c r="L42" s="256">
        <f>BigCF!M164</f>
        <v>0</v>
      </c>
      <c r="M42" s="256">
        <f>BigCF!N164</f>
        <v>0</v>
      </c>
      <c r="N42" s="256">
        <f>BigCF!O164</f>
        <v>0</v>
      </c>
      <c r="O42" s="256">
        <f>BigCF!P164</f>
        <v>0</v>
      </c>
      <c r="P42" s="256">
        <f>BigCF!Q164</f>
        <v>0</v>
      </c>
      <c r="Q42" s="256">
        <f>BigCF!R164</f>
        <v>0</v>
      </c>
      <c r="R42" s="256">
        <f>BigCF!S164</f>
        <v>0</v>
      </c>
      <c r="S42" s="256">
        <f>BigCF!T164</f>
        <v>0</v>
      </c>
      <c r="T42" s="256">
        <f>BigCF!U164</f>
        <v>0</v>
      </c>
      <c r="U42" s="256">
        <f>BigCF!V164</f>
        <v>0</v>
      </c>
      <c r="V42" s="256">
        <f>BigCF!W164</f>
        <v>0</v>
      </c>
      <c r="W42" s="256">
        <f>BigCF!X164</f>
        <v>0</v>
      </c>
      <c r="X42" s="256">
        <f>BigCF!Y164</f>
        <v>0</v>
      </c>
      <c r="Y42" s="256">
        <f>BigCF!Z164</f>
        <v>0</v>
      </c>
      <c r="Z42" s="256">
        <f>BigCF!AA164</f>
        <v>0</v>
      </c>
      <c r="AA42" s="256">
        <f>BigCF!AB164</f>
        <v>0</v>
      </c>
      <c r="AB42" s="256">
        <f>BigCF!AC164</f>
        <v>0</v>
      </c>
      <c r="AC42" s="256">
        <f>BigCF!AD164</f>
        <v>0</v>
      </c>
      <c r="AD42" s="256">
        <f>BigCF!AE164</f>
        <v>0</v>
      </c>
      <c r="AE42" s="256">
        <f>BigCF!AF164</f>
        <v>0</v>
      </c>
      <c r="AF42" s="256">
        <f>BigCF!AG164</f>
        <v>0</v>
      </c>
      <c r="AG42" s="256">
        <f>BigCF!AH164</f>
        <v>0</v>
      </c>
      <c r="AH42" s="256">
        <f>BigCF!AI164</f>
        <v>0</v>
      </c>
      <c r="AI42" s="256">
        <f>BigCF!AJ164</f>
        <v>0</v>
      </c>
      <c r="AJ42" s="256">
        <f>BigCF!AK164</f>
        <v>0</v>
      </c>
      <c r="AK42" s="256">
        <f>BigCF!AL164</f>
        <v>0</v>
      </c>
      <c r="AL42" s="256">
        <f>BigCF!AM164</f>
        <v>0</v>
      </c>
      <c r="AM42" s="282">
        <f>SUM(C42:AL42)</f>
        <v>0</v>
      </c>
    </row>
    <row r="43" spans="1:39" s="5" customFormat="1" ht="12" hidden="1" customHeight="1" outlineLevel="1">
      <c r="A43" s="374"/>
      <c r="B43" s="255">
        <f>その他収支!A26</f>
        <v>0</v>
      </c>
      <c r="C43" s="256">
        <f>BigCF!D165</f>
        <v>0</v>
      </c>
      <c r="D43" s="256">
        <f>BigCF!E165</f>
        <v>0</v>
      </c>
      <c r="E43" s="256">
        <f>BigCF!F165</f>
        <v>0</v>
      </c>
      <c r="F43" s="256">
        <f>BigCF!G165</f>
        <v>0</v>
      </c>
      <c r="G43" s="256">
        <f>BigCF!H165</f>
        <v>0</v>
      </c>
      <c r="H43" s="256">
        <f>BigCF!I165</f>
        <v>0</v>
      </c>
      <c r="I43" s="256">
        <f>BigCF!J165</f>
        <v>0</v>
      </c>
      <c r="J43" s="256">
        <f>BigCF!K165</f>
        <v>0</v>
      </c>
      <c r="K43" s="256">
        <f>BigCF!L165</f>
        <v>0</v>
      </c>
      <c r="L43" s="256">
        <f>BigCF!M165</f>
        <v>0</v>
      </c>
      <c r="M43" s="256">
        <f>BigCF!N165</f>
        <v>0</v>
      </c>
      <c r="N43" s="256">
        <f>BigCF!O165</f>
        <v>0</v>
      </c>
      <c r="O43" s="256">
        <f>BigCF!P165</f>
        <v>0</v>
      </c>
      <c r="P43" s="256">
        <f>BigCF!Q165</f>
        <v>0</v>
      </c>
      <c r="Q43" s="256">
        <f>BigCF!R165</f>
        <v>0</v>
      </c>
      <c r="R43" s="256">
        <f>BigCF!S165</f>
        <v>0</v>
      </c>
      <c r="S43" s="256">
        <f>BigCF!T165</f>
        <v>0</v>
      </c>
      <c r="T43" s="256">
        <f>BigCF!U165</f>
        <v>0</v>
      </c>
      <c r="U43" s="256">
        <f>BigCF!V165</f>
        <v>0</v>
      </c>
      <c r="V43" s="256">
        <f>BigCF!W165</f>
        <v>0</v>
      </c>
      <c r="W43" s="256">
        <f>BigCF!X165</f>
        <v>0</v>
      </c>
      <c r="X43" s="256">
        <f>BigCF!Y165</f>
        <v>0</v>
      </c>
      <c r="Y43" s="256">
        <f>BigCF!Z165</f>
        <v>0</v>
      </c>
      <c r="Z43" s="256">
        <f>BigCF!AA165</f>
        <v>0</v>
      </c>
      <c r="AA43" s="256">
        <f>BigCF!AB165</f>
        <v>0</v>
      </c>
      <c r="AB43" s="256">
        <f>BigCF!AC165</f>
        <v>0</v>
      </c>
      <c r="AC43" s="256">
        <f>BigCF!AD165</f>
        <v>0</v>
      </c>
      <c r="AD43" s="256">
        <f>BigCF!AE165</f>
        <v>0</v>
      </c>
      <c r="AE43" s="256">
        <f>BigCF!AF165</f>
        <v>0</v>
      </c>
      <c r="AF43" s="256">
        <f>BigCF!AG165</f>
        <v>0</v>
      </c>
      <c r="AG43" s="256">
        <f>BigCF!AH165</f>
        <v>0</v>
      </c>
      <c r="AH43" s="256">
        <f>BigCF!AI165</f>
        <v>0</v>
      </c>
      <c r="AI43" s="256">
        <f>BigCF!AJ165</f>
        <v>0</v>
      </c>
      <c r="AJ43" s="256">
        <f>BigCF!AK165</f>
        <v>0</v>
      </c>
      <c r="AK43" s="256">
        <f>BigCF!AL165</f>
        <v>0</v>
      </c>
      <c r="AL43" s="256">
        <f>BigCF!AM165</f>
        <v>0</v>
      </c>
      <c r="AM43" s="282">
        <f>SUM(C43:AL43)</f>
        <v>0</v>
      </c>
    </row>
    <row r="44" spans="1:39" s="5" customFormat="1" ht="12" hidden="1" customHeight="1" outlineLevel="1">
      <c r="A44" s="374"/>
      <c r="B44" s="255">
        <f>その他収支!A27</f>
        <v>0</v>
      </c>
      <c r="C44" s="256">
        <f>BigCF!D166</f>
        <v>0</v>
      </c>
      <c r="D44" s="256">
        <f>BigCF!E166</f>
        <v>0</v>
      </c>
      <c r="E44" s="256">
        <f>BigCF!F166</f>
        <v>0</v>
      </c>
      <c r="F44" s="256">
        <f>BigCF!G166</f>
        <v>0</v>
      </c>
      <c r="G44" s="256">
        <f>BigCF!H166</f>
        <v>0</v>
      </c>
      <c r="H44" s="256">
        <f>BigCF!I166</f>
        <v>0</v>
      </c>
      <c r="I44" s="256">
        <f>BigCF!J166</f>
        <v>0</v>
      </c>
      <c r="J44" s="256">
        <f>BigCF!K166</f>
        <v>0</v>
      </c>
      <c r="K44" s="256">
        <f>BigCF!L166</f>
        <v>0</v>
      </c>
      <c r="L44" s="256">
        <f>BigCF!M166</f>
        <v>0</v>
      </c>
      <c r="M44" s="256">
        <f>BigCF!N166</f>
        <v>0</v>
      </c>
      <c r="N44" s="256">
        <f>BigCF!O166</f>
        <v>0</v>
      </c>
      <c r="O44" s="256">
        <f>BigCF!P166</f>
        <v>0</v>
      </c>
      <c r="P44" s="256">
        <f>BigCF!Q166</f>
        <v>0</v>
      </c>
      <c r="Q44" s="256">
        <f>BigCF!R166</f>
        <v>0</v>
      </c>
      <c r="R44" s="256">
        <f>BigCF!S166</f>
        <v>0</v>
      </c>
      <c r="S44" s="256">
        <f>BigCF!T166</f>
        <v>0</v>
      </c>
      <c r="T44" s="256">
        <f>BigCF!U166</f>
        <v>0</v>
      </c>
      <c r="U44" s="256">
        <f>BigCF!V166</f>
        <v>0</v>
      </c>
      <c r="V44" s="256">
        <f>BigCF!W166</f>
        <v>0</v>
      </c>
      <c r="W44" s="256">
        <f>BigCF!X166</f>
        <v>0</v>
      </c>
      <c r="X44" s="256">
        <f>BigCF!Y166</f>
        <v>0</v>
      </c>
      <c r="Y44" s="256">
        <f>BigCF!Z166</f>
        <v>0</v>
      </c>
      <c r="Z44" s="256">
        <f>BigCF!AA166</f>
        <v>0</v>
      </c>
      <c r="AA44" s="256">
        <f>BigCF!AB166</f>
        <v>0</v>
      </c>
      <c r="AB44" s="256">
        <f>BigCF!AC166</f>
        <v>0</v>
      </c>
      <c r="AC44" s="256">
        <f>BigCF!AD166</f>
        <v>0</v>
      </c>
      <c r="AD44" s="256">
        <f>BigCF!AE166</f>
        <v>0</v>
      </c>
      <c r="AE44" s="256">
        <f>BigCF!AF166</f>
        <v>0</v>
      </c>
      <c r="AF44" s="256">
        <f>BigCF!AG166</f>
        <v>0</v>
      </c>
      <c r="AG44" s="256">
        <f>BigCF!AH166</f>
        <v>0</v>
      </c>
      <c r="AH44" s="256">
        <f>BigCF!AI166</f>
        <v>0</v>
      </c>
      <c r="AI44" s="256">
        <f>BigCF!AJ166</f>
        <v>0</v>
      </c>
      <c r="AJ44" s="256">
        <f>BigCF!AK166</f>
        <v>0</v>
      </c>
      <c r="AK44" s="256">
        <f>BigCF!AL166</f>
        <v>0</v>
      </c>
      <c r="AL44" s="256">
        <f>BigCF!AM166</f>
        <v>0</v>
      </c>
      <c r="AM44" s="282">
        <f>SUM(C44:AL44)</f>
        <v>0</v>
      </c>
    </row>
    <row r="45" spans="1:39" s="5" customFormat="1" ht="12" hidden="1" customHeight="1" outlineLevel="1">
      <c r="A45" s="374"/>
      <c r="B45" s="255">
        <f>その他収支!A28</f>
        <v>0</v>
      </c>
      <c r="C45" s="256">
        <f>BigCF!D167</f>
        <v>0</v>
      </c>
      <c r="D45" s="256">
        <f>BigCF!E167</f>
        <v>0</v>
      </c>
      <c r="E45" s="256">
        <f>BigCF!F167</f>
        <v>0</v>
      </c>
      <c r="F45" s="256">
        <f>BigCF!G167</f>
        <v>0</v>
      </c>
      <c r="G45" s="256">
        <f>BigCF!H167</f>
        <v>0</v>
      </c>
      <c r="H45" s="256">
        <f>BigCF!I167</f>
        <v>0</v>
      </c>
      <c r="I45" s="256">
        <f>BigCF!J167</f>
        <v>0</v>
      </c>
      <c r="J45" s="256">
        <f>BigCF!K167</f>
        <v>0</v>
      </c>
      <c r="K45" s="256">
        <f>BigCF!L167</f>
        <v>0</v>
      </c>
      <c r="L45" s="256">
        <f>BigCF!M167</f>
        <v>0</v>
      </c>
      <c r="M45" s="256">
        <f>BigCF!N167</f>
        <v>0</v>
      </c>
      <c r="N45" s="256">
        <f>BigCF!O167</f>
        <v>0</v>
      </c>
      <c r="O45" s="256">
        <f>BigCF!P167</f>
        <v>0</v>
      </c>
      <c r="P45" s="256">
        <f>BigCF!Q167</f>
        <v>0</v>
      </c>
      <c r="Q45" s="256">
        <f>BigCF!R167</f>
        <v>0</v>
      </c>
      <c r="R45" s="256">
        <f>BigCF!S167</f>
        <v>0</v>
      </c>
      <c r="S45" s="256">
        <f>BigCF!T167</f>
        <v>0</v>
      </c>
      <c r="T45" s="256">
        <f>BigCF!U167</f>
        <v>0</v>
      </c>
      <c r="U45" s="256">
        <f>BigCF!V167</f>
        <v>0</v>
      </c>
      <c r="V45" s="256">
        <f>BigCF!W167</f>
        <v>0</v>
      </c>
      <c r="W45" s="256">
        <f>BigCF!X167</f>
        <v>0</v>
      </c>
      <c r="X45" s="256">
        <f>BigCF!Y167</f>
        <v>0</v>
      </c>
      <c r="Y45" s="256">
        <f>BigCF!Z167</f>
        <v>0</v>
      </c>
      <c r="Z45" s="256">
        <f>BigCF!AA167</f>
        <v>0</v>
      </c>
      <c r="AA45" s="256">
        <f>BigCF!AB167</f>
        <v>0</v>
      </c>
      <c r="AB45" s="256">
        <f>BigCF!AC167</f>
        <v>0</v>
      </c>
      <c r="AC45" s="256">
        <f>BigCF!AD167</f>
        <v>0</v>
      </c>
      <c r="AD45" s="256">
        <f>BigCF!AE167</f>
        <v>0</v>
      </c>
      <c r="AE45" s="256">
        <f>BigCF!AF167</f>
        <v>0</v>
      </c>
      <c r="AF45" s="256">
        <f>BigCF!AG167</f>
        <v>0</v>
      </c>
      <c r="AG45" s="256">
        <f>BigCF!AH167</f>
        <v>0</v>
      </c>
      <c r="AH45" s="256">
        <f>BigCF!AI167</f>
        <v>0</v>
      </c>
      <c r="AI45" s="256">
        <f>BigCF!AJ167</f>
        <v>0</v>
      </c>
      <c r="AJ45" s="256">
        <f>BigCF!AK167</f>
        <v>0</v>
      </c>
      <c r="AK45" s="256">
        <f>BigCF!AL167</f>
        <v>0</v>
      </c>
      <c r="AL45" s="256">
        <f>BigCF!AM167</f>
        <v>0</v>
      </c>
      <c r="AM45" s="282">
        <f>SUM(C45:AL45)</f>
        <v>0</v>
      </c>
    </row>
    <row r="46" spans="1:39" s="5" customFormat="1" ht="12" hidden="1" customHeight="1" outlineLevel="1">
      <c r="A46" s="374"/>
      <c r="B46" s="255">
        <f>その他収支!A29</f>
        <v>0</v>
      </c>
      <c r="C46" s="256">
        <f>BigCF!D168</f>
        <v>0</v>
      </c>
      <c r="D46" s="256">
        <f>BigCF!E168</f>
        <v>0</v>
      </c>
      <c r="E46" s="256">
        <f>BigCF!F168</f>
        <v>0</v>
      </c>
      <c r="F46" s="256">
        <f>BigCF!G168</f>
        <v>0</v>
      </c>
      <c r="G46" s="256">
        <f>BigCF!H168</f>
        <v>0</v>
      </c>
      <c r="H46" s="256">
        <f>BigCF!I168</f>
        <v>0</v>
      </c>
      <c r="I46" s="256">
        <f>BigCF!J168</f>
        <v>0</v>
      </c>
      <c r="J46" s="256">
        <f>BigCF!K168</f>
        <v>0</v>
      </c>
      <c r="K46" s="256">
        <f>BigCF!L168</f>
        <v>0</v>
      </c>
      <c r="L46" s="256">
        <f>BigCF!M168</f>
        <v>0</v>
      </c>
      <c r="M46" s="256">
        <f>BigCF!N168</f>
        <v>0</v>
      </c>
      <c r="N46" s="256">
        <f>BigCF!O168</f>
        <v>0</v>
      </c>
      <c r="O46" s="256">
        <f>BigCF!P168</f>
        <v>0</v>
      </c>
      <c r="P46" s="256">
        <f>BigCF!Q168</f>
        <v>0</v>
      </c>
      <c r="Q46" s="256">
        <f>BigCF!R168</f>
        <v>0</v>
      </c>
      <c r="R46" s="256">
        <f>BigCF!S168</f>
        <v>0</v>
      </c>
      <c r="S46" s="256">
        <f>BigCF!T168</f>
        <v>0</v>
      </c>
      <c r="T46" s="256">
        <f>BigCF!U168</f>
        <v>0</v>
      </c>
      <c r="U46" s="256">
        <f>BigCF!V168</f>
        <v>0</v>
      </c>
      <c r="V46" s="256">
        <f>BigCF!W168</f>
        <v>0</v>
      </c>
      <c r="W46" s="256">
        <f>BigCF!X168</f>
        <v>0</v>
      </c>
      <c r="X46" s="256">
        <f>BigCF!Y168</f>
        <v>0</v>
      </c>
      <c r="Y46" s="256">
        <f>BigCF!Z168</f>
        <v>0</v>
      </c>
      <c r="Z46" s="256">
        <f>BigCF!AA168</f>
        <v>0</v>
      </c>
      <c r="AA46" s="256">
        <f>BigCF!AB168</f>
        <v>0</v>
      </c>
      <c r="AB46" s="256">
        <f>BigCF!AC168</f>
        <v>0</v>
      </c>
      <c r="AC46" s="256">
        <f>BigCF!AD168</f>
        <v>0</v>
      </c>
      <c r="AD46" s="256">
        <f>BigCF!AE168</f>
        <v>0</v>
      </c>
      <c r="AE46" s="256">
        <f>BigCF!AF168</f>
        <v>0</v>
      </c>
      <c r="AF46" s="256">
        <f>BigCF!AG168</f>
        <v>0</v>
      </c>
      <c r="AG46" s="256">
        <f>BigCF!AH168</f>
        <v>0</v>
      </c>
      <c r="AH46" s="256">
        <f>BigCF!AI168</f>
        <v>0</v>
      </c>
      <c r="AI46" s="256">
        <f>BigCF!AJ168</f>
        <v>0</v>
      </c>
      <c r="AJ46" s="256">
        <f>BigCF!AK168</f>
        <v>0</v>
      </c>
      <c r="AK46" s="256">
        <f>BigCF!AL168</f>
        <v>0</v>
      </c>
      <c r="AL46" s="256">
        <f>BigCF!AM168</f>
        <v>0</v>
      </c>
      <c r="AM46" s="282">
        <f>SUM(C46:AL46)</f>
        <v>0</v>
      </c>
    </row>
    <row r="47" spans="1:39" s="5" customFormat="1" ht="12" hidden="1" customHeight="1" outlineLevel="1">
      <c r="A47" s="374"/>
      <c r="B47" s="255">
        <f>その他収支!A30</f>
        <v>0</v>
      </c>
      <c r="C47" s="256">
        <f>BigCF!D169</f>
        <v>0</v>
      </c>
      <c r="D47" s="256">
        <f>BigCF!E169</f>
        <v>0</v>
      </c>
      <c r="E47" s="256">
        <f>BigCF!F169</f>
        <v>0</v>
      </c>
      <c r="F47" s="256">
        <f>BigCF!G169</f>
        <v>0</v>
      </c>
      <c r="G47" s="256">
        <f>BigCF!H169</f>
        <v>0</v>
      </c>
      <c r="H47" s="256">
        <f>BigCF!I169</f>
        <v>0</v>
      </c>
      <c r="I47" s="256">
        <f>BigCF!J169</f>
        <v>0</v>
      </c>
      <c r="J47" s="256">
        <f>BigCF!K169</f>
        <v>0</v>
      </c>
      <c r="K47" s="256">
        <f>BigCF!L169</f>
        <v>0</v>
      </c>
      <c r="L47" s="256">
        <f>BigCF!M169</f>
        <v>0</v>
      </c>
      <c r="M47" s="256">
        <f>BigCF!N169</f>
        <v>0</v>
      </c>
      <c r="N47" s="256">
        <f>BigCF!O169</f>
        <v>0</v>
      </c>
      <c r="O47" s="256">
        <f>BigCF!P169</f>
        <v>0</v>
      </c>
      <c r="P47" s="256">
        <f>BigCF!Q169</f>
        <v>0</v>
      </c>
      <c r="Q47" s="256">
        <f>BigCF!R169</f>
        <v>0</v>
      </c>
      <c r="R47" s="256">
        <f>BigCF!S169</f>
        <v>0</v>
      </c>
      <c r="S47" s="256">
        <f>BigCF!T169</f>
        <v>0</v>
      </c>
      <c r="T47" s="256">
        <f>BigCF!U169</f>
        <v>0</v>
      </c>
      <c r="U47" s="256">
        <f>BigCF!V169</f>
        <v>0</v>
      </c>
      <c r="V47" s="256">
        <f>BigCF!W169</f>
        <v>0</v>
      </c>
      <c r="W47" s="256">
        <f>BigCF!X169</f>
        <v>0</v>
      </c>
      <c r="X47" s="256">
        <f>BigCF!Y169</f>
        <v>0</v>
      </c>
      <c r="Y47" s="256">
        <f>BigCF!Z169</f>
        <v>0</v>
      </c>
      <c r="Z47" s="256">
        <f>BigCF!AA169</f>
        <v>0</v>
      </c>
      <c r="AA47" s="256">
        <f>BigCF!AB169</f>
        <v>0</v>
      </c>
      <c r="AB47" s="256">
        <f>BigCF!AC169</f>
        <v>0</v>
      </c>
      <c r="AC47" s="256">
        <f>BigCF!AD169</f>
        <v>0</v>
      </c>
      <c r="AD47" s="256">
        <f>BigCF!AE169</f>
        <v>0</v>
      </c>
      <c r="AE47" s="256">
        <f>BigCF!AF169</f>
        <v>0</v>
      </c>
      <c r="AF47" s="256">
        <f>BigCF!AG169</f>
        <v>0</v>
      </c>
      <c r="AG47" s="256">
        <f>BigCF!AH169</f>
        <v>0</v>
      </c>
      <c r="AH47" s="256">
        <f>BigCF!AI169</f>
        <v>0</v>
      </c>
      <c r="AI47" s="256">
        <f>BigCF!AJ169</f>
        <v>0</v>
      </c>
      <c r="AJ47" s="256">
        <f>BigCF!AK169</f>
        <v>0</v>
      </c>
      <c r="AK47" s="256">
        <f>BigCF!AL169</f>
        <v>0</v>
      </c>
      <c r="AL47" s="256">
        <f>BigCF!AM169</f>
        <v>0</v>
      </c>
      <c r="AM47" s="282">
        <f>SUM(C47:AL47)</f>
        <v>0</v>
      </c>
    </row>
    <row r="48" spans="1:39" s="5" customFormat="1" ht="12" hidden="1" customHeight="1" outlineLevel="1">
      <c r="A48" s="374"/>
      <c r="B48" s="255">
        <f>その他収支!A31</f>
        <v>0</v>
      </c>
      <c r="C48" s="256">
        <f>BigCF!D170</f>
        <v>0</v>
      </c>
      <c r="D48" s="256">
        <f>BigCF!E170</f>
        <v>0</v>
      </c>
      <c r="E48" s="256">
        <f>BigCF!F170</f>
        <v>0</v>
      </c>
      <c r="F48" s="256">
        <f>BigCF!G170</f>
        <v>0</v>
      </c>
      <c r="G48" s="256">
        <f>BigCF!H170</f>
        <v>0</v>
      </c>
      <c r="H48" s="256">
        <f>BigCF!I170</f>
        <v>0</v>
      </c>
      <c r="I48" s="256">
        <f>BigCF!J170</f>
        <v>0</v>
      </c>
      <c r="J48" s="256">
        <f>BigCF!K170</f>
        <v>0</v>
      </c>
      <c r="K48" s="256">
        <f>BigCF!L170</f>
        <v>0</v>
      </c>
      <c r="L48" s="256">
        <f>BigCF!M170</f>
        <v>0</v>
      </c>
      <c r="M48" s="256">
        <f>BigCF!N170</f>
        <v>0</v>
      </c>
      <c r="N48" s="256">
        <f>BigCF!O170</f>
        <v>0</v>
      </c>
      <c r="O48" s="256">
        <f>BigCF!P170</f>
        <v>0</v>
      </c>
      <c r="P48" s="256">
        <f>BigCF!Q170</f>
        <v>0</v>
      </c>
      <c r="Q48" s="256">
        <f>BigCF!R170</f>
        <v>0</v>
      </c>
      <c r="R48" s="256">
        <f>BigCF!S170</f>
        <v>0</v>
      </c>
      <c r="S48" s="256">
        <f>BigCF!T170</f>
        <v>0</v>
      </c>
      <c r="T48" s="256">
        <f>BigCF!U170</f>
        <v>0</v>
      </c>
      <c r="U48" s="256">
        <f>BigCF!V170</f>
        <v>0</v>
      </c>
      <c r="V48" s="256">
        <f>BigCF!W170</f>
        <v>0</v>
      </c>
      <c r="W48" s="256">
        <f>BigCF!X170</f>
        <v>0</v>
      </c>
      <c r="X48" s="256">
        <f>BigCF!Y170</f>
        <v>0</v>
      </c>
      <c r="Y48" s="256">
        <f>BigCF!Z170</f>
        <v>0</v>
      </c>
      <c r="Z48" s="256">
        <f>BigCF!AA170</f>
        <v>0</v>
      </c>
      <c r="AA48" s="256">
        <f>BigCF!AB170</f>
        <v>0</v>
      </c>
      <c r="AB48" s="256">
        <f>BigCF!AC170</f>
        <v>0</v>
      </c>
      <c r="AC48" s="256">
        <f>BigCF!AD170</f>
        <v>0</v>
      </c>
      <c r="AD48" s="256">
        <f>BigCF!AE170</f>
        <v>0</v>
      </c>
      <c r="AE48" s="256">
        <f>BigCF!AF170</f>
        <v>0</v>
      </c>
      <c r="AF48" s="256">
        <f>BigCF!AG170</f>
        <v>0</v>
      </c>
      <c r="AG48" s="256">
        <f>BigCF!AH170</f>
        <v>0</v>
      </c>
      <c r="AH48" s="256">
        <f>BigCF!AI170</f>
        <v>0</v>
      </c>
      <c r="AI48" s="256">
        <f>BigCF!AJ170</f>
        <v>0</v>
      </c>
      <c r="AJ48" s="256">
        <f>BigCF!AK170</f>
        <v>0</v>
      </c>
      <c r="AK48" s="256">
        <f>BigCF!AL170</f>
        <v>0</v>
      </c>
      <c r="AL48" s="256">
        <f>BigCF!AM170</f>
        <v>0</v>
      </c>
      <c r="AM48" s="282">
        <f>SUM(C48:AL48)</f>
        <v>0</v>
      </c>
    </row>
    <row r="49" spans="1:39" s="5" customFormat="1" ht="12" hidden="1" customHeight="1" outlineLevel="1">
      <c r="A49" s="374"/>
      <c r="B49" s="255">
        <f>その他収支!A32</f>
        <v>0</v>
      </c>
      <c r="C49" s="256">
        <f>BigCF!D171</f>
        <v>0</v>
      </c>
      <c r="D49" s="256">
        <f>BigCF!E171</f>
        <v>0</v>
      </c>
      <c r="E49" s="256">
        <f>BigCF!F171</f>
        <v>0</v>
      </c>
      <c r="F49" s="256">
        <f>BigCF!G171</f>
        <v>0</v>
      </c>
      <c r="G49" s="256">
        <f>BigCF!H171</f>
        <v>0</v>
      </c>
      <c r="H49" s="256">
        <f>BigCF!I171</f>
        <v>0</v>
      </c>
      <c r="I49" s="256">
        <f>BigCF!J171</f>
        <v>0</v>
      </c>
      <c r="J49" s="256">
        <f>BigCF!K171</f>
        <v>0</v>
      </c>
      <c r="K49" s="256">
        <f>BigCF!L171</f>
        <v>0</v>
      </c>
      <c r="L49" s="256">
        <f>BigCF!M171</f>
        <v>0</v>
      </c>
      <c r="M49" s="256">
        <f>BigCF!N171</f>
        <v>0</v>
      </c>
      <c r="N49" s="256">
        <f>BigCF!O171</f>
        <v>0</v>
      </c>
      <c r="O49" s="256">
        <f>BigCF!P171</f>
        <v>0</v>
      </c>
      <c r="P49" s="256">
        <f>BigCF!Q171</f>
        <v>0</v>
      </c>
      <c r="Q49" s="256">
        <f>BigCF!R171</f>
        <v>0</v>
      </c>
      <c r="R49" s="256">
        <f>BigCF!S171</f>
        <v>0</v>
      </c>
      <c r="S49" s="256">
        <f>BigCF!T171</f>
        <v>0</v>
      </c>
      <c r="T49" s="256">
        <f>BigCF!U171</f>
        <v>0</v>
      </c>
      <c r="U49" s="256">
        <f>BigCF!V171</f>
        <v>0</v>
      </c>
      <c r="V49" s="256">
        <f>BigCF!W171</f>
        <v>0</v>
      </c>
      <c r="W49" s="256">
        <f>BigCF!X171</f>
        <v>0</v>
      </c>
      <c r="X49" s="256">
        <f>BigCF!Y171</f>
        <v>0</v>
      </c>
      <c r="Y49" s="256">
        <f>BigCF!Z171</f>
        <v>0</v>
      </c>
      <c r="Z49" s="256">
        <f>BigCF!AA171</f>
        <v>0</v>
      </c>
      <c r="AA49" s="256">
        <f>BigCF!AB171</f>
        <v>0</v>
      </c>
      <c r="AB49" s="256">
        <f>BigCF!AC171</f>
        <v>0</v>
      </c>
      <c r="AC49" s="256">
        <f>BigCF!AD171</f>
        <v>0</v>
      </c>
      <c r="AD49" s="256">
        <f>BigCF!AE171</f>
        <v>0</v>
      </c>
      <c r="AE49" s="256">
        <f>BigCF!AF171</f>
        <v>0</v>
      </c>
      <c r="AF49" s="256">
        <f>BigCF!AG171</f>
        <v>0</v>
      </c>
      <c r="AG49" s="256">
        <f>BigCF!AH171</f>
        <v>0</v>
      </c>
      <c r="AH49" s="256">
        <f>BigCF!AI171</f>
        <v>0</v>
      </c>
      <c r="AI49" s="256">
        <f>BigCF!AJ171</f>
        <v>0</v>
      </c>
      <c r="AJ49" s="256">
        <f>BigCF!AK171</f>
        <v>0</v>
      </c>
      <c r="AK49" s="256">
        <f>BigCF!AL171</f>
        <v>0</v>
      </c>
      <c r="AL49" s="256">
        <f>BigCF!AM171</f>
        <v>0</v>
      </c>
      <c r="AM49" s="282">
        <f>SUM(C49:AL49)</f>
        <v>0</v>
      </c>
    </row>
    <row r="50" spans="1:39" s="5" customFormat="1" ht="12" hidden="1" customHeight="1" outlineLevel="1">
      <c r="A50" s="374"/>
      <c r="B50" s="255">
        <f>その他収支!A33</f>
        <v>0</v>
      </c>
      <c r="C50" s="256">
        <f>BigCF!D172</f>
        <v>0</v>
      </c>
      <c r="D50" s="256">
        <f>BigCF!E172</f>
        <v>0</v>
      </c>
      <c r="E50" s="256">
        <f>BigCF!F172</f>
        <v>0</v>
      </c>
      <c r="F50" s="256">
        <f>BigCF!G172</f>
        <v>0</v>
      </c>
      <c r="G50" s="256">
        <f>BigCF!H172</f>
        <v>0</v>
      </c>
      <c r="H50" s="256">
        <f>BigCF!I172</f>
        <v>0</v>
      </c>
      <c r="I50" s="256">
        <f>BigCF!J172</f>
        <v>0</v>
      </c>
      <c r="J50" s="256">
        <f>BigCF!K172</f>
        <v>0</v>
      </c>
      <c r="K50" s="256">
        <f>BigCF!L172</f>
        <v>0</v>
      </c>
      <c r="L50" s="256">
        <f>BigCF!M172</f>
        <v>0</v>
      </c>
      <c r="M50" s="256">
        <f>BigCF!N172</f>
        <v>0</v>
      </c>
      <c r="N50" s="256">
        <f>BigCF!O172</f>
        <v>0</v>
      </c>
      <c r="O50" s="256">
        <f>BigCF!P172</f>
        <v>0</v>
      </c>
      <c r="P50" s="256">
        <f>BigCF!Q172</f>
        <v>0</v>
      </c>
      <c r="Q50" s="256">
        <f>BigCF!R172</f>
        <v>0</v>
      </c>
      <c r="R50" s="256">
        <f>BigCF!S172</f>
        <v>0</v>
      </c>
      <c r="S50" s="256">
        <f>BigCF!T172</f>
        <v>0</v>
      </c>
      <c r="T50" s="256">
        <f>BigCF!U172</f>
        <v>0</v>
      </c>
      <c r="U50" s="256">
        <f>BigCF!V172</f>
        <v>0</v>
      </c>
      <c r="V50" s="256">
        <f>BigCF!W172</f>
        <v>0</v>
      </c>
      <c r="W50" s="256">
        <f>BigCF!X172</f>
        <v>0</v>
      </c>
      <c r="X50" s="256">
        <f>BigCF!Y172</f>
        <v>0</v>
      </c>
      <c r="Y50" s="256">
        <f>BigCF!Z172</f>
        <v>0</v>
      </c>
      <c r="Z50" s="256">
        <f>BigCF!AA172</f>
        <v>0</v>
      </c>
      <c r="AA50" s="256">
        <f>BigCF!AB172</f>
        <v>0</v>
      </c>
      <c r="AB50" s="256">
        <f>BigCF!AC172</f>
        <v>0</v>
      </c>
      <c r="AC50" s="256">
        <f>BigCF!AD172</f>
        <v>0</v>
      </c>
      <c r="AD50" s="256">
        <f>BigCF!AE172</f>
        <v>0</v>
      </c>
      <c r="AE50" s="256">
        <f>BigCF!AF172</f>
        <v>0</v>
      </c>
      <c r="AF50" s="256">
        <f>BigCF!AG172</f>
        <v>0</v>
      </c>
      <c r="AG50" s="256">
        <f>BigCF!AH172</f>
        <v>0</v>
      </c>
      <c r="AH50" s="256">
        <f>BigCF!AI172</f>
        <v>0</v>
      </c>
      <c r="AI50" s="256">
        <f>BigCF!AJ172</f>
        <v>0</v>
      </c>
      <c r="AJ50" s="256">
        <f>BigCF!AK172</f>
        <v>0</v>
      </c>
      <c r="AK50" s="256">
        <f>BigCF!AL172</f>
        <v>0</v>
      </c>
      <c r="AL50" s="256">
        <f>BigCF!AM172</f>
        <v>0</v>
      </c>
      <c r="AM50" s="282">
        <f>SUM(C50:AL50)</f>
        <v>0</v>
      </c>
    </row>
    <row r="51" spans="1:39" s="5" customFormat="1" ht="12" hidden="1" customHeight="1" outlineLevel="1">
      <c r="A51" s="374"/>
      <c r="B51" s="255">
        <f>その他収支!A34</f>
        <v>0</v>
      </c>
      <c r="C51" s="256">
        <f>BigCF!D173</f>
        <v>0</v>
      </c>
      <c r="D51" s="256">
        <f>BigCF!E173</f>
        <v>0</v>
      </c>
      <c r="E51" s="256">
        <f>BigCF!F173</f>
        <v>0</v>
      </c>
      <c r="F51" s="256">
        <f>BigCF!G173</f>
        <v>0</v>
      </c>
      <c r="G51" s="256">
        <f>BigCF!H173</f>
        <v>0</v>
      </c>
      <c r="H51" s="256">
        <f>BigCF!I173</f>
        <v>0</v>
      </c>
      <c r="I51" s="256">
        <f>BigCF!J173</f>
        <v>0</v>
      </c>
      <c r="J51" s="256">
        <f>BigCF!K173</f>
        <v>0</v>
      </c>
      <c r="K51" s="256">
        <f>BigCF!L173</f>
        <v>0</v>
      </c>
      <c r="L51" s="256">
        <f>BigCF!M173</f>
        <v>0</v>
      </c>
      <c r="M51" s="256">
        <f>BigCF!N173</f>
        <v>0</v>
      </c>
      <c r="N51" s="256">
        <f>BigCF!O173</f>
        <v>0</v>
      </c>
      <c r="O51" s="256">
        <f>BigCF!P173</f>
        <v>0</v>
      </c>
      <c r="P51" s="256">
        <f>BigCF!Q173</f>
        <v>0</v>
      </c>
      <c r="Q51" s="256">
        <f>BigCF!R173</f>
        <v>0</v>
      </c>
      <c r="R51" s="256">
        <f>BigCF!S173</f>
        <v>0</v>
      </c>
      <c r="S51" s="256">
        <f>BigCF!T173</f>
        <v>0</v>
      </c>
      <c r="T51" s="256">
        <f>BigCF!U173</f>
        <v>0</v>
      </c>
      <c r="U51" s="256">
        <f>BigCF!V173</f>
        <v>0</v>
      </c>
      <c r="V51" s="256">
        <f>BigCF!W173</f>
        <v>0</v>
      </c>
      <c r="W51" s="256">
        <f>BigCF!X173</f>
        <v>0</v>
      </c>
      <c r="X51" s="256">
        <f>BigCF!Y173</f>
        <v>0</v>
      </c>
      <c r="Y51" s="256">
        <f>BigCF!Z173</f>
        <v>0</v>
      </c>
      <c r="Z51" s="256">
        <f>BigCF!AA173</f>
        <v>0</v>
      </c>
      <c r="AA51" s="256">
        <f>BigCF!AB173</f>
        <v>0</v>
      </c>
      <c r="AB51" s="256">
        <f>BigCF!AC173</f>
        <v>0</v>
      </c>
      <c r="AC51" s="256">
        <f>BigCF!AD173</f>
        <v>0</v>
      </c>
      <c r="AD51" s="256">
        <f>BigCF!AE173</f>
        <v>0</v>
      </c>
      <c r="AE51" s="256">
        <f>BigCF!AF173</f>
        <v>0</v>
      </c>
      <c r="AF51" s="256">
        <f>BigCF!AG173</f>
        <v>0</v>
      </c>
      <c r="AG51" s="256">
        <f>BigCF!AH173</f>
        <v>0</v>
      </c>
      <c r="AH51" s="256">
        <f>BigCF!AI173</f>
        <v>0</v>
      </c>
      <c r="AI51" s="256">
        <f>BigCF!AJ173</f>
        <v>0</v>
      </c>
      <c r="AJ51" s="256">
        <f>BigCF!AK173</f>
        <v>0</v>
      </c>
      <c r="AK51" s="256">
        <f>BigCF!AL173</f>
        <v>0</v>
      </c>
      <c r="AL51" s="256">
        <f>BigCF!AM173</f>
        <v>0</v>
      </c>
      <c r="AM51" s="282">
        <f>SUM(C51:AL51)</f>
        <v>0</v>
      </c>
    </row>
    <row r="52" spans="1:39" s="5" customFormat="1" ht="12" hidden="1" customHeight="1" outlineLevel="1">
      <c r="A52" s="374"/>
      <c r="B52" s="255">
        <f>その他収支!A35</f>
        <v>0</v>
      </c>
      <c r="C52" s="256">
        <f>BigCF!D174</f>
        <v>0</v>
      </c>
      <c r="D52" s="256">
        <f>BigCF!E174</f>
        <v>0</v>
      </c>
      <c r="E52" s="256">
        <f>BigCF!F174</f>
        <v>0</v>
      </c>
      <c r="F52" s="256">
        <f>BigCF!G174</f>
        <v>0</v>
      </c>
      <c r="G52" s="256">
        <f>BigCF!H174</f>
        <v>0</v>
      </c>
      <c r="H52" s="256">
        <f>BigCF!I174</f>
        <v>0</v>
      </c>
      <c r="I52" s="256">
        <f>BigCF!J174</f>
        <v>0</v>
      </c>
      <c r="J52" s="256">
        <f>BigCF!K174</f>
        <v>0</v>
      </c>
      <c r="K52" s="256">
        <f>BigCF!L174</f>
        <v>0</v>
      </c>
      <c r="L52" s="256">
        <f>BigCF!M174</f>
        <v>0</v>
      </c>
      <c r="M52" s="256">
        <f>BigCF!N174</f>
        <v>0</v>
      </c>
      <c r="N52" s="256">
        <f>BigCF!O174</f>
        <v>0</v>
      </c>
      <c r="O52" s="256">
        <f>BigCF!P174</f>
        <v>0</v>
      </c>
      <c r="P52" s="256">
        <f>BigCF!Q174</f>
        <v>0</v>
      </c>
      <c r="Q52" s="256">
        <f>BigCF!R174</f>
        <v>0</v>
      </c>
      <c r="R52" s="256">
        <f>BigCF!S174</f>
        <v>0</v>
      </c>
      <c r="S52" s="256">
        <f>BigCF!T174</f>
        <v>0</v>
      </c>
      <c r="T52" s="256">
        <f>BigCF!U174</f>
        <v>0</v>
      </c>
      <c r="U52" s="256">
        <f>BigCF!V174</f>
        <v>0</v>
      </c>
      <c r="V52" s="256">
        <f>BigCF!W174</f>
        <v>0</v>
      </c>
      <c r="W52" s="256">
        <f>BigCF!X174</f>
        <v>0</v>
      </c>
      <c r="X52" s="256">
        <f>BigCF!Y174</f>
        <v>0</v>
      </c>
      <c r="Y52" s="256">
        <f>BigCF!Z174</f>
        <v>0</v>
      </c>
      <c r="Z52" s="256">
        <f>BigCF!AA174</f>
        <v>0</v>
      </c>
      <c r="AA52" s="256">
        <f>BigCF!AB174</f>
        <v>0</v>
      </c>
      <c r="AB52" s="256">
        <f>BigCF!AC174</f>
        <v>0</v>
      </c>
      <c r="AC52" s="256">
        <f>BigCF!AD174</f>
        <v>0</v>
      </c>
      <c r="AD52" s="256">
        <f>BigCF!AE174</f>
        <v>0</v>
      </c>
      <c r="AE52" s="256">
        <f>BigCF!AF174</f>
        <v>0</v>
      </c>
      <c r="AF52" s="256">
        <f>BigCF!AG174</f>
        <v>0</v>
      </c>
      <c r="AG52" s="256">
        <f>BigCF!AH174</f>
        <v>0</v>
      </c>
      <c r="AH52" s="256">
        <f>BigCF!AI174</f>
        <v>0</v>
      </c>
      <c r="AI52" s="256">
        <f>BigCF!AJ174</f>
        <v>0</v>
      </c>
      <c r="AJ52" s="256">
        <f>BigCF!AK174</f>
        <v>0</v>
      </c>
      <c r="AK52" s="256">
        <f>BigCF!AL174</f>
        <v>0</v>
      </c>
      <c r="AL52" s="256">
        <f>BigCF!AM174</f>
        <v>0</v>
      </c>
      <c r="AM52" s="282">
        <f>SUM(C52:AL52)</f>
        <v>0</v>
      </c>
    </row>
    <row r="53" spans="1:39" s="5" customFormat="1" ht="12" hidden="1" customHeight="1" outlineLevel="1">
      <c r="A53" s="374"/>
      <c r="B53" s="255">
        <f>その他収支!A36</f>
        <v>0</v>
      </c>
      <c r="C53" s="256">
        <f>BigCF!D175</f>
        <v>0</v>
      </c>
      <c r="D53" s="256">
        <f>BigCF!E175</f>
        <v>0</v>
      </c>
      <c r="E53" s="256">
        <f>BigCF!F175</f>
        <v>0</v>
      </c>
      <c r="F53" s="256">
        <f>BigCF!G175</f>
        <v>0</v>
      </c>
      <c r="G53" s="256">
        <f>BigCF!H175</f>
        <v>0</v>
      </c>
      <c r="H53" s="256">
        <f>BigCF!I175</f>
        <v>0</v>
      </c>
      <c r="I53" s="256">
        <f>BigCF!J175</f>
        <v>0</v>
      </c>
      <c r="J53" s="256">
        <f>BigCF!K175</f>
        <v>0</v>
      </c>
      <c r="K53" s="256">
        <f>BigCF!L175</f>
        <v>0</v>
      </c>
      <c r="L53" s="256">
        <f>BigCF!M175</f>
        <v>0</v>
      </c>
      <c r="M53" s="256">
        <f>BigCF!N175</f>
        <v>0</v>
      </c>
      <c r="N53" s="256">
        <f>BigCF!O175</f>
        <v>0</v>
      </c>
      <c r="O53" s="256">
        <f>BigCF!P175</f>
        <v>0</v>
      </c>
      <c r="P53" s="256">
        <f>BigCF!Q175</f>
        <v>0</v>
      </c>
      <c r="Q53" s="256">
        <f>BigCF!R175</f>
        <v>0</v>
      </c>
      <c r="R53" s="256">
        <f>BigCF!S175</f>
        <v>0</v>
      </c>
      <c r="S53" s="256">
        <f>BigCF!T175</f>
        <v>0</v>
      </c>
      <c r="T53" s="256">
        <f>BigCF!U175</f>
        <v>0</v>
      </c>
      <c r="U53" s="256">
        <f>BigCF!V175</f>
        <v>0</v>
      </c>
      <c r="V53" s="256">
        <f>BigCF!W175</f>
        <v>0</v>
      </c>
      <c r="W53" s="256">
        <f>BigCF!X175</f>
        <v>0</v>
      </c>
      <c r="X53" s="256">
        <f>BigCF!Y175</f>
        <v>0</v>
      </c>
      <c r="Y53" s="256">
        <f>BigCF!Z175</f>
        <v>0</v>
      </c>
      <c r="Z53" s="256">
        <f>BigCF!AA175</f>
        <v>0</v>
      </c>
      <c r="AA53" s="256">
        <f>BigCF!AB175</f>
        <v>0</v>
      </c>
      <c r="AB53" s="256">
        <f>BigCF!AC175</f>
        <v>0</v>
      </c>
      <c r="AC53" s="256">
        <f>BigCF!AD175</f>
        <v>0</v>
      </c>
      <c r="AD53" s="256">
        <f>BigCF!AE175</f>
        <v>0</v>
      </c>
      <c r="AE53" s="256">
        <f>BigCF!AF175</f>
        <v>0</v>
      </c>
      <c r="AF53" s="256">
        <f>BigCF!AG175</f>
        <v>0</v>
      </c>
      <c r="AG53" s="256">
        <f>BigCF!AH175</f>
        <v>0</v>
      </c>
      <c r="AH53" s="256">
        <f>BigCF!AI175</f>
        <v>0</v>
      </c>
      <c r="AI53" s="256">
        <f>BigCF!AJ175</f>
        <v>0</v>
      </c>
      <c r="AJ53" s="256">
        <f>BigCF!AK175</f>
        <v>0</v>
      </c>
      <c r="AK53" s="256">
        <f>BigCF!AL175</f>
        <v>0</v>
      </c>
      <c r="AL53" s="256">
        <f>BigCF!AM175</f>
        <v>0</v>
      </c>
      <c r="AM53" s="282">
        <f>SUM(C53:AL53)</f>
        <v>0</v>
      </c>
    </row>
    <row r="54" spans="1:39" s="5" customFormat="1" ht="12" hidden="1" customHeight="1" outlineLevel="1">
      <c r="A54" s="374"/>
      <c r="B54" s="255">
        <f>その他収支!A37</f>
        <v>0</v>
      </c>
      <c r="C54" s="256">
        <f>BigCF!D176</f>
        <v>0</v>
      </c>
      <c r="D54" s="256">
        <f>BigCF!E176</f>
        <v>0</v>
      </c>
      <c r="E54" s="256">
        <f>BigCF!F176</f>
        <v>0</v>
      </c>
      <c r="F54" s="256">
        <f>BigCF!G176</f>
        <v>0</v>
      </c>
      <c r="G54" s="256">
        <f>BigCF!H176</f>
        <v>0</v>
      </c>
      <c r="H54" s="256">
        <f>BigCF!I176</f>
        <v>0</v>
      </c>
      <c r="I54" s="256">
        <f>BigCF!J176</f>
        <v>0</v>
      </c>
      <c r="J54" s="256">
        <f>BigCF!K176</f>
        <v>0</v>
      </c>
      <c r="K54" s="256">
        <f>BigCF!L176</f>
        <v>0</v>
      </c>
      <c r="L54" s="256">
        <f>BigCF!M176</f>
        <v>0</v>
      </c>
      <c r="M54" s="256">
        <f>BigCF!N176</f>
        <v>0</v>
      </c>
      <c r="N54" s="256">
        <f>BigCF!O176</f>
        <v>0</v>
      </c>
      <c r="O54" s="256">
        <f>BigCF!P176</f>
        <v>0</v>
      </c>
      <c r="P54" s="256">
        <f>BigCF!Q176</f>
        <v>0</v>
      </c>
      <c r="Q54" s="256">
        <f>BigCF!R176</f>
        <v>0</v>
      </c>
      <c r="R54" s="256">
        <f>BigCF!S176</f>
        <v>0</v>
      </c>
      <c r="S54" s="256">
        <f>BigCF!T176</f>
        <v>0</v>
      </c>
      <c r="T54" s="256">
        <f>BigCF!U176</f>
        <v>0</v>
      </c>
      <c r="U54" s="256">
        <f>BigCF!V176</f>
        <v>0</v>
      </c>
      <c r="V54" s="256">
        <f>BigCF!W176</f>
        <v>0</v>
      </c>
      <c r="W54" s="256">
        <f>BigCF!X176</f>
        <v>0</v>
      </c>
      <c r="X54" s="256">
        <f>BigCF!Y176</f>
        <v>0</v>
      </c>
      <c r="Y54" s="256">
        <f>BigCF!Z176</f>
        <v>0</v>
      </c>
      <c r="Z54" s="256">
        <f>BigCF!AA176</f>
        <v>0</v>
      </c>
      <c r="AA54" s="256">
        <f>BigCF!AB176</f>
        <v>0</v>
      </c>
      <c r="AB54" s="256">
        <f>BigCF!AC176</f>
        <v>0</v>
      </c>
      <c r="AC54" s="256">
        <f>BigCF!AD176</f>
        <v>0</v>
      </c>
      <c r="AD54" s="256">
        <f>BigCF!AE176</f>
        <v>0</v>
      </c>
      <c r="AE54" s="256">
        <f>BigCF!AF176</f>
        <v>0</v>
      </c>
      <c r="AF54" s="256">
        <f>BigCF!AG176</f>
        <v>0</v>
      </c>
      <c r="AG54" s="256">
        <f>BigCF!AH176</f>
        <v>0</v>
      </c>
      <c r="AH54" s="256">
        <f>BigCF!AI176</f>
        <v>0</v>
      </c>
      <c r="AI54" s="256">
        <f>BigCF!AJ176</f>
        <v>0</v>
      </c>
      <c r="AJ54" s="256">
        <f>BigCF!AK176</f>
        <v>0</v>
      </c>
      <c r="AK54" s="256">
        <f>BigCF!AL176</f>
        <v>0</v>
      </c>
      <c r="AL54" s="256">
        <f>BigCF!AM176</f>
        <v>0</v>
      </c>
      <c r="AM54" s="282">
        <f>SUM(C54:AL54)</f>
        <v>0</v>
      </c>
    </row>
    <row r="55" spans="1:39" s="5" customFormat="1" ht="12" hidden="1" customHeight="1" outlineLevel="1">
      <c r="A55" s="374"/>
      <c r="B55" s="255">
        <f>その他収支!A38</f>
        <v>0</v>
      </c>
      <c r="C55" s="256">
        <f>BigCF!D177</f>
        <v>0</v>
      </c>
      <c r="D55" s="256">
        <f>BigCF!E177</f>
        <v>0</v>
      </c>
      <c r="E55" s="256">
        <f>BigCF!F177</f>
        <v>0</v>
      </c>
      <c r="F55" s="256">
        <f>BigCF!G177</f>
        <v>0</v>
      </c>
      <c r="G55" s="256">
        <f>BigCF!H177</f>
        <v>0</v>
      </c>
      <c r="H55" s="256">
        <f>BigCF!I177</f>
        <v>0</v>
      </c>
      <c r="I55" s="256">
        <f>BigCF!J177</f>
        <v>0</v>
      </c>
      <c r="J55" s="256">
        <f>BigCF!K177</f>
        <v>0</v>
      </c>
      <c r="K55" s="256">
        <f>BigCF!L177</f>
        <v>0</v>
      </c>
      <c r="L55" s="256">
        <f>BigCF!M177</f>
        <v>0</v>
      </c>
      <c r="M55" s="256">
        <f>BigCF!N177</f>
        <v>0</v>
      </c>
      <c r="N55" s="256">
        <f>BigCF!O177</f>
        <v>0</v>
      </c>
      <c r="O55" s="256">
        <f>BigCF!P177</f>
        <v>0</v>
      </c>
      <c r="P55" s="256">
        <f>BigCF!Q177</f>
        <v>0</v>
      </c>
      <c r="Q55" s="256">
        <f>BigCF!R177</f>
        <v>0</v>
      </c>
      <c r="R55" s="256">
        <f>BigCF!S177</f>
        <v>0</v>
      </c>
      <c r="S55" s="256">
        <f>BigCF!T177</f>
        <v>0</v>
      </c>
      <c r="T55" s="256">
        <f>BigCF!U177</f>
        <v>0</v>
      </c>
      <c r="U55" s="256">
        <f>BigCF!V177</f>
        <v>0</v>
      </c>
      <c r="V55" s="256">
        <f>BigCF!W177</f>
        <v>0</v>
      </c>
      <c r="W55" s="256">
        <f>BigCF!X177</f>
        <v>0</v>
      </c>
      <c r="X55" s="256">
        <f>BigCF!Y177</f>
        <v>0</v>
      </c>
      <c r="Y55" s="256">
        <f>BigCF!Z177</f>
        <v>0</v>
      </c>
      <c r="Z55" s="256">
        <f>BigCF!AA177</f>
        <v>0</v>
      </c>
      <c r="AA55" s="256">
        <f>BigCF!AB177</f>
        <v>0</v>
      </c>
      <c r="AB55" s="256">
        <f>BigCF!AC177</f>
        <v>0</v>
      </c>
      <c r="AC55" s="256">
        <f>BigCF!AD177</f>
        <v>0</v>
      </c>
      <c r="AD55" s="256">
        <f>BigCF!AE177</f>
        <v>0</v>
      </c>
      <c r="AE55" s="256">
        <f>BigCF!AF177</f>
        <v>0</v>
      </c>
      <c r="AF55" s="256">
        <f>BigCF!AG177</f>
        <v>0</v>
      </c>
      <c r="AG55" s="256">
        <f>BigCF!AH177</f>
        <v>0</v>
      </c>
      <c r="AH55" s="256">
        <f>BigCF!AI177</f>
        <v>0</v>
      </c>
      <c r="AI55" s="256">
        <f>BigCF!AJ177</f>
        <v>0</v>
      </c>
      <c r="AJ55" s="256">
        <f>BigCF!AK177</f>
        <v>0</v>
      </c>
      <c r="AK55" s="256">
        <f>BigCF!AL177</f>
        <v>0</v>
      </c>
      <c r="AL55" s="256">
        <f>BigCF!AM177</f>
        <v>0</v>
      </c>
      <c r="AM55" s="282">
        <f>SUM(C55:AL55)</f>
        <v>0</v>
      </c>
    </row>
    <row r="56" spans="1:39" s="5" customFormat="1" ht="12" hidden="1" customHeight="1" outlineLevel="1">
      <c r="A56" s="374"/>
      <c r="B56" s="255">
        <f>その他収支!A39</f>
        <v>0</v>
      </c>
      <c r="C56" s="256">
        <f>BigCF!D178</f>
        <v>0</v>
      </c>
      <c r="D56" s="256">
        <f>BigCF!E178</f>
        <v>0</v>
      </c>
      <c r="E56" s="256">
        <f>BigCF!F178</f>
        <v>0</v>
      </c>
      <c r="F56" s="256">
        <f>BigCF!G178</f>
        <v>0</v>
      </c>
      <c r="G56" s="256">
        <f>BigCF!H178</f>
        <v>0</v>
      </c>
      <c r="H56" s="256">
        <f>BigCF!I178</f>
        <v>0</v>
      </c>
      <c r="I56" s="256">
        <f>BigCF!J178</f>
        <v>0</v>
      </c>
      <c r="J56" s="256">
        <f>BigCF!K178</f>
        <v>0</v>
      </c>
      <c r="K56" s="256">
        <f>BigCF!L178</f>
        <v>0</v>
      </c>
      <c r="L56" s="256">
        <f>BigCF!M178</f>
        <v>0</v>
      </c>
      <c r="M56" s="256">
        <f>BigCF!N178</f>
        <v>0</v>
      </c>
      <c r="N56" s="256">
        <f>BigCF!O178</f>
        <v>0</v>
      </c>
      <c r="O56" s="256">
        <f>BigCF!P178</f>
        <v>0</v>
      </c>
      <c r="P56" s="256">
        <f>BigCF!Q178</f>
        <v>0</v>
      </c>
      <c r="Q56" s="256">
        <f>BigCF!R178</f>
        <v>0</v>
      </c>
      <c r="R56" s="256">
        <f>BigCF!S178</f>
        <v>0</v>
      </c>
      <c r="S56" s="256">
        <f>BigCF!T178</f>
        <v>0</v>
      </c>
      <c r="T56" s="256">
        <f>BigCF!U178</f>
        <v>0</v>
      </c>
      <c r="U56" s="256">
        <f>BigCF!V178</f>
        <v>0</v>
      </c>
      <c r="V56" s="256">
        <f>BigCF!W178</f>
        <v>0</v>
      </c>
      <c r="W56" s="256">
        <f>BigCF!X178</f>
        <v>0</v>
      </c>
      <c r="X56" s="256">
        <f>BigCF!Y178</f>
        <v>0</v>
      </c>
      <c r="Y56" s="256">
        <f>BigCF!Z178</f>
        <v>0</v>
      </c>
      <c r="Z56" s="256">
        <f>BigCF!AA178</f>
        <v>0</v>
      </c>
      <c r="AA56" s="256">
        <f>BigCF!AB178</f>
        <v>0</v>
      </c>
      <c r="AB56" s="256">
        <f>BigCF!AC178</f>
        <v>0</v>
      </c>
      <c r="AC56" s="256">
        <f>BigCF!AD178</f>
        <v>0</v>
      </c>
      <c r="AD56" s="256">
        <f>BigCF!AE178</f>
        <v>0</v>
      </c>
      <c r="AE56" s="256">
        <f>BigCF!AF178</f>
        <v>0</v>
      </c>
      <c r="AF56" s="256">
        <f>BigCF!AG178</f>
        <v>0</v>
      </c>
      <c r="AG56" s="256">
        <f>BigCF!AH178</f>
        <v>0</v>
      </c>
      <c r="AH56" s="256">
        <f>BigCF!AI178</f>
        <v>0</v>
      </c>
      <c r="AI56" s="256">
        <f>BigCF!AJ178</f>
        <v>0</v>
      </c>
      <c r="AJ56" s="256">
        <f>BigCF!AK178</f>
        <v>0</v>
      </c>
      <c r="AK56" s="256">
        <f>BigCF!AL178</f>
        <v>0</v>
      </c>
      <c r="AL56" s="256">
        <f>BigCF!AM178</f>
        <v>0</v>
      </c>
      <c r="AM56" s="282">
        <f>SUM(C56:AL56)</f>
        <v>0</v>
      </c>
    </row>
    <row r="57" spans="1:39" s="5" customFormat="1" ht="12" hidden="1" customHeight="1" outlineLevel="1">
      <c r="A57" s="374"/>
      <c r="B57" s="255">
        <f>その他収支!A40</f>
        <v>0</v>
      </c>
      <c r="C57" s="256">
        <f>BigCF!D179</f>
        <v>0</v>
      </c>
      <c r="D57" s="256">
        <f>BigCF!E179</f>
        <v>0</v>
      </c>
      <c r="E57" s="256">
        <f>BigCF!F179</f>
        <v>0</v>
      </c>
      <c r="F57" s="256">
        <f>BigCF!G179</f>
        <v>0</v>
      </c>
      <c r="G57" s="256">
        <f>BigCF!H179</f>
        <v>0</v>
      </c>
      <c r="H57" s="256">
        <f>BigCF!I179</f>
        <v>0</v>
      </c>
      <c r="I57" s="256">
        <f>BigCF!J179</f>
        <v>0</v>
      </c>
      <c r="J57" s="256">
        <f>BigCF!K179</f>
        <v>0</v>
      </c>
      <c r="K57" s="256">
        <f>BigCF!L179</f>
        <v>0</v>
      </c>
      <c r="L57" s="256">
        <f>BigCF!M179</f>
        <v>0</v>
      </c>
      <c r="M57" s="256">
        <f>BigCF!N179</f>
        <v>0</v>
      </c>
      <c r="N57" s="256">
        <f>BigCF!O179</f>
        <v>0</v>
      </c>
      <c r="O57" s="256">
        <f>BigCF!P179</f>
        <v>0</v>
      </c>
      <c r="P57" s="256">
        <f>BigCF!Q179</f>
        <v>0</v>
      </c>
      <c r="Q57" s="256">
        <f>BigCF!R179</f>
        <v>0</v>
      </c>
      <c r="R57" s="256">
        <f>BigCF!S179</f>
        <v>0</v>
      </c>
      <c r="S57" s="256">
        <f>BigCF!T179</f>
        <v>0</v>
      </c>
      <c r="T57" s="256">
        <f>BigCF!U179</f>
        <v>0</v>
      </c>
      <c r="U57" s="256">
        <f>BigCF!V179</f>
        <v>0</v>
      </c>
      <c r="V57" s="256">
        <f>BigCF!W179</f>
        <v>0</v>
      </c>
      <c r="W57" s="256">
        <f>BigCF!X179</f>
        <v>0</v>
      </c>
      <c r="X57" s="256">
        <f>BigCF!Y179</f>
        <v>0</v>
      </c>
      <c r="Y57" s="256">
        <f>BigCF!Z179</f>
        <v>0</v>
      </c>
      <c r="Z57" s="256">
        <f>BigCF!AA179</f>
        <v>0</v>
      </c>
      <c r="AA57" s="256">
        <f>BigCF!AB179</f>
        <v>0</v>
      </c>
      <c r="AB57" s="256">
        <f>BigCF!AC179</f>
        <v>0</v>
      </c>
      <c r="AC57" s="256">
        <f>BigCF!AD179</f>
        <v>0</v>
      </c>
      <c r="AD57" s="256">
        <f>BigCF!AE179</f>
        <v>0</v>
      </c>
      <c r="AE57" s="256">
        <f>BigCF!AF179</f>
        <v>0</v>
      </c>
      <c r="AF57" s="256">
        <f>BigCF!AG179</f>
        <v>0</v>
      </c>
      <c r="AG57" s="256">
        <f>BigCF!AH179</f>
        <v>0</v>
      </c>
      <c r="AH57" s="256">
        <f>BigCF!AI179</f>
        <v>0</v>
      </c>
      <c r="AI57" s="256">
        <f>BigCF!AJ179</f>
        <v>0</v>
      </c>
      <c r="AJ57" s="256">
        <f>BigCF!AK179</f>
        <v>0</v>
      </c>
      <c r="AK57" s="256">
        <f>BigCF!AL179</f>
        <v>0</v>
      </c>
      <c r="AL57" s="256">
        <f>BigCF!AM179</f>
        <v>0</v>
      </c>
      <c r="AM57" s="282">
        <f>SUM(C57:AL57)</f>
        <v>0</v>
      </c>
    </row>
    <row r="58" spans="1:39" s="5" customFormat="1" ht="13.5" customHeight="1" collapsed="1">
      <c r="A58" s="374"/>
      <c r="B58" s="47" t="s">
        <v>749</v>
      </c>
      <c r="C58" s="18">
        <f>BigCF!D241</f>
        <v>0</v>
      </c>
      <c r="D58" s="18">
        <f>BigCF!E241</f>
        <v>0</v>
      </c>
      <c r="E58" s="18">
        <f>BigCF!F241</f>
        <v>0</v>
      </c>
      <c r="F58" s="18">
        <f>BigCF!G241</f>
        <v>0</v>
      </c>
      <c r="G58" s="18">
        <f>BigCF!H241</f>
        <v>0</v>
      </c>
      <c r="H58" s="18">
        <f>BigCF!I241</f>
        <v>0</v>
      </c>
      <c r="I58" s="18">
        <f>BigCF!J241</f>
        <v>0</v>
      </c>
      <c r="J58" s="18">
        <f>BigCF!K241</f>
        <v>0</v>
      </c>
      <c r="K58" s="18">
        <f>BigCF!L241</f>
        <v>0</v>
      </c>
      <c r="L58" s="18">
        <f>BigCF!M241</f>
        <v>0</v>
      </c>
      <c r="M58" s="18">
        <f>BigCF!N241</f>
        <v>0</v>
      </c>
      <c r="N58" s="18">
        <f>BigCF!O241</f>
        <v>0</v>
      </c>
      <c r="O58" s="18">
        <f>BigCF!P241</f>
        <v>0</v>
      </c>
      <c r="P58" s="18">
        <f>BigCF!Q241</f>
        <v>0</v>
      </c>
      <c r="Q58" s="18">
        <f>BigCF!R241</f>
        <v>0</v>
      </c>
      <c r="R58" s="18">
        <f>BigCF!S241</f>
        <v>0</v>
      </c>
      <c r="S58" s="18">
        <f>BigCF!T241</f>
        <v>0</v>
      </c>
      <c r="T58" s="18">
        <f>BigCF!U241</f>
        <v>0</v>
      </c>
      <c r="U58" s="18">
        <f>BigCF!V241</f>
        <v>0</v>
      </c>
      <c r="V58" s="18">
        <f>BigCF!W241</f>
        <v>0</v>
      </c>
      <c r="W58" s="18">
        <f>BigCF!X241</f>
        <v>0</v>
      </c>
      <c r="X58" s="18">
        <f>BigCF!Y241</f>
        <v>0</v>
      </c>
      <c r="Y58" s="18">
        <f>BigCF!Z241</f>
        <v>0</v>
      </c>
      <c r="Z58" s="18">
        <f>BigCF!AA241</f>
        <v>0</v>
      </c>
      <c r="AA58" s="18">
        <f>BigCF!AB241</f>
        <v>0</v>
      </c>
      <c r="AB58" s="18">
        <f>BigCF!AC241</f>
        <v>0</v>
      </c>
      <c r="AC58" s="18">
        <f>BigCF!AD241</f>
        <v>0</v>
      </c>
      <c r="AD58" s="18">
        <f>BigCF!AE241</f>
        <v>0</v>
      </c>
      <c r="AE58" s="18">
        <f>BigCF!AF241</f>
        <v>0</v>
      </c>
      <c r="AF58" s="18">
        <f>BigCF!AG241</f>
        <v>0</v>
      </c>
      <c r="AG58" s="18">
        <f>BigCF!AH241</f>
        <v>0</v>
      </c>
      <c r="AH58" s="18">
        <f>BigCF!AI241</f>
        <v>0</v>
      </c>
      <c r="AI58" s="18">
        <f>BigCF!AJ241</f>
        <v>0</v>
      </c>
      <c r="AJ58" s="18">
        <f>BigCF!AK241</f>
        <v>0</v>
      </c>
      <c r="AK58" s="18">
        <f>BigCF!AL241</f>
        <v>0</v>
      </c>
      <c r="AL58" s="18">
        <f>BigCF!AM241</f>
        <v>0</v>
      </c>
      <c r="AM58" s="282">
        <f>SUM(C58:AL58)</f>
        <v>0</v>
      </c>
    </row>
    <row r="59" spans="1:39" s="5" customFormat="1" ht="13.5" customHeight="1">
      <c r="A59" s="374"/>
      <c r="B59" s="47" t="s">
        <v>758</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282">
        <f>SUM(C59:AL59)</f>
        <v>0</v>
      </c>
    </row>
    <row r="60" spans="1:39" s="5" customFormat="1" ht="13.5" customHeight="1">
      <c r="A60" s="374"/>
      <c r="B60" s="47" t="s">
        <v>758</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282">
        <f>SUM(C60:AL60)</f>
        <v>0</v>
      </c>
    </row>
    <row r="61" spans="1:39" s="5" customFormat="1" ht="13.5" customHeight="1">
      <c r="A61" s="375"/>
      <c r="B61" s="47" t="s">
        <v>758</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282">
        <f>SUM(C61:AL61)</f>
        <v>0</v>
      </c>
    </row>
    <row r="62" spans="1:39" s="5" customFormat="1" ht="12" customHeight="1">
      <c r="A62" s="376" t="s">
        <v>501</v>
      </c>
      <c r="B62" s="46" t="s">
        <v>750</v>
      </c>
      <c r="C62" s="18">
        <f>SUBTOTAL(9,C63:C80)</f>
        <v>105.3</v>
      </c>
      <c r="D62" s="18">
        <f>SUBTOTAL(9,D63:D80)</f>
        <v>105.3</v>
      </c>
      <c r="E62" s="18">
        <f t="shared" ref="E62:AL62" si="60">SUBTOTAL(9,E63:E80)</f>
        <v>105.3</v>
      </c>
      <c r="F62" s="18">
        <f t="shared" si="60"/>
        <v>105.3</v>
      </c>
      <c r="G62" s="18">
        <f t="shared" si="60"/>
        <v>105.3</v>
      </c>
      <c r="H62" s="18">
        <f t="shared" si="60"/>
        <v>105.3</v>
      </c>
      <c r="I62" s="18">
        <f t="shared" si="60"/>
        <v>75</v>
      </c>
      <c r="J62" s="18">
        <f t="shared" si="60"/>
        <v>75</v>
      </c>
      <c r="K62" s="18">
        <f t="shared" si="60"/>
        <v>75</v>
      </c>
      <c r="L62" s="18">
        <f t="shared" si="60"/>
        <v>75</v>
      </c>
      <c r="M62" s="18">
        <f t="shared" si="60"/>
        <v>84.6</v>
      </c>
      <c r="N62" s="18">
        <f t="shared" si="60"/>
        <v>20.299999999999997</v>
      </c>
      <c r="O62" s="18">
        <f t="shared" si="60"/>
        <v>20.299999999999997</v>
      </c>
      <c r="P62" s="18">
        <f t="shared" si="60"/>
        <v>20.299999999999997</v>
      </c>
      <c r="Q62" s="18">
        <f t="shared" si="60"/>
        <v>20.299999999999997</v>
      </c>
      <c r="R62" s="18">
        <f t="shared" si="60"/>
        <v>20.299999999999997</v>
      </c>
      <c r="S62" s="18">
        <f t="shared" si="60"/>
        <v>20.299999999999997</v>
      </c>
      <c r="T62" s="18">
        <f t="shared" si="60"/>
        <v>20.299999999999997</v>
      </c>
      <c r="U62" s="18">
        <f t="shared" si="60"/>
        <v>20.299999999999997</v>
      </c>
      <c r="V62" s="18">
        <f t="shared" si="60"/>
        <v>20.299999999999997</v>
      </c>
      <c r="W62" s="18">
        <f t="shared" si="60"/>
        <v>19</v>
      </c>
      <c r="X62" s="18">
        <f t="shared" si="60"/>
        <v>19</v>
      </c>
      <c r="Y62" s="18">
        <f t="shared" si="60"/>
        <v>19</v>
      </c>
      <c r="Z62" s="18">
        <f t="shared" si="60"/>
        <v>19</v>
      </c>
      <c r="AA62" s="18">
        <f t="shared" si="60"/>
        <v>19</v>
      </c>
      <c r="AB62" s="18">
        <f t="shared" si="60"/>
        <v>19</v>
      </c>
      <c r="AC62" s="18">
        <f t="shared" si="60"/>
        <v>19</v>
      </c>
      <c r="AD62" s="18">
        <f t="shared" si="60"/>
        <v>19</v>
      </c>
      <c r="AE62" s="18">
        <f t="shared" si="60"/>
        <v>19</v>
      </c>
      <c r="AF62" s="18">
        <f t="shared" si="60"/>
        <v>19</v>
      </c>
      <c r="AG62" s="18">
        <f t="shared" si="60"/>
        <v>19</v>
      </c>
      <c r="AH62" s="18">
        <f t="shared" si="60"/>
        <v>19</v>
      </c>
      <c r="AI62" s="18">
        <f t="shared" si="60"/>
        <v>19</v>
      </c>
      <c r="AJ62" s="18">
        <f t="shared" si="60"/>
        <v>19</v>
      </c>
      <c r="AK62" s="18">
        <f t="shared" si="60"/>
        <v>19</v>
      </c>
      <c r="AL62" s="18">
        <f t="shared" si="60"/>
        <v>19</v>
      </c>
      <c r="AM62" s="282">
        <f>SUM(C62:AL62)</f>
        <v>1503.0999999999997</v>
      </c>
    </row>
    <row r="63" spans="1:39" s="5" customFormat="1" ht="12" hidden="1" customHeight="1" outlineLevel="1">
      <c r="A63" s="374"/>
      <c r="B63" s="46" t="s">
        <v>907</v>
      </c>
      <c r="C63" s="18">
        <f>SUBTOTAL(9,C64:C71)</f>
        <v>105.3</v>
      </c>
      <c r="D63" s="18">
        <f>SUBTOTAL(9,D64:D71)</f>
        <v>105.3</v>
      </c>
      <c r="E63" s="18">
        <f t="shared" ref="E63:AL63" si="61">SUBTOTAL(9,E64:E71)</f>
        <v>105.3</v>
      </c>
      <c r="F63" s="18">
        <f t="shared" si="61"/>
        <v>105.3</v>
      </c>
      <c r="G63" s="18">
        <f t="shared" si="61"/>
        <v>105.3</v>
      </c>
      <c r="H63" s="18">
        <f t="shared" si="61"/>
        <v>105.3</v>
      </c>
      <c r="I63" s="18">
        <f t="shared" si="61"/>
        <v>75</v>
      </c>
      <c r="J63" s="18">
        <f t="shared" si="61"/>
        <v>75</v>
      </c>
      <c r="K63" s="18">
        <f t="shared" si="61"/>
        <v>75</v>
      </c>
      <c r="L63" s="18">
        <f t="shared" si="61"/>
        <v>75</v>
      </c>
      <c r="M63" s="18">
        <f t="shared" si="61"/>
        <v>84.6</v>
      </c>
      <c r="N63" s="18">
        <f t="shared" si="61"/>
        <v>20.299999999999997</v>
      </c>
      <c r="O63" s="18">
        <f t="shared" si="61"/>
        <v>20.299999999999997</v>
      </c>
      <c r="P63" s="18">
        <f t="shared" si="61"/>
        <v>20.299999999999997</v>
      </c>
      <c r="Q63" s="18">
        <f t="shared" si="61"/>
        <v>20.299999999999997</v>
      </c>
      <c r="R63" s="18">
        <f t="shared" si="61"/>
        <v>20.299999999999997</v>
      </c>
      <c r="S63" s="18">
        <f t="shared" si="61"/>
        <v>20.299999999999997</v>
      </c>
      <c r="T63" s="18">
        <f t="shared" si="61"/>
        <v>20.299999999999997</v>
      </c>
      <c r="U63" s="18">
        <f t="shared" si="61"/>
        <v>20.299999999999997</v>
      </c>
      <c r="V63" s="18">
        <f t="shared" si="61"/>
        <v>20.299999999999997</v>
      </c>
      <c r="W63" s="18">
        <f t="shared" si="61"/>
        <v>19</v>
      </c>
      <c r="X63" s="18">
        <f t="shared" si="61"/>
        <v>19</v>
      </c>
      <c r="Y63" s="18">
        <f t="shared" si="61"/>
        <v>19</v>
      </c>
      <c r="Z63" s="18">
        <f t="shared" si="61"/>
        <v>19</v>
      </c>
      <c r="AA63" s="18">
        <f t="shared" si="61"/>
        <v>19</v>
      </c>
      <c r="AB63" s="18">
        <f t="shared" si="61"/>
        <v>19</v>
      </c>
      <c r="AC63" s="18">
        <f t="shared" si="61"/>
        <v>19</v>
      </c>
      <c r="AD63" s="18">
        <f t="shared" si="61"/>
        <v>19</v>
      </c>
      <c r="AE63" s="18">
        <f t="shared" si="61"/>
        <v>19</v>
      </c>
      <c r="AF63" s="18">
        <f t="shared" si="61"/>
        <v>19</v>
      </c>
      <c r="AG63" s="18">
        <f t="shared" si="61"/>
        <v>19</v>
      </c>
      <c r="AH63" s="18">
        <f t="shared" si="61"/>
        <v>19</v>
      </c>
      <c r="AI63" s="18">
        <f t="shared" si="61"/>
        <v>19</v>
      </c>
      <c r="AJ63" s="18">
        <f t="shared" si="61"/>
        <v>19</v>
      </c>
      <c r="AK63" s="18">
        <f t="shared" si="61"/>
        <v>19</v>
      </c>
      <c r="AL63" s="18">
        <f t="shared" si="61"/>
        <v>19</v>
      </c>
      <c r="AM63" s="282">
        <f>SUM(C63:AL63)</f>
        <v>1503.0999999999997</v>
      </c>
    </row>
    <row r="64" spans="1:39" s="5" customFormat="1" ht="12" hidden="1" customHeight="1" outlineLevel="1">
      <c r="A64" s="374"/>
      <c r="B64" s="257" t="s">
        <v>450</v>
      </c>
      <c r="C64" s="253">
        <f>BigCF!D261</f>
        <v>0</v>
      </c>
      <c r="D64" s="253">
        <f>BigCF!E261</f>
        <v>0</v>
      </c>
      <c r="E64" s="253">
        <f>BigCF!F261</f>
        <v>0</v>
      </c>
      <c r="F64" s="253">
        <f>BigCF!G261</f>
        <v>0</v>
      </c>
      <c r="G64" s="253">
        <f>BigCF!H261</f>
        <v>0</v>
      </c>
      <c r="H64" s="253">
        <f>BigCF!I261</f>
        <v>0</v>
      </c>
      <c r="I64" s="253">
        <f>BigCF!J261</f>
        <v>0</v>
      </c>
      <c r="J64" s="253">
        <f>BigCF!K261</f>
        <v>0</v>
      </c>
      <c r="K64" s="253">
        <f>BigCF!L261</f>
        <v>0</v>
      </c>
      <c r="L64" s="253">
        <f>BigCF!M261</f>
        <v>0</v>
      </c>
      <c r="M64" s="253">
        <f>BigCF!N261</f>
        <v>0</v>
      </c>
      <c r="N64" s="253">
        <f>BigCF!O261</f>
        <v>12.1</v>
      </c>
      <c r="O64" s="253">
        <f>BigCF!P261</f>
        <v>12.1</v>
      </c>
      <c r="P64" s="253">
        <f>BigCF!Q261</f>
        <v>12.1</v>
      </c>
      <c r="Q64" s="253">
        <f>BigCF!R261</f>
        <v>12.1</v>
      </c>
      <c r="R64" s="253">
        <f>BigCF!S261</f>
        <v>12.1</v>
      </c>
      <c r="S64" s="253">
        <f>BigCF!T261</f>
        <v>12.1</v>
      </c>
      <c r="T64" s="253">
        <f>BigCF!U261</f>
        <v>12.1</v>
      </c>
      <c r="U64" s="253">
        <f>BigCF!V261</f>
        <v>12.1</v>
      </c>
      <c r="V64" s="253">
        <f>BigCF!W261</f>
        <v>12.1</v>
      </c>
      <c r="W64" s="253">
        <f>BigCF!X261</f>
        <v>0</v>
      </c>
      <c r="X64" s="253">
        <f>BigCF!Y261</f>
        <v>0</v>
      </c>
      <c r="Y64" s="253">
        <f>BigCF!Z261</f>
        <v>0</v>
      </c>
      <c r="Z64" s="253">
        <f>BigCF!AA261</f>
        <v>0</v>
      </c>
      <c r="AA64" s="253">
        <f>BigCF!AB261</f>
        <v>0</v>
      </c>
      <c r="AB64" s="253">
        <f>BigCF!AC261</f>
        <v>0</v>
      </c>
      <c r="AC64" s="253">
        <f>BigCF!AD261</f>
        <v>0</v>
      </c>
      <c r="AD64" s="253">
        <f>BigCF!AE261</f>
        <v>0</v>
      </c>
      <c r="AE64" s="253">
        <f>BigCF!AF261</f>
        <v>0</v>
      </c>
      <c r="AF64" s="253">
        <f>BigCF!AG261</f>
        <v>0</v>
      </c>
      <c r="AG64" s="253">
        <f>BigCF!AH261</f>
        <v>0</v>
      </c>
      <c r="AH64" s="253">
        <f>BigCF!AI261</f>
        <v>0</v>
      </c>
      <c r="AI64" s="253">
        <f>BigCF!AJ261</f>
        <v>0</v>
      </c>
      <c r="AJ64" s="253">
        <f>BigCF!AK261</f>
        <v>0</v>
      </c>
      <c r="AK64" s="253">
        <f>BigCF!AL261</f>
        <v>0</v>
      </c>
      <c r="AL64" s="253">
        <f>BigCF!AM261</f>
        <v>0</v>
      </c>
      <c r="AM64" s="282">
        <f>SUM(C64:AL64)</f>
        <v>108.89999999999998</v>
      </c>
    </row>
    <row r="65" spans="1:39" s="5" customFormat="1" ht="12" hidden="1" customHeight="1" outlineLevel="1">
      <c r="A65" s="374"/>
      <c r="B65" s="257" t="s">
        <v>451</v>
      </c>
      <c r="C65" s="253">
        <f>BigCF!D262</f>
        <v>35</v>
      </c>
      <c r="D65" s="253">
        <f>BigCF!E262</f>
        <v>35</v>
      </c>
      <c r="E65" s="253">
        <f>BigCF!F262</f>
        <v>35</v>
      </c>
      <c r="F65" s="253">
        <f>BigCF!G262</f>
        <v>35</v>
      </c>
      <c r="G65" s="253">
        <f>BigCF!H262</f>
        <v>35</v>
      </c>
      <c r="H65" s="253">
        <f>BigCF!I262</f>
        <v>35</v>
      </c>
      <c r="I65" s="253">
        <f>BigCF!J262</f>
        <v>24.9</v>
      </c>
      <c r="J65" s="253">
        <f>BigCF!K262</f>
        <v>24.9</v>
      </c>
      <c r="K65" s="253">
        <f>BigCF!L262</f>
        <v>24.9</v>
      </c>
      <c r="L65" s="253">
        <f>BigCF!M262</f>
        <v>24.9</v>
      </c>
      <c r="M65" s="253">
        <f>BigCF!N262</f>
        <v>24.9</v>
      </c>
      <c r="N65" s="253">
        <f>BigCF!O262</f>
        <v>0</v>
      </c>
      <c r="O65" s="253">
        <f>BigCF!P262</f>
        <v>0</v>
      </c>
      <c r="P65" s="253">
        <f>BigCF!Q262</f>
        <v>0</v>
      </c>
      <c r="Q65" s="253">
        <f>BigCF!R262</f>
        <v>0</v>
      </c>
      <c r="R65" s="253">
        <f>BigCF!S262</f>
        <v>0</v>
      </c>
      <c r="S65" s="253">
        <f>BigCF!T262</f>
        <v>0</v>
      </c>
      <c r="T65" s="253">
        <f>BigCF!U262</f>
        <v>0</v>
      </c>
      <c r="U65" s="253">
        <f>BigCF!V262</f>
        <v>0</v>
      </c>
      <c r="V65" s="253">
        <f>BigCF!W262</f>
        <v>0</v>
      </c>
      <c r="W65" s="253">
        <f>BigCF!X262</f>
        <v>0</v>
      </c>
      <c r="X65" s="253">
        <f>BigCF!Y262</f>
        <v>0</v>
      </c>
      <c r="Y65" s="253">
        <f>BigCF!Z262</f>
        <v>0</v>
      </c>
      <c r="Z65" s="253">
        <f>BigCF!AA262</f>
        <v>0</v>
      </c>
      <c r="AA65" s="253">
        <f>BigCF!AB262</f>
        <v>0</v>
      </c>
      <c r="AB65" s="253">
        <f>BigCF!AC262</f>
        <v>0</v>
      </c>
      <c r="AC65" s="253">
        <f>BigCF!AD262</f>
        <v>0</v>
      </c>
      <c r="AD65" s="253">
        <f>BigCF!AE262</f>
        <v>0</v>
      </c>
      <c r="AE65" s="253">
        <f>BigCF!AF262</f>
        <v>0</v>
      </c>
      <c r="AF65" s="253">
        <f>BigCF!AG262</f>
        <v>0</v>
      </c>
      <c r="AG65" s="253">
        <f>BigCF!AH262</f>
        <v>0</v>
      </c>
      <c r="AH65" s="253">
        <f>BigCF!AI262</f>
        <v>0</v>
      </c>
      <c r="AI65" s="253">
        <f>BigCF!AJ262</f>
        <v>0</v>
      </c>
      <c r="AJ65" s="253">
        <f>BigCF!AK262</f>
        <v>0</v>
      </c>
      <c r="AK65" s="253">
        <f>BigCF!AL262</f>
        <v>0</v>
      </c>
      <c r="AL65" s="253">
        <f>BigCF!AM262</f>
        <v>0</v>
      </c>
      <c r="AM65" s="282">
        <f>SUM(C65:AL65)</f>
        <v>334.49999999999994</v>
      </c>
    </row>
    <row r="66" spans="1:39" s="5" customFormat="1" ht="12" hidden="1" customHeight="1" outlineLevel="1">
      <c r="A66" s="374"/>
      <c r="B66" s="257" t="s">
        <v>452</v>
      </c>
      <c r="C66" s="253">
        <f>BigCF!D263</f>
        <v>0</v>
      </c>
      <c r="D66" s="253">
        <f>BigCF!E263</f>
        <v>0</v>
      </c>
      <c r="E66" s="253">
        <f>BigCF!F263</f>
        <v>0</v>
      </c>
      <c r="F66" s="253">
        <f>BigCF!G263</f>
        <v>0</v>
      </c>
      <c r="G66" s="253">
        <f>BigCF!H263</f>
        <v>0</v>
      </c>
      <c r="H66" s="253">
        <f>BigCF!I263</f>
        <v>0</v>
      </c>
      <c r="I66" s="253">
        <f>BigCF!J263</f>
        <v>0</v>
      </c>
      <c r="J66" s="253">
        <f>BigCF!K263</f>
        <v>0</v>
      </c>
      <c r="K66" s="253">
        <f>BigCF!L263</f>
        <v>0</v>
      </c>
      <c r="L66" s="253">
        <f>BigCF!M263</f>
        <v>0</v>
      </c>
      <c r="M66" s="253">
        <f>BigCF!N263</f>
        <v>0</v>
      </c>
      <c r="N66" s="253">
        <f>BigCF!O263</f>
        <v>0</v>
      </c>
      <c r="O66" s="253">
        <f>BigCF!P263</f>
        <v>0</v>
      </c>
      <c r="P66" s="253">
        <f>BigCF!Q263</f>
        <v>0</v>
      </c>
      <c r="Q66" s="253">
        <f>BigCF!R263</f>
        <v>0</v>
      </c>
      <c r="R66" s="253">
        <f>BigCF!S263</f>
        <v>0</v>
      </c>
      <c r="S66" s="253">
        <f>BigCF!T263</f>
        <v>0</v>
      </c>
      <c r="T66" s="253">
        <f>BigCF!U263</f>
        <v>0</v>
      </c>
      <c r="U66" s="253">
        <f>BigCF!V263</f>
        <v>0</v>
      </c>
      <c r="V66" s="253">
        <f>BigCF!W263</f>
        <v>0</v>
      </c>
      <c r="W66" s="253">
        <f>BigCF!X263</f>
        <v>10.8</v>
      </c>
      <c r="X66" s="253">
        <f>BigCF!Y263</f>
        <v>10.8</v>
      </c>
      <c r="Y66" s="253">
        <f>BigCF!Z263</f>
        <v>10.8</v>
      </c>
      <c r="Z66" s="253">
        <f>BigCF!AA263</f>
        <v>10.8</v>
      </c>
      <c r="AA66" s="253">
        <f>BigCF!AB263</f>
        <v>10.8</v>
      </c>
      <c r="AB66" s="253">
        <f>BigCF!AC263</f>
        <v>10.8</v>
      </c>
      <c r="AC66" s="253">
        <f>BigCF!AD263</f>
        <v>10.8</v>
      </c>
      <c r="AD66" s="253">
        <f>BigCF!AE263</f>
        <v>10.8</v>
      </c>
      <c r="AE66" s="253">
        <f>BigCF!AF263</f>
        <v>10.8</v>
      </c>
      <c r="AF66" s="253">
        <f>BigCF!AG263</f>
        <v>10.8</v>
      </c>
      <c r="AG66" s="253">
        <f>BigCF!AH263</f>
        <v>10.8</v>
      </c>
      <c r="AH66" s="253">
        <f>BigCF!AI263</f>
        <v>10.8</v>
      </c>
      <c r="AI66" s="253">
        <f>BigCF!AJ263</f>
        <v>10.8</v>
      </c>
      <c r="AJ66" s="253">
        <f>BigCF!AK263</f>
        <v>10.8</v>
      </c>
      <c r="AK66" s="253">
        <f>BigCF!AL263</f>
        <v>10.8</v>
      </c>
      <c r="AL66" s="253">
        <f>BigCF!AM263</f>
        <v>10.8</v>
      </c>
      <c r="AM66" s="282">
        <f>SUM(C66:AL66)</f>
        <v>172.80000000000004</v>
      </c>
    </row>
    <row r="67" spans="1:39" s="5" customFormat="1" ht="12" hidden="1" customHeight="1" outlineLevel="1">
      <c r="A67" s="374"/>
      <c r="B67" s="257" t="s">
        <v>453</v>
      </c>
      <c r="C67" s="253">
        <f>BigCF!D264</f>
        <v>0</v>
      </c>
      <c r="D67" s="253">
        <f>BigCF!E264</f>
        <v>0</v>
      </c>
      <c r="E67" s="253">
        <f>BigCF!F264</f>
        <v>0</v>
      </c>
      <c r="F67" s="253">
        <f>BigCF!G264</f>
        <v>0</v>
      </c>
      <c r="G67" s="253">
        <f>BigCF!H264</f>
        <v>0</v>
      </c>
      <c r="H67" s="253">
        <f>BigCF!I264</f>
        <v>0</v>
      </c>
      <c r="I67" s="253">
        <f>BigCF!J264</f>
        <v>0</v>
      </c>
      <c r="J67" s="253">
        <f>BigCF!K264</f>
        <v>0</v>
      </c>
      <c r="K67" s="253">
        <f>BigCF!L264</f>
        <v>0</v>
      </c>
      <c r="L67" s="253">
        <f>BigCF!M264</f>
        <v>0</v>
      </c>
      <c r="M67" s="253">
        <f>BigCF!N264</f>
        <v>0</v>
      </c>
      <c r="N67" s="253">
        <f>BigCF!O264</f>
        <v>0</v>
      </c>
      <c r="O67" s="253">
        <f>BigCF!P264</f>
        <v>0</v>
      </c>
      <c r="P67" s="253">
        <f>BigCF!Q264</f>
        <v>0</v>
      </c>
      <c r="Q67" s="253">
        <f>BigCF!R264</f>
        <v>0</v>
      </c>
      <c r="R67" s="253">
        <f>BigCF!S264</f>
        <v>0</v>
      </c>
      <c r="S67" s="253">
        <f>BigCF!T264</f>
        <v>0</v>
      </c>
      <c r="T67" s="253">
        <f>BigCF!U264</f>
        <v>0</v>
      </c>
      <c r="U67" s="253">
        <f>BigCF!V264</f>
        <v>0</v>
      </c>
      <c r="V67" s="253">
        <f>BigCF!W264</f>
        <v>0</v>
      </c>
      <c r="W67" s="253">
        <f>BigCF!X264</f>
        <v>0</v>
      </c>
      <c r="X67" s="253">
        <f>BigCF!Y264</f>
        <v>0</v>
      </c>
      <c r="Y67" s="253">
        <f>BigCF!Z264</f>
        <v>0</v>
      </c>
      <c r="Z67" s="253">
        <f>BigCF!AA264</f>
        <v>0</v>
      </c>
      <c r="AA67" s="253">
        <f>BigCF!AB264</f>
        <v>0</v>
      </c>
      <c r="AB67" s="253">
        <f>BigCF!AC264</f>
        <v>0</v>
      </c>
      <c r="AC67" s="253">
        <f>BigCF!AD264</f>
        <v>0</v>
      </c>
      <c r="AD67" s="253">
        <f>BigCF!AE264</f>
        <v>0</v>
      </c>
      <c r="AE67" s="253">
        <f>BigCF!AF264</f>
        <v>0</v>
      </c>
      <c r="AF67" s="253">
        <f>BigCF!AG264</f>
        <v>0</v>
      </c>
      <c r="AG67" s="253">
        <f>BigCF!AH264</f>
        <v>0</v>
      </c>
      <c r="AH67" s="253">
        <f>BigCF!AI264</f>
        <v>0</v>
      </c>
      <c r="AI67" s="253">
        <f>BigCF!AJ264</f>
        <v>0</v>
      </c>
      <c r="AJ67" s="253">
        <f>BigCF!AK264</f>
        <v>0</v>
      </c>
      <c r="AK67" s="253">
        <f>BigCF!AL264</f>
        <v>0</v>
      </c>
      <c r="AL67" s="253">
        <f>BigCF!AM264</f>
        <v>0</v>
      </c>
      <c r="AM67" s="282">
        <f>SUM(C67:AL67)</f>
        <v>0</v>
      </c>
    </row>
    <row r="68" spans="1:39" s="5" customFormat="1" ht="12" hidden="1" customHeight="1" outlineLevel="1">
      <c r="A68" s="374"/>
      <c r="B68" s="257" t="s">
        <v>454</v>
      </c>
      <c r="C68" s="253">
        <f>BigCF!D265</f>
        <v>64</v>
      </c>
      <c r="D68" s="253">
        <f>BigCF!E265</f>
        <v>64</v>
      </c>
      <c r="E68" s="253">
        <f>BigCF!F265</f>
        <v>64</v>
      </c>
      <c r="F68" s="253">
        <f>BigCF!G265</f>
        <v>64</v>
      </c>
      <c r="G68" s="253">
        <f>BigCF!H265</f>
        <v>64</v>
      </c>
      <c r="H68" s="253">
        <f>BigCF!I265</f>
        <v>64</v>
      </c>
      <c r="I68" s="253">
        <f>BigCF!J265</f>
        <v>45.6</v>
      </c>
      <c r="J68" s="253">
        <f>BigCF!K265</f>
        <v>45.6</v>
      </c>
      <c r="K68" s="253">
        <f>BigCF!L265</f>
        <v>45.6</v>
      </c>
      <c r="L68" s="253">
        <f>BigCF!M265</f>
        <v>45.6</v>
      </c>
      <c r="M68" s="253">
        <f>BigCF!N265</f>
        <v>45.6</v>
      </c>
      <c r="N68" s="253">
        <f>BigCF!O265</f>
        <v>0</v>
      </c>
      <c r="O68" s="253">
        <f>BigCF!P265</f>
        <v>0</v>
      </c>
      <c r="P68" s="253">
        <f>BigCF!Q265</f>
        <v>0</v>
      </c>
      <c r="Q68" s="253">
        <f>BigCF!R265</f>
        <v>0</v>
      </c>
      <c r="R68" s="253">
        <f>BigCF!S265</f>
        <v>0</v>
      </c>
      <c r="S68" s="253">
        <f>BigCF!T265</f>
        <v>0</v>
      </c>
      <c r="T68" s="253">
        <f>BigCF!U265</f>
        <v>0</v>
      </c>
      <c r="U68" s="253">
        <f>BigCF!V265</f>
        <v>0</v>
      </c>
      <c r="V68" s="253">
        <f>BigCF!W265</f>
        <v>0</v>
      </c>
      <c r="W68" s="253">
        <f>BigCF!X265</f>
        <v>0</v>
      </c>
      <c r="X68" s="253">
        <f>BigCF!Y265</f>
        <v>0</v>
      </c>
      <c r="Y68" s="253">
        <f>BigCF!Z265</f>
        <v>0</v>
      </c>
      <c r="Z68" s="253">
        <f>BigCF!AA265</f>
        <v>0</v>
      </c>
      <c r="AA68" s="253">
        <f>BigCF!AB265</f>
        <v>0</v>
      </c>
      <c r="AB68" s="253">
        <f>BigCF!AC265</f>
        <v>0</v>
      </c>
      <c r="AC68" s="253">
        <f>BigCF!AD265</f>
        <v>0</v>
      </c>
      <c r="AD68" s="253">
        <f>BigCF!AE265</f>
        <v>0</v>
      </c>
      <c r="AE68" s="253">
        <f>BigCF!AF265</f>
        <v>0</v>
      </c>
      <c r="AF68" s="253">
        <f>BigCF!AG265</f>
        <v>0</v>
      </c>
      <c r="AG68" s="253">
        <f>BigCF!AH265</f>
        <v>0</v>
      </c>
      <c r="AH68" s="253">
        <f>BigCF!AI265</f>
        <v>0</v>
      </c>
      <c r="AI68" s="253">
        <f>BigCF!AJ265</f>
        <v>0</v>
      </c>
      <c r="AJ68" s="253">
        <f>BigCF!AK265</f>
        <v>0</v>
      </c>
      <c r="AK68" s="253">
        <f>BigCF!AL265</f>
        <v>0</v>
      </c>
      <c r="AL68" s="253">
        <f>BigCF!AM265</f>
        <v>0</v>
      </c>
      <c r="AM68" s="282">
        <f>SUM(C68:AL68)</f>
        <v>612.00000000000011</v>
      </c>
    </row>
    <row r="69" spans="1:39" s="5" customFormat="1" ht="12" hidden="1" customHeight="1" outlineLevel="1">
      <c r="A69" s="374"/>
      <c r="B69" s="257" t="s">
        <v>928</v>
      </c>
      <c r="C69" s="253">
        <f>BigCF!D266</f>
        <v>6.3</v>
      </c>
      <c r="D69" s="253">
        <f>BigCF!E266</f>
        <v>6.3</v>
      </c>
      <c r="E69" s="253">
        <f>BigCF!F266</f>
        <v>6.3</v>
      </c>
      <c r="F69" s="253">
        <f>BigCF!G266</f>
        <v>6.3</v>
      </c>
      <c r="G69" s="253">
        <f>BigCF!H266</f>
        <v>6.3</v>
      </c>
      <c r="H69" s="253">
        <f>BigCF!I266</f>
        <v>6.3</v>
      </c>
      <c r="I69" s="253">
        <f>BigCF!J266</f>
        <v>4.5</v>
      </c>
      <c r="J69" s="253">
        <f>BigCF!K266</f>
        <v>4.5</v>
      </c>
      <c r="K69" s="253">
        <f>BigCF!L266</f>
        <v>4.5</v>
      </c>
      <c r="L69" s="253">
        <f>BigCF!M266</f>
        <v>4.5</v>
      </c>
      <c r="M69" s="253">
        <f>BigCF!N266</f>
        <v>14.1</v>
      </c>
      <c r="N69" s="253">
        <f>BigCF!O266</f>
        <v>8.1999999999999993</v>
      </c>
      <c r="O69" s="253">
        <f>BigCF!P266</f>
        <v>8.1999999999999993</v>
      </c>
      <c r="P69" s="253">
        <f>BigCF!Q266</f>
        <v>8.1999999999999993</v>
      </c>
      <c r="Q69" s="253">
        <f>BigCF!R266</f>
        <v>8.1999999999999993</v>
      </c>
      <c r="R69" s="253">
        <f>BigCF!S266</f>
        <v>8.1999999999999993</v>
      </c>
      <c r="S69" s="253">
        <f>BigCF!T266</f>
        <v>8.1999999999999993</v>
      </c>
      <c r="T69" s="253">
        <f>BigCF!U266</f>
        <v>8.1999999999999993</v>
      </c>
      <c r="U69" s="253">
        <f>BigCF!V266</f>
        <v>8.1999999999999993</v>
      </c>
      <c r="V69" s="253">
        <f>BigCF!W266</f>
        <v>8.1999999999999993</v>
      </c>
      <c r="W69" s="253">
        <f>BigCF!X266</f>
        <v>8.1999999999999993</v>
      </c>
      <c r="X69" s="253">
        <f>BigCF!Y266</f>
        <v>8.1999999999999993</v>
      </c>
      <c r="Y69" s="253">
        <f>BigCF!Z266</f>
        <v>8.1999999999999993</v>
      </c>
      <c r="Z69" s="253">
        <f>BigCF!AA266</f>
        <v>8.1999999999999993</v>
      </c>
      <c r="AA69" s="253">
        <f>BigCF!AB266</f>
        <v>8.1999999999999993</v>
      </c>
      <c r="AB69" s="253">
        <f>BigCF!AC266</f>
        <v>8.1999999999999993</v>
      </c>
      <c r="AC69" s="253">
        <f>BigCF!AD266</f>
        <v>8.1999999999999993</v>
      </c>
      <c r="AD69" s="253">
        <f>BigCF!AE266</f>
        <v>8.1999999999999993</v>
      </c>
      <c r="AE69" s="253">
        <f>BigCF!AF266</f>
        <v>8.1999999999999993</v>
      </c>
      <c r="AF69" s="253">
        <f>BigCF!AG266</f>
        <v>8.1999999999999993</v>
      </c>
      <c r="AG69" s="253">
        <f>BigCF!AH266</f>
        <v>8.1999999999999993</v>
      </c>
      <c r="AH69" s="253">
        <f>BigCF!AI266</f>
        <v>8.1999999999999993</v>
      </c>
      <c r="AI69" s="253">
        <f>BigCF!AJ266</f>
        <v>8.1999999999999993</v>
      </c>
      <c r="AJ69" s="253">
        <f>BigCF!AK266</f>
        <v>8.1999999999999993</v>
      </c>
      <c r="AK69" s="253">
        <f>BigCF!AL266</f>
        <v>8.1999999999999993</v>
      </c>
      <c r="AL69" s="253">
        <f>BigCF!AM266</f>
        <v>8.1999999999999993</v>
      </c>
      <c r="AM69" s="282">
        <f>SUM(C69:AL69)</f>
        <v>274.89999999999981</v>
      </c>
    </row>
    <row r="70" spans="1:39" s="5" customFormat="1" ht="12" hidden="1" customHeight="1" outlineLevel="1">
      <c r="A70" s="374"/>
      <c r="B70" s="257" t="s">
        <v>906</v>
      </c>
      <c r="C70" s="253">
        <f>BigCF!D95</f>
        <v>0</v>
      </c>
      <c r="D70" s="253">
        <f>BigCF!E95</f>
        <v>0</v>
      </c>
      <c r="E70" s="253">
        <f>BigCF!F95</f>
        <v>0</v>
      </c>
      <c r="F70" s="253">
        <f>BigCF!G95</f>
        <v>0</v>
      </c>
      <c r="G70" s="253">
        <f>BigCF!H95</f>
        <v>0</v>
      </c>
      <c r="H70" s="253">
        <f>BigCF!I95</f>
        <v>0</v>
      </c>
      <c r="I70" s="253">
        <f>BigCF!J95</f>
        <v>0</v>
      </c>
      <c r="J70" s="253">
        <f>BigCF!K95</f>
        <v>0</v>
      </c>
      <c r="K70" s="253">
        <f>BigCF!L95</f>
        <v>0</v>
      </c>
      <c r="L70" s="253">
        <f>BigCF!M95</f>
        <v>0</v>
      </c>
      <c r="M70" s="253">
        <f>BigCF!N95</f>
        <v>0</v>
      </c>
      <c r="N70" s="253">
        <f>BigCF!O95</f>
        <v>0</v>
      </c>
      <c r="O70" s="253">
        <f>BigCF!P95</f>
        <v>0</v>
      </c>
      <c r="P70" s="253">
        <f>BigCF!Q95</f>
        <v>0</v>
      </c>
      <c r="Q70" s="253">
        <f>BigCF!R95</f>
        <v>0</v>
      </c>
      <c r="R70" s="253">
        <f>BigCF!S95</f>
        <v>0</v>
      </c>
      <c r="S70" s="253">
        <f>BigCF!T95</f>
        <v>0</v>
      </c>
      <c r="T70" s="253">
        <f>BigCF!U95</f>
        <v>0</v>
      </c>
      <c r="U70" s="253">
        <f>BigCF!V95</f>
        <v>0</v>
      </c>
      <c r="V70" s="253">
        <f>BigCF!W95</f>
        <v>0</v>
      </c>
      <c r="W70" s="253">
        <f>BigCF!X95</f>
        <v>0</v>
      </c>
      <c r="X70" s="253">
        <f>BigCF!Y95</f>
        <v>0</v>
      </c>
      <c r="Y70" s="253">
        <f>BigCF!Z95</f>
        <v>0</v>
      </c>
      <c r="Z70" s="253">
        <f>BigCF!AA95</f>
        <v>0</v>
      </c>
      <c r="AA70" s="253">
        <f>BigCF!AB95</f>
        <v>0</v>
      </c>
      <c r="AB70" s="253">
        <f>BigCF!AC95</f>
        <v>0</v>
      </c>
      <c r="AC70" s="253">
        <f>BigCF!AD95</f>
        <v>0</v>
      </c>
      <c r="AD70" s="253">
        <f>BigCF!AE95</f>
        <v>0</v>
      </c>
      <c r="AE70" s="253">
        <f>BigCF!AF95</f>
        <v>0</v>
      </c>
      <c r="AF70" s="253">
        <f>BigCF!AG95</f>
        <v>0</v>
      </c>
      <c r="AG70" s="253">
        <f>BigCF!AH95</f>
        <v>0</v>
      </c>
      <c r="AH70" s="253">
        <f>BigCF!AI95</f>
        <v>0</v>
      </c>
      <c r="AI70" s="253">
        <f>BigCF!AJ95</f>
        <v>0</v>
      </c>
      <c r="AJ70" s="253">
        <f>BigCF!AK95</f>
        <v>0</v>
      </c>
      <c r="AK70" s="253">
        <f>BigCF!AL95</f>
        <v>0</v>
      </c>
      <c r="AL70" s="253">
        <f>BigCF!AM95</f>
        <v>0</v>
      </c>
      <c r="AM70" s="282">
        <f>SUM(C70:AL70)</f>
        <v>0</v>
      </c>
    </row>
    <row r="71" spans="1:39" s="5" customFormat="1" ht="12" hidden="1" customHeight="1" outlineLevel="1">
      <c r="A71" s="374"/>
      <c r="B71" s="257"/>
      <c r="C71" s="253">
        <f>BigCF!D268</f>
        <v>0</v>
      </c>
      <c r="D71" s="253">
        <f>BigCF!E268</f>
        <v>0</v>
      </c>
      <c r="E71" s="253">
        <f>BigCF!F268</f>
        <v>0</v>
      </c>
      <c r="F71" s="253">
        <f>BigCF!G268</f>
        <v>0</v>
      </c>
      <c r="G71" s="253">
        <f>BigCF!H268</f>
        <v>0</v>
      </c>
      <c r="H71" s="253">
        <f>BigCF!I268</f>
        <v>0</v>
      </c>
      <c r="I71" s="253">
        <f>BigCF!J268</f>
        <v>0</v>
      </c>
      <c r="J71" s="253">
        <f>BigCF!K268</f>
        <v>0</v>
      </c>
      <c r="K71" s="253">
        <f>BigCF!L268</f>
        <v>0</v>
      </c>
      <c r="L71" s="253">
        <f>BigCF!M268</f>
        <v>0</v>
      </c>
      <c r="M71" s="253">
        <f>BigCF!N268</f>
        <v>0</v>
      </c>
      <c r="N71" s="253">
        <f>BigCF!O268</f>
        <v>0</v>
      </c>
      <c r="O71" s="253">
        <f>BigCF!P268</f>
        <v>0</v>
      </c>
      <c r="P71" s="253">
        <f>BigCF!Q268</f>
        <v>0</v>
      </c>
      <c r="Q71" s="253">
        <f>BigCF!R268</f>
        <v>0</v>
      </c>
      <c r="R71" s="253">
        <f>BigCF!S268</f>
        <v>0</v>
      </c>
      <c r="S71" s="253">
        <f>BigCF!T268</f>
        <v>0</v>
      </c>
      <c r="T71" s="253">
        <f>BigCF!U268</f>
        <v>0</v>
      </c>
      <c r="U71" s="253">
        <f>BigCF!V268</f>
        <v>0</v>
      </c>
      <c r="V71" s="253">
        <f>BigCF!W268</f>
        <v>0</v>
      </c>
      <c r="W71" s="253">
        <f>BigCF!X268</f>
        <v>0</v>
      </c>
      <c r="X71" s="253">
        <f>BigCF!Y268</f>
        <v>0</v>
      </c>
      <c r="Y71" s="253">
        <f>BigCF!Z268</f>
        <v>0</v>
      </c>
      <c r="Z71" s="253">
        <f>BigCF!AA268</f>
        <v>0</v>
      </c>
      <c r="AA71" s="253">
        <f>BigCF!AB268</f>
        <v>0</v>
      </c>
      <c r="AB71" s="253">
        <f>BigCF!AC268</f>
        <v>0</v>
      </c>
      <c r="AC71" s="253">
        <f>BigCF!AD268</f>
        <v>0</v>
      </c>
      <c r="AD71" s="253">
        <f>BigCF!AE268</f>
        <v>0</v>
      </c>
      <c r="AE71" s="253">
        <f>BigCF!AF268</f>
        <v>0</v>
      </c>
      <c r="AF71" s="253">
        <f>BigCF!AG268</f>
        <v>0</v>
      </c>
      <c r="AG71" s="253">
        <f>BigCF!AH268</f>
        <v>0</v>
      </c>
      <c r="AH71" s="253">
        <f>BigCF!AI268</f>
        <v>0</v>
      </c>
      <c r="AI71" s="253">
        <f>BigCF!AJ268</f>
        <v>0</v>
      </c>
      <c r="AJ71" s="253">
        <f>BigCF!AK268</f>
        <v>0</v>
      </c>
      <c r="AK71" s="253">
        <f>BigCF!AL268</f>
        <v>0</v>
      </c>
      <c r="AL71" s="253">
        <f>BigCF!AM268</f>
        <v>0</v>
      </c>
      <c r="AM71" s="282">
        <f>SUM(C71:AL71)</f>
        <v>0</v>
      </c>
    </row>
    <row r="72" spans="1:39" s="5" customFormat="1" ht="12" hidden="1" customHeight="1" outlineLevel="1">
      <c r="A72" s="374"/>
      <c r="B72" s="46" t="s">
        <v>908</v>
      </c>
      <c r="C72" s="18">
        <f>SUBTOTAL(9,C73:C80)</f>
        <v>0</v>
      </c>
      <c r="D72" s="18">
        <f>SUBTOTAL(9,D73:D80)</f>
        <v>0</v>
      </c>
      <c r="E72" s="18">
        <f t="shared" ref="E72:AL72" si="62">SUBTOTAL(9,E73:E80)</f>
        <v>0</v>
      </c>
      <c r="F72" s="18">
        <f t="shared" si="62"/>
        <v>0</v>
      </c>
      <c r="G72" s="18">
        <f t="shared" si="62"/>
        <v>0</v>
      </c>
      <c r="H72" s="18">
        <f t="shared" si="62"/>
        <v>0</v>
      </c>
      <c r="I72" s="18">
        <f t="shared" si="62"/>
        <v>0</v>
      </c>
      <c r="J72" s="18">
        <f t="shared" si="62"/>
        <v>0</v>
      </c>
      <c r="K72" s="18">
        <f t="shared" si="62"/>
        <v>0</v>
      </c>
      <c r="L72" s="18">
        <f t="shared" si="62"/>
        <v>0</v>
      </c>
      <c r="M72" s="18">
        <f t="shared" si="62"/>
        <v>0</v>
      </c>
      <c r="N72" s="18">
        <f t="shared" si="62"/>
        <v>0</v>
      </c>
      <c r="O72" s="18">
        <f t="shared" si="62"/>
        <v>0</v>
      </c>
      <c r="P72" s="18">
        <f t="shared" si="62"/>
        <v>0</v>
      </c>
      <c r="Q72" s="18">
        <f t="shared" si="62"/>
        <v>0</v>
      </c>
      <c r="R72" s="18">
        <f t="shared" si="62"/>
        <v>0</v>
      </c>
      <c r="S72" s="18">
        <f t="shared" si="62"/>
        <v>0</v>
      </c>
      <c r="T72" s="18">
        <f t="shared" si="62"/>
        <v>0</v>
      </c>
      <c r="U72" s="18">
        <f t="shared" si="62"/>
        <v>0</v>
      </c>
      <c r="V72" s="18">
        <f t="shared" si="62"/>
        <v>0</v>
      </c>
      <c r="W72" s="18">
        <f t="shared" si="62"/>
        <v>0</v>
      </c>
      <c r="X72" s="18">
        <f t="shared" si="62"/>
        <v>0</v>
      </c>
      <c r="Y72" s="18">
        <f t="shared" si="62"/>
        <v>0</v>
      </c>
      <c r="Z72" s="18">
        <f t="shared" si="62"/>
        <v>0</v>
      </c>
      <c r="AA72" s="18">
        <f t="shared" si="62"/>
        <v>0</v>
      </c>
      <c r="AB72" s="18">
        <f t="shared" si="62"/>
        <v>0</v>
      </c>
      <c r="AC72" s="18">
        <f t="shared" si="62"/>
        <v>0</v>
      </c>
      <c r="AD72" s="18">
        <f t="shared" si="62"/>
        <v>0</v>
      </c>
      <c r="AE72" s="18">
        <f t="shared" si="62"/>
        <v>0</v>
      </c>
      <c r="AF72" s="18">
        <f t="shared" si="62"/>
        <v>0</v>
      </c>
      <c r="AG72" s="18">
        <f t="shared" si="62"/>
        <v>0</v>
      </c>
      <c r="AH72" s="18">
        <f t="shared" si="62"/>
        <v>0</v>
      </c>
      <c r="AI72" s="18">
        <f t="shared" si="62"/>
        <v>0</v>
      </c>
      <c r="AJ72" s="18">
        <f t="shared" si="62"/>
        <v>0</v>
      </c>
      <c r="AK72" s="18">
        <f t="shared" si="62"/>
        <v>0</v>
      </c>
      <c r="AL72" s="18">
        <f t="shared" si="62"/>
        <v>0</v>
      </c>
      <c r="AM72" s="282">
        <f>SUM(C72:AL72)</f>
        <v>0</v>
      </c>
    </row>
    <row r="73" spans="1:39" s="5" customFormat="1" ht="12" hidden="1" customHeight="1" outlineLevel="1">
      <c r="A73" s="374"/>
      <c r="B73" s="257" t="s">
        <v>450</v>
      </c>
      <c r="C73" s="253">
        <f>BigCF!D269</f>
        <v>0</v>
      </c>
      <c r="D73" s="253">
        <f>BigCF!E269</f>
        <v>0</v>
      </c>
      <c r="E73" s="253">
        <f>BigCF!F269</f>
        <v>0</v>
      </c>
      <c r="F73" s="253">
        <f>BigCF!G269</f>
        <v>0</v>
      </c>
      <c r="G73" s="253">
        <f>BigCF!H269</f>
        <v>0</v>
      </c>
      <c r="H73" s="253">
        <f>BigCF!I269</f>
        <v>0</v>
      </c>
      <c r="I73" s="253">
        <f>BigCF!J269</f>
        <v>0</v>
      </c>
      <c r="J73" s="253">
        <f>BigCF!K269</f>
        <v>0</v>
      </c>
      <c r="K73" s="253">
        <f>BigCF!L269</f>
        <v>0</v>
      </c>
      <c r="L73" s="253">
        <f>BigCF!M269</f>
        <v>0</v>
      </c>
      <c r="M73" s="253">
        <f>BigCF!N269</f>
        <v>0</v>
      </c>
      <c r="N73" s="253">
        <f>BigCF!O269</f>
        <v>0</v>
      </c>
      <c r="O73" s="253">
        <f>BigCF!P269</f>
        <v>0</v>
      </c>
      <c r="P73" s="253">
        <f>BigCF!Q269</f>
        <v>0</v>
      </c>
      <c r="Q73" s="253">
        <f>BigCF!R269</f>
        <v>0</v>
      </c>
      <c r="R73" s="253">
        <f>BigCF!S269</f>
        <v>0</v>
      </c>
      <c r="S73" s="253">
        <f>BigCF!T269</f>
        <v>0</v>
      </c>
      <c r="T73" s="253">
        <f>BigCF!U269</f>
        <v>0</v>
      </c>
      <c r="U73" s="253">
        <f>BigCF!V269</f>
        <v>0</v>
      </c>
      <c r="V73" s="253">
        <f>BigCF!W269</f>
        <v>0</v>
      </c>
      <c r="W73" s="253">
        <f>BigCF!X269</f>
        <v>0</v>
      </c>
      <c r="X73" s="253">
        <f>BigCF!Y269</f>
        <v>0</v>
      </c>
      <c r="Y73" s="253">
        <f>BigCF!Z269</f>
        <v>0</v>
      </c>
      <c r="Z73" s="253">
        <f>BigCF!AA269</f>
        <v>0</v>
      </c>
      <c r="AA73" s="253">
        <f>BigCF!AB269</f>
        <v>0</v>
      </c>
      <c r="AB73" s="253">
        <f>BigCF!AC269</f>
        <v>0</v>
      </c>
      <c r="AC73" s="253">
        <f>BigCF!AD269</f>
        <v>0</v>
      </c>
      <c r="AD73" s="253">
        <f>BigCF!AE269</f>
        <v>0</v>
      </c>
      <c r="AE73" s="253">
        <f>BigCF!AF269</f>
        <v>0</v>
      </c>
      <c r="AF73" s="253">
        <f>BigCF!AG269</f>
        <v>0</v>
      </c>
      <c r="AG73" s="253">
        <f>BigCF!AH269</f>
        <v>0</v>
      </c>
      <c r="AH73" s="253">
        <f>BigCF!AI269</f>
        <v>0</v>
      </c>
      <c r="AI73" s="253">
        <f>BigCF!AJ269</f>
        <v>0</v>
      </c>
      <c r="AJ73" s="253">
        <f>BigCF!AK269</f>
        <v>0</v>
      </c>
      <c r="AK73" s="253">
        <f>BigCF!AL269</f>
        <v>0</v>
      </c>
      <c r="AL73" s="253">
        <f>BigCF!AM269</f>
        <v>0</v>
      </c>
      <c r="AM73" s="282">
        <f>SUM(C73:AL73)</f>
        <v>0</v>
      </c>
    </row>
    <row r="74" spans="1:39" s="5" customFormat="1" ht="12" hidden="1" customHeight="1" outlineLevel="1">
      <c r="A74" s="374"/>
      <c r="B74" s="257" t="s">
        <v>451</v>
      </c>
      <c r="C74" s="253">
        <f>BigCF!D270</f>
        <v>0</v>
      </c>
      <c r="D74" s="253">
        <f>BigCF!E270</f>
        <v>0</v>
      </c>
      <c r="E74" s="253">
        <f>BigCF!F270</f>
        <v>0</v>
      </c>
      <c r="F74" s="253">
        <f>BigCF!G270</f>
        <v>0</v>
      </c>
      <c r="G74" s="253">
        <f>BigCF!H270</f>
        <v>0</v>
      </c>
      <c r="H74" s="253">
        <f>BigCF!I270</f>
        <v>0</v>
      </c>
      <c r="I74" s="253">
        <f>BigCF!J270</f>
        <v>0</v>
      </c>
      <c r="J74" s="253">
        <f>BigCF!K270</f>
        <v>0</v>
      </c>
      <c r="K74" s="253">
        <f>BigCF!L270</f>
        <v>0</v>
      </c>
      <c r="L74" s="253">
        <f>BigCF!M270</f>
        <v>0</v>
      </c>
      <c r="M74" s="253">
        <f>BigCF!N270</f>
        <v>0</v>
      </c>
      <c r="N74" s="253">
        <f>BigCF!O270</f>
        <v>0</v>
      </c>
      <c r="O74" s="253">
        <f>BigCF!P270</f>
        <v>0</v>
      </c>
      <c r="P74" s="253">
        <f>BigCF!Q270</f>
        <v>0</v>
      </c>
      <c r="Q74" s="253">
        <f>BigCF!R270</f>
        <v>0</v>
      </c>
      <c r="R74" s="253">
        <f>BigCF!S270</f>
        <v>0</v>
      </c>
      <c r="S74" s="253">
        <f>BigCF!T270</f>
        <v>0</v>
      </c>
      <c r="T74" s="253">
        <f>BigCF!U270</f>
        <v>0</v>
      </c>
      <c r="U74" s="253">
        <f>BigCF!V270</f>
        <v>0</v>
      </c>
      <c r="V74" s="253">
        <f>BigCF!W270</f>
        <v>0</v>
      </c>
      <c r="W74" s="253">
        <f>BigCF!X270</f>
        <v>0</v>
      </c>
      <c r="X74" s="253">
        <f>BigCF!Y270</f>
        <v>0</v>
      </c>
      <c r="Y74" s="253">
        <f>BigCF!Z270</f>
        <v>0</v>
      </c>
      <c r="Z74" s="253">
        <f>BigCF!AA270</f>
        <v>0</v>
      </c>
      <c r="AA74" s="253">
        <f>BigCF!AB270</f>
        <v>0</v>
      </c>
      <c r="AB74" s="253">
        <f>BigCF!AC270</f>
        <v>0</v>
      </c>
      <c r="AC74" s="253">
        <f>BigCF!AD270</f>
        <v>0</v>
      </c>
      <c r="AD74" s="253">
        <f>BigCF!AE270</f>
        <v>0</v>
      </c>
      <c r="AE74" s="253">
        <f>BigCF!AF270</f>
        <v>0</v>
      </c>
      <c r="AF74" s="253">
        <f>BigCF!AG270</f>
        <v>0</v>
      </c>
      <c r="AG74" s="253">
        <f>BigCF!AH270</f>
        <v>0</v>
      </c>
      <c r="AH74" s="253">
        <f>BigCF!AI270</f>
        <v>0</v>
      </c>
      <c r="AI74" s="253">
        <f>BigCF!AJ270</f>
        <v>0</v>
      </c>
      <c r="AJ74" s="253">
        <f>BigCF!AK270</f>
        <v>0</v>
      </c>
      <c r="AK74" s="253">
        <f>BigCF!AL270</f>
        <v>0</v>
      </c>
      <c r="AL74" s="253">
        <f>BigCF!AM270</f>
        <v>0</v>
      </c>
      <c r="AM74" s="282">
        <f>SUM(C74:AL74)</f>
        <v>0</v>
      </c>
    </row>
    <row r="75" spans="1:39" s="5" customFormat="1" ht="12" hidden="1" customHeight="1" outlineLevel="1">
      <c r="A75" s="374"/>
      <c r="B75" s="257" t="s">
        <v>452</v>
      </c>
      <c r="C75" s="253">
        <f>BigCF!D271</f>
        <v>0</v>
      </c>
      <c r="D75" s="253">
        <f>BigCF!E271</f>
        <v>0</v>
      </c>
      <c r="E75" s="253">
        <f>BigCF!F271</f>
        <v>0</v>
      </c>
      <c r="F75" s="253">
        <f>BigCF!G271</f>
        <v>0</v>
      </c>
      <c r="G75" s="253">
        <f>BigCF!H271</f>
        <v>0</v>
      </c>
      <c r="H75" s="253">
        <f>BigCF!I271</f>
        <v>0</v>
      </c>
      <c r="I75" s="253">
        <f>BigCF!J271</f>
        <v>0</v>
      </c>
      <c r="J75" s="253">
        <f>BigCF!K271</f>
        <v>0</v>
      </c>
      <c r="K75" s="253">
        <f>BigCF!L271</f>
        <v>0</v>
      </c>
      <c r="L75" s="253">
        <f>BigCF!M271</f>
        <v>0</v>
      </c>
      <c r="M75" s="253">
        <f>BigCF!N271</f>
        <v>0</v>
      </c>
      <c r="N75" s="253">
        <f>BigCF!O271</f>
        <v>0</v>
      </c>
      <c r="O75" s="253">
        <f>BigCF!P271</f>
        <v>0</v>
      </c>
      <c r="P75" s="253">
        <f>BigCF!Q271</f>
        <v>0</v>
      </c>
      <c r="Q75" s="253">
        <f>BigCF!R271</f>
        <v>0</v>
      </c>
      <c r="R75" s="253">
        <f>BigCF!S271</f>
        <v>0</v>
      </c>
      <c r="S75" s="253">
        <f>BigCF!T271</f>
        <v>0</v>
      </c>
      <c r="T75" s="253">
        <f>BigCF!U271</f>
        <v>0</v>
      </c>
      <c r="U75" s="253">
        <f>BigCF!V271</f>
        <v>0</v>
      </c>
      <c r="V75" s="253">
        <f>BigCF!W271</f>
        <v>0</v>
      </c>
      <c r="W75" s="253">
        <f>BigCF!X271</f>
        <v>0</v>
      </c>
      <c r="X75" s="253">
        <f>BigCF!Y271</f>
        <v>0</v>
      </c>
      <c r="Y75" s="253">
        <f>BigCF!Z271</f>
        <v>0</v>
      </c>
      <c r="Z75" s="253">
        <f>BigCF!AA271</f>
        <v>0</v>
      </c>
      <c r="AA75" s="253">
        <f>BigCF!AB271</f>
        <v>0</v>
      </c>
      <c r="AB75" s="253">
        <f>BigCF!AC271</f>
        <v>0</v>
      </c>
      <c r="AC75" s="253">
        <f>BigCF!AD271</f>
        <v>0</v>
      </c>
      <c r="AD75" s="253">
        <f>BigCF!AE271</f>
        <v>0</v>
      </c>
      <c r="AE75" s="253">
        <f>BigCF!AF271</f>
        <v>0</v>
      </c>
      <c r="AF75" s="253">
        <f>BigCF!AG271</f>
        <v>0</v>
      </c>
      <c r="AG75" s="253">
        <f>BigCF!AH271</f>
        <v>0</v>
      </c>
      <c r="AH75" s="253">
        <f>BigCF!AI271</f>
        <v>0</v>
      </c>
      <c r="AI75" s="253">
        <f>BigCF!AJ271</f>
        <v>0</v>
      </c>
      <c r="AJ75" s="253">
        <f>BigCF!AK271</f>
        <v>0</v>
      </c>
      <c r="AK75" s="253">
        <f>BigCF!AL271</f>
        <v>0</v>
      </c>
      <c r="AL75" s="253">
        <f>BigCF!AM271</f>
        <v>0</v>
      </c>
      <c r="AM75" s="282">
        <f>SUM(C75:AL75)</f>
        <v>0</v>
      </c>
    </row>
    <row r="76" spans="1:39" s="5" customFormat="1" ht="12" hidden="1" customHeight="1" outlineLevel="1">
      <c r="A76" s="374"/>
      <c r="B76" s="257" t="s">
        <v>453</v>
      </c>
      <c r="C76" s="253">
        <f>BigCF!D272</f>
        <v>0</v>
      </c>
      <c r="D76" s="253">
        <f>BigCF!E272</f>
        <v>0</v>
      </c>
      <c r="E76" s="253">
        <f>BigCF!F272</f>
        <v>0</v>
      </c>
      <c r="F76" s="253">
        <f>BigCF!G272</f>
        <v>0</v>
      </c>
      <c r="G76" s="253">
        <f>BigCF!H272</f>
        <v>0</v>
      </c>
      <c r="H76" s="253">
        <f>BigCF!I272</f>
        <v>0</v>
      </c>
      <c r="I76" s="253">
        <f>BigCF!J272</f>
        <v>0</v>
      </c>
      <c r="J76" s="253">
        <f>BigCF!K272</f>
        <v>0</v>
      </c>
      <c r="K76" s="253">
        <f>BigCF!L272</f>
        <v>0</v>
      </c>
      <c r="L76" s="253">
        <f>BigCF!M272</f>
        <v>0</v>
      </c>
      <c r="M76" s="253">
        <f>BigCF!N272</f>
        <v>0</v>
      </c>
      <c r="N76" s="253">
        <f>BigCF!O272</f>
        <v>0</v>
      </c>
      <c r="O76" s="253">
        <f>BigCF!P272</f>
        <v>0</v>
      </c>
      <c r="P76" s="253">
        <f>BigCF!Q272</f>
        <v>0</v>
      </c>
      <c r="Q76" s="253">
        <f>BigCF!R272</f>
        <v>0</v>
      </c>
      <c r="R76" s="253">
        <f>BigCF!S272</f>
        <v>0</v>
      </c>
      <c r="S76" s="253">
        <f>BigCF!T272</f>
        <v>0</v>
      </c>
      <c r="T76" s="253">
        <f>BigCF!U272</f>
        <v>0</v>
      </c>
      <c r="U76" s="253">
        <f>BigCF!V272</f>
        <v>0</v>
      </c>
      <c r="V76" s="253">
        <f>BigCF!W272</f>
        <v>0</v>
      </c>
      <c r="W76" s="253">
        <f>BigCF!X272</f>
        <v>0</v>
      </c>
      <c r="X76" s="253">
        <f>BigCF!Y272</f>
        <v>0</v>
      </c>
      <c r="Y76" s="253">
        <f>BigCF!Z272</f>
        <v>0</v>
      </c>
      <c r="Z76" s="253">
        <f>BigCF!AA272</f>
        <v>0</v>
      </c>
      <c r="AA76" s="253">
        <f>BigCF!AB272</f>
        <v>0</v>
      </c>
      <c r="AB76" s="253">
        <f>BigCF!AC272</f>
        <v>0</v>
      </c>
      <c r="AC76" s="253">
        <f>BigCF!AD272</f>
        <v>0</v>
      </c>
      <c r="AD76" s="253">
        <f>BigCF!AE272</f>
        <v>0</v>
      </c>
      <c r="AE76" s="253">
        <f>BigCF!AF272</f>
        <v>0</v>
      </c>
      <c r="AF76" s="253">
        <f>BigCF!AG272</f>
        <v>0</v>
      </c>
      <c r="AG76" s="253">
        <f>BigCF!AH272</f>
        <v>0</v>
      </c>
      <c r="AH76" s="253">
        <f>BigCF!AI272</f>
        <v>0</v>
      </c>
      <c r="AI76" s="253">
        <f>BigCF!AJ272</f>
        <v>0</v>
      </c>
      <c r="AJ76" s="253">
        <f>BigCF!AK272</f>
        <v>0</v>
      </c>
      <c r="AK76" s="253">
        <f>BigCF!AL272</f>
        <v>0</v>
      </c>
      <c r="AL76" s="253">
        <f>BigCF!AM272</f>
        <v>0</v>
      </c>
      <c r="AM76" s="282">
        <f>SUM(C76:AL76)</f>
        <v>0</v>
      </c>
    </row>
    <row r="77" spans="1:39" s="5" customFormat="1" ht="12" hidden="1" customHeight="1" outlineLevel="1">
      <c r="A77" s="374"/>
      <c r="B77" s="257" t="s">
        <v>454</v>
      </c>
      <c r="C77" s="253">
        <f>BigCF!D273</f>
        <v>0</v>
      </c>
      <c r="D77" s="253">
        <f>BigCF!E273</f>
        <v>0</v>
      </c>
      <c r="E77" s="253">
        <f>BigCF!F273</f>
        <v>0</v>
      </c>
      <c r="F77" s="253">
        <f>BigCF!G273</f>
        <v>0</v>
      </c>
      <c r="G77" s="253">
        <f>BigCF!H273</f>
        <v>0</v>
      </c>
      <c r="H77" s="253">
        <f>BigCF!I273</f>
        <v>0</v>
      </c>
      <c r="I77" s="253">
        <f>BigCF!J273</f>
        <v>0</v>
      </c>
      <c r="J77" s="253">
        <f>BigCF!K273</f>
        <v>0</v>
      </c>
      <c r="K77" s="253">
        <f>BigCF!L273</f>
        <v>0</v>
      </c>
      <c r="L77" s="253">
        <f>BigCF!M273</f>
        <v>0</v>
      </c>
      <c r="M77" s="253">
        <f>BigCF!N273</f>
        <v>0</v>
      </c>
      <c r="N77" s="253">
        <f>BigCF!O273</f>
        <v>0</v>
      </c>
      <c r="O77" s="253">
        <f>BigCF!P273</f>
        <v>0</v>
      </c>
      <c r="P77" s="253">
        <f>BigCF!Q273</f>
        <v>0</v>
      </c>
      <c r="Q77" s="253">
        <f>BigCF!R273</f>
        <v>0</v>
      </c>
      <c r="R77" s="253">
        <f>BigCF!S273</f>
        <v>0</v>
      </c>
      <c r="S77" s="253">
        <f>BigCF!T273</f>
        <v>0</v>
      </c>
      <c r="T77" s="253">
        <f>BigCF!U273</f>
        <v>0</v>
      </c>
      <c r="U77" s="253">
        <f>BigCF!V273</f>
        <v>0</v>
      </c>
      <c r="V77" s="253">
        <f>BigCF!W273</f>
        <v>0</v>
      </c>
      <c r="W77" s="253">
        <f>BigCF!X273</f>
        <v>0</v>
      </c>
      <c r="X77" s="253">
        <f>BigCF!Y273</f>
        <v>0</v>
      </c>
      <c r="Y77" s="253">
        <f>BigCF!Z273</f>
        <v>0</v>
      </c>
      <c r="Z77" s="253">
        <f>BigCF!AA273</f>
        <v>0</v>
      </c>
      <c r="AA77" s="253">
        <f>BigCF!AB273</f>
        <v>0</v>
      </c>
      <c r="AB77" s="253">
        <f>BigCF!AC273</f>
        <v>0</v>
      </c>
      <c r="AC77" s="253">
        <f>BigCF!AD273</f>
        <v>0</v>
      </c>
      <c r="AD77" s="253">
        <f>BigCF!AE273</f>
        <v>0</v>
      </c>
      <c r="AE77" s="253">
        <f>BigCF!AF273</f>
        <v>0</v>
      </c>
      <c r="AF77" s="253">
        <f>BigCF!AG273</f>
        <v>0</v>
      </c>
      <c r="AG77" s="253">
        <f>BigCF!AH273</f>
        <v>0</v>
      </c>
      <c r="AH77" s="253">
        <f>BigCF!AI273</f>
        <v>0</v>
      </c>
      <c r="AI77" s="253">
        <f>BigCF!AJ273</f>
        <v>0</v>
      </c>
      <c r="AJ77" s="253">
        <f>BigCF!AK273</f>
        <v>0</v>
      </c>
      <c r="AK77" s="253">
        <f>BigCF!AL273</f>
        <v>0</v>
      </c>
      <c r="AL77" s="253">
        <f>BigCF!AM273</f>
        <v>0</v>
      </c>
      <c r="AM77" s="282">
        <f>SUM(C77:AL77)</f>
        <v>0</v>
      </c>
    </row>
    <row r="78" spans="1:39" s="5" customFormat="1" ht="12" hidden="1" customHeight="1" outlineLevel="1">
      <c r="A78" s="374"/>
      <c r="B78" s="257" t="s">
        <v>928</v>
      </c>
      <c r="C78" s="253">
        <f>BigCF!D274</f>
        <v>0</v>
      </c>
      <c r="D78" s="253">
        <f>BigCF!E274</f>
        <v>0</v>
      </c>
      <c r="E78" s="253">
        <f>BigCF!F274</f>
        <v>0</v>
      </c>
      <c r="F78" s="253">
        <f>BigCF!G274</f>
        <v>0</v>
      </c>
      <c r="G78" s="253">
        <f>BigCF!H274</f>
        <v>0</v>
      </c>
      <c r="H78" s="253">
        <f>BigCF!I274</f>
        <v>0</v>
      </c>
      <c r="I78" s="253">
        <f>BigCF!J274</f>
        <v>0</v>
      </c>
      <c r="J78" s="253">
        <f>BigCF!K274</f>
        <v>0</v>
      </c>
      <c r="K78" s="253">
        <f>BigCF!L274</f>
        <v>0</v>
      </c>
      <c r="L78" s="253">
        <f>BigCF!M274</f>
        <v>0</v>
      </c>
      <c r="M78" s="253">
        <f>BigCF!N274</f>
        <v>0</v>
      </c>
      <c r="N78" s="253">
        <f>BigCF!O274</f>
        <v>0</v>
      </c>
      <c r="O78" s="253">
        <f>BigCF!P274</f>
        <v>0</v>
      </c>
      <c r="P78" s="253">
        <f>BigCF!Q274</f>
        <v>0</v>
      </c>
      <c r="Q78" s="253">
        <f>BigCF!R274</f>
        <v>0</v>
      </c>
      <c r="R78" s="253">
        <f>BigCF!S274</f>
        <v>0</v>
      </c>
      <c r="S78" s="253">
        <f>BigCF!T274</f>
        <v>0</v>
      </c>
      <c r="T78" s="253">
        <f>BigCF!U274</f>
        <v>0</v>
      </c>
      <c r="U78" s="253">
        <f>BigCF!V274</f>
        <v>0</v>
      </c>
      <c r="V78" s="253">
        <f>BigCF!W274</f>
        <v>0</v>
      </c>
      <c r="W78" s="253">
        <f>BigCF!X274</f>
        <v>0</v>
      </c>
      <c r="X78" s="253">
        <f>BigCF!Y274</f>
        <v>0</v>
      </c>
      <c r="Y78" s="253">
        <f>BigCF!Z274</f>
        <v>0</v>
      </c>
      <c r="Z78" s="253">
        <f>BigCF!AA274</f>
        <v>0</v>
      </c>
      <c r="AA78" s="253">
        <f>BigCF!AB274</f>
        <v>0</v>
      </c>
      <c r="AB78" s="253">
        <f>BigCF!AC274</f>
        <v>0</v>
      </c>
      <c r="AC78" s="253">
        <f>BigCF!AD274</f>
        <v>0</v>
      </c>
      <c r="AD78" s="253">
        <f>BigCF!AE274</f>
        <v>0</v>
      </c>
      <c r="AE78" s="253">
        <f>BigCF!AF274</f>
        <v>0</v>
      </c>
      <c r="AF78" s="253">
        <f>BigCF!AG274</f>
        <v>0</v>
      </c>
      <c r="AG78" s="253">
        <f>BigCF!AH274</f>
        <v>0</v>
      </c>
      <c r="AH78" s="253">
        <f>BigCF!AI274</f>
        <v>0</v>
      </c>
      <c r="AI78" s="253">
        <f>BigCF!AJ274</f>
        <v>0</v>
      </c>
      <c r="AJ78" s="253">
        <f>BigCF!AK274</f>
        <v>0</v>
      </c>
      <c r="AK78" s="253">
        <f>BigCF!AL274</f>
        <v>0</v>
      </c>
      <c r="AL78" s="253">
        <f>BigCF!AM274</f>
        <v>0</v>
      </c>
      <c r="AM78" s="282">
        <f>SUM(C78:AL78)</f>
        <v>0</v>
      </c>
    </row>
    <row r="79" spans="1:39" s="5" customFormat="1" ht="12" hidden="1" customHeight="1" outlineLevel="1">
      <c r="A79" s="374"/>
      <c r="B79" s="257" t="s">
        <v>906</v>
      </c>
      <c r="C79" s="253">
        <f>BigCF!D105</f>
        <v>0</v>
      </c>
      <c r="D79" s="253">
        <f>BigCF!E105</f>
        <v>0</v>
      </c>
      <c r="E79" s="253">
        <f>BigCF!F105</f>
        <v>0</v>
      </c>
      <c r="F79" s="253">
        <f>BigCF!G105</f>
        <v>0</v>
      </c>
      <c r="G79" s="253">
        <f>BigCF!H105</f>
        <v>0</v>
      </c>
      <c r="H79" s="253">
        <f>BigCF!I105</f>
        <v>0</v>
      </c>
      <c r="I79" s="253">
        <f>BigCF!J105</f>
        <v>0</v>
      </c>
      <c r="J79" s="253">
        <f>BigCF!K105</f>
        <v>0</v>
      </c>
      <c r="K79" s="253">
        <f>BigCF!L105</f>
        <v>0</v>
      </c>
      <c r="L79" s="253">
        <f>BigCF!M105</f>
        <v>0</v>
      </c>
      <c r="M79" s="253">
        <f>BigCF!N105</f>
        <v>0</v>
      </c>
      <c r="N79" s="253">
        <f>BigCF!O105</f>
        <v>0</v>
      </c>
      <c r="O79" s="253">
        <f>BigCF!P105</f>
        <v>0</v>
      </c>
      <c r="P79" s="253">
        <f>BigCF!Q105</f>
        <v>0</v>
      </c>
      <c r="Q79" s="253">
        <f>BigCF!R105</f>
        <v>0</v>
      </c>
      <c r="R79" s="253">
        <f>BigCF!S105</f>
        <v>0</v>
      </c>
      <c r="S79" s="253">
        <f>BigCF!T105</f>
        <v>0</v>
      </c>
      <c r="T79" s="253">
        <f>BigCF!U105</f>
        <v>0</v>
      </c>
      <c r="U79" s="253">
        <f>BigCF!V105</f>
        <v>0</v>
      </c>
      <c r="V79" s="253">
        <f>BigCF!W105</f>
        <v>0</v>
      </c>
      <c r="W79" s="253">
        <f>BigCF!X105</f>
        <v>0</v>
      </c>
      <c r="X79" s="253">
        <f>BigCF!Y105</f>
        <v>0</v>
      </c>
      <c r="Y79" s="253">
        <f>BigCF!Z105</f>
        <v>0</v>
      </c>
      <c r="Z79" s="253">
        <f>BigCF!AA105</f>
        <v>0</v>
      </c>
      <c r="AA79" s="253">
        <f>BigCF!AB105</f>
        <v>0</v>
      </c>
      <c r="AB79" s="253">
        <f>BigCF!AC105</f>
        <v>0</v>
      </c>
      <c r="AC79" s="253">
        <f>BigCF!AD105</f>
        <v>0</v>
      </c>
      <c r="AD79" s="253">
        <f>BigCF!AE105</f>
        <v>0</v>
      </c>
      <c r="AE79" s="253">
        <f>BigCF!AF105</f>
        <v>0</v>
      </c>
      <c r="AF79" s="253">
        <f>BigCF!AG105</f>
        <v>0</v>
      </c>
      <c r="AG79" s="253">
        <f>BigCF!AH105</f>
        <v>0</v>
      </c>
      <c r="AH79" s="253">
        <f>BigCF!AI105</f>
        <v>0</v>
      </c>
      <c r="AI79" s="253">
        <f>BigCF!AJ105</f>
        <v>0</v>
      </c>
      <c r="AJ79" s="253">
        <f>BigCF!AK105</f>
        <v>0</v>
      </c>
      <c r="AK79" s="253">
        <f>BigCF!AL105</f>
        <v>0</v>
      </c>
      <c r="AL79" s="253">
        <f>BigCF!AM105</f>
        <v>0</v>
      </c>
      <c r="AM79" s="282">
        <f>SUM(C79:AL79)</f>
        <v>0</v>
      </c>
    </row>
    <row r="80" spans="1:39" s="5" customFormat="1" ht="12" hidden="1" customHeight="1" outlineLevel="1">
      <c r="A80" s="374"/>
      <c r="B80" s="257"/>
      <c r="C80" s="253">
        <f>BigCF!D276</f>
        <v>0</v>
      </c>
      <c r="D80" s="253">
        <f>BigCF!E276</f>
        <v>0</v>
      </c>
      <c r="E80" s="253">
        <f>BigCF!F276</f>
        <v>0</v>
      </c>
      <c r="F80" s="253">
        <f>BigCF!G276</f>
        <v>0</v>
      </c>
      <c r="G80" s="253">
        <f>BigCF!H276</f>
        <v>0</v>
      </c>
      <c r="H80" s="253">
        <f>BigCF!I276</f>
        <v>0</v>
      </c>
      <c r="I80" s="253">
        <f>BigCF!J276</f>
        <v>0</v>
      </c>
      <c r="J80" s="253">
        <f>BigCF!K276</f>
        <v>0</v>
      </c>
      <c r="K80" s="253">
        <f>BigCF!L276</f>
        <v>0</v>
      </c>
      <c r="L80" s="253">
        <f>BigCF!M276</f>
        <v>0</v>
      </c>
      <c r="M80" s="253">
        <f>BigCF!N276</f>
        <v>0</v>
      </c>
      <c r="N80" s="253">
        <f>BigCF!O276</f>
        <v>0</v>
      </c>
      <c r="O80" s="253">
        <f>BigCF!P276</f>
        <v>0</v>
      </c>
      <c r="P80" s="253">
        <f>BigCF!Q276</f>
        <v>0</v>
      </c>
      <c r="Q80" s="253">
        <f>BigCF!R276</f>
        <v>0</v>
      </c>
      <c r="R80" s="253">
        <f>BigCF!S276</f>
        <v>0</v>
      </c>
      <c r="S80" s="253">
        <f>BigCF!T276</f>
        <v>0</v>
      </c>
      <c r="T80" s="253">
        <f>BigCF!U276</f>
        <v>0</v>
      </c>
      <c r="U80" s="253">
        <f>BigCF!V276</f>
        <v>0</v>
      </c>
      <c r="V80" s="253">
        <f>BigCF!W276</f>
        <v>0</v>
      </c>
      <c r="W80" s="253">
        <f>BigCF!X276</f>
        <v>0</v>
      </c>
      <c r="X80" s="253">
        <f>BigCF!Y276</f>
        <v>0</v>
      </c>
      <c r="Y80" s="253">
        <f>BigCF!Z276</f>
        <v>0</v>
      </c>
      <c r="Z80" s="253">
        <f>BigCF!AA276</f>
        <v>0</v>
      </c>
      <c r="AA80" s="253">
        <f>BigCF!AB276</f>
        <v>0</v>
      </c>
      <c r="AB80" s="253">
        <f>BigCF!AC276</f>
        <v>0</v>
      </c>
      <c r="AC80" s="253">
        <f>BigCF!AD276</f>
        <v>0</v>
      </c>
      <c r="AD80" s="253">
        <f>BigCF!AE276</f>
        <v>0</v>
      </c>
      <c r="AE80" s="253">
        <f>BigCF!AF276</f>
        <v>0</v>
      </c>
      <c r="AF80" s="253">
        <f>BigCF!AG276</f>
        <v>0</v>
      </c>
      <c r="AG80" s="253">
        <f>BigCF!AH276</f>
        <v>0</v>
      </c>
      <c r="AH80" s="253">
        <f>BigCF!AI276</f>
        <v>0</v>
      </c>
      <c r="AI80" s="253">
        <f>BigCF!AJ276</f>
        <v>0</v>
      </c>
      <c r="AJ80" s="253">
        <f>BigCF!AK276</f>
        <v>0</v>
      </c>
      <c r="AK80" s="253">
        <f>BigCF!AL276</f>
        <v>0</v>
      </c>
      <c r="AL80" s="253">
        <f>BigCF!AM276</f>
        <v>0</v>
      </c>
      <c r="AM80" s="282">
        <f>SUM(C80:AL80)</f>
        <v>0</v>
      </c>
    </row>
    <row r="81" spans="1:39" s="5" customFormat="1" ht="13.5" customHeight="1" collapsed="1">
      <c r="A81" s="374"/>
      <c r="B81" s="46" t="s">
        <v>751</v>
      </c>
      <c r="C81" s="18">
        <f>SUBTOTAL(9,C82:C89)</f>
        <v>68.902389999999997</v>
      </c>
      <c r="D81" s="18">
        <f>SUBTOTAL(9,D82:D89)</f>
        <v>68.902389999999997</v>
      </c>
      <c r="E81" s="18">
        <f t="shared" ref="E81:AL81" si="63">SUBTOTAL(9,E82:E89)</f>
        <v>68.902389999999997</v>
      </c>
      <c r="F81" s="18">
        <f t="shared" si="63"/>
        <v>68.902389999999997</v>
      </c>
      <c r="G81" s="18">
        <f t="shared" si="63"/>
        <v>68.902389999999997</v>
      </c>
      <c r="H81" s="18">
        <f t="shared" si="63"/>
        <v>68.902389999999997</v>
      </c>
      <c r="I81" s="18">
        <f t="shared" si="63"/>
        <v>37.811190000000003</v>
      </c>
      <c r="J81" s="18">
        <f t="shared" si="63"/>
        <v>37.811190000000003</v>
      </c>
      <c r="K81" s="18">
        <f t="shared" si="63"/>
        <v>37.811190000000003</v>
      </c>
      <c r="L81" s="18">
        <f t="shared" si="63"/>
        <v>37.811190000000003</v>
      </c>
      <c r="M81" s="18">
        <f t="shared" si="63"/>
        <v>50.381810000000002</v>
      </c>
      <c r="N81" s="18">
        <f t="shared" si="63"/>
        <v>6.2565400000000002</v>
      </c>
      <c r="O81" s="18">
        <f t="shared" si="63"/>
        <v>6.2565400000000002</v>
      </c>
      <c r="P81" s="18">
        <f t="shared" si="63"/>
        <v>6.2565400000000002</v>
      </c>
      <c r="Q81" s="18">
        <f t="shared" si="63"/>
        <v>6.2565400000000002</v>
      </c>
      <c r="R81" s="18">
        <f t="shared" si="63"/>
        <v>6.2565400000000002</v>
      </c>
      <c r="S81" s="18">
        <f t="shared" si="63"/>
        <v>6.2565400000000002</v>
      </c>
      <c r="T81" s="18">
        <f t="shared" si="63"/>
        <v>6.2565400000000002</v>
      </c>
      <c r="U81" s="18">
        <f t="shared" si="63"/>
        <v>6.2565400000000002</v>
      </c>
      <c r="V81" s="18">
        <f t="shared" si="63"/>
        <v>6.2565400000000002</v>
      </c>
      <c r="W81" s="18">
        <f t="shared" si="63"/>
        <v>6.4529049999999994</v>
      </c>
      <c r="X81" s="18">
        <f t="shared" si="63"/>
        <v>6.4529049999999994</v>
      </c>
      <c r="Y81" s="18">
        <f t="shared" si="63"/>
        <v>6.4529049999999994</v>
      </c>
      <c r="Z81" s="18">
        <f t="shared" si="63"/>
        <v>6.4529049999999994</v>
      </c>
      <c r="AA81" s="18">
        <f t="shared" si="63"/>
        <v>6.4529049999999994</v>
      </c>
      <c r="AB81" s="18">
        <f t="shared" si="63"/>
        <v>6.4529049999999994</v>
      </c>
      <c r="AC81" s="18">
        <f t="shared" si="63"/>
        <v>6.4529049999999994</v>
      </c>
      <c r="AD81" s="18">
        <f t="shared" si="63"/>
        <v>6.4529049999999994</v>
      </c>
      <c r="AE81" s="18">
        <f t="shared" si="63"/>
        <v>6.4529049999999994</v>
      </c>
      <c r="AF81" s="18">
        <f t="shared" si="63"/>
        <v>6.4529049999999994</v>
      </c>
      <c r="AG81" s="18">
        <f t="shared" si="63"/>
        <v>6.4529049999999994</v>
      </c>
      <c r="AH81" s="18">
        <f t="shared" si="63"/>
        <v>6.4529049999999994</v>
      </c>
      <c r="AI81" s="18">
        <f t="shared" si="63"/>
        <v>6.4529049999999994</v>
      </c>
      <c r="AJ81" s="18">
        <f t="shared" si="63"/>
        <v>6.4529049999999994</v>
      </c>
      <c r="AK81" s="18">
        <f t="shared" si="63"/>
        <v>6.4529049999999994</v>
      </c>
      <c r="AL81" s="18">
        <f t="shared" si="63"/>
        <v>6.4529049999999994</v>
      </c>
      <c r="AM81" s="282">
        <f>SUM(C81:AL81)</f>
        <v>774.59624999999949</v>
      </c>
    </row>
    <row r="82" spans="1:39" s="5" customFormat="1" ht="13.5" hidden="1" customHeight="1" outlineLevel="1">
      <c r="A82" s="374"/>
      <c r="B82" s="46" t="s">
        <v>912</v>
      </c>
      <c r="C82" s="164">
        <f>SUBTOTAL(9,C83:C85)</f>
        <v>68.902389999999997</v>
      </c>
      <c r="D82" s="17">
        <f>SUBTOTAL(9,D83:D85)</f>
        <v>68.902389999999997</v>
      </c>
      <c r="E82" s="17">
        <f t="shared" ref="E82:AL82" si="64">SUBTOTAL(9,E83:E85)</f>
        <v>68.902389999999997</v>
      </c>
      <c r="F82" s="17">
        <f t="shared" si="64"/>
        <v>68.902389999999997</v>
      </c>
      <c r="G82" s="17">
        <f t="shared" si="64"/>
        <v>68.902389999999997</v>
      </c>
      <c r="H82" s="17">
        <f t="shared" si="64"/>
        <v>68.902389999999997</v>
      </c>
      <c r="I82" s="17">
        <f t="shared" si="64"/>
        <v>37.811190000000003</v>
      </c>
      <c r="J82" s="17">
        <f t="shared" si="64"/>
        <v>37.811190000000003</v>
      </c>
      <c r="K82" s="17">
        <f t="shared" si="64"/>
        <v>37.811190000000003</v>
      </c>
      <c r="L82" s="17">
        <f t="shared" si="64"/>
        <v>37.811190000000003</v>
      </c>
      <c r="M82" s="17">
        <f t="shared" si="64"/>
        <v>50.381810000000002</v>
      </c>
      <c r="N82" s="17">
        <f t="shared" si="64"/>
        <v>6.2565400000000002</v>
      </c>
      <c r="O82" s="17">
        <f t="shared" si="64"/>
        <v>6.2565400000000002</v>
      </c>
      <c r="P82" s="17">
        <f t="shared" si="64"/>
        <v>6.2565400000000002</v>
      </c>
      <c r="Q82" s="17">
        <f t="shared" si="64"/>
        <v>6.2565400000000002</v>
      </c>
      <c r="R82" s="17">
        <f t="shared" si="64"/>
        <v>6.2565400000000002</v>
      </c>
      <c r="S82" s="17">
        <f t="shared" si="64"/>
        <v>6.2565400000000002</v>
      </c>
      <c r="T82" s="17">
        <f t="shared" si="64"/>
        <v>6.2565400000000002</v>
      </c>
      <c r="U82" s="17">
        <f t="shared" si="64"/>
        <v>6.2565400000000002</v>
      </c>
      <c r="V82" s="17">
        <f t="shared" si="64"/>
        <v>6.2565400000000002</v>
      </c>
      <c r="W82" s="17">
        <f t="shared" si="64"/>
        <v>6.4529049999999994</v>
      </c>
      <c r="X82" s="17">
        <f t="shared" si="64"/>
        <v>6.4529049999999994</v>
      </c>
      <c r="Y82" s="17">
        <f t="shared" si="64"/>
        <v>6.4529049999999994</v>
      </c>
      <c r="Z82" s="17">
        <f t="shared" si="64"/>
        <v>6.4529049999999994</v>
      </c>
      <c r="AA82" s="17">
        <f t="shared" si="64"/>
        <v>6.4529049999999994</v>
      </c>
      <c r="AB82" s="17">
        <f t="shared" si="64"/>
        <v>6.4529049999999994</v>
      </c>
      <c r="AC82" s="17">
        <f t="shared" si="64"/>
        <v>6.4529049999999994</v>
      </c>
      <c r="AD82" s="17">
        <f t="shared" si="64"/>
        <v>6.4529049999999994</v>
      </c>
      <c r="AE82" s="17">
        <f t="shared" si="64"/>
        <v>6.4529049999999994</v>
      </c>
      <c r="AF82" s="17">
        <f t="shared" si="64"/>
        <v>6.4529049999999994</v>
      </c>
      <c r="AG82" s="17">
        <f t="shared" si="64"/>
        <v>6.4529049999999994</v>
      </c>
      <c r="AH82" s="17">
        <f t="shared" si="64"/>
        <v>6.4529049999999994</v>
      </c>
      <c r="AI82" s="17">
        <f t="shared" si="64"/>
        <v>6.4529049999999994</v>
      </c>
      <c r="AJ82" s="17">
        <f t="shared" si="64"/>
        <v>6.4529049999999994</v>
      </c>
      <c r="AK82" s="17">
        <f t="shared" si="64"/>
        <v>6.4529049999999994</v>
      </c>
      <c r="AL82" s="17">
        <f t="shared" si="64"/>
        <v>6.4529049999999994</v>
      </c>
      <c r="AM82" s="282">
        <f>SUM(C82:AL82)</f>
        <v>774.59624999999949</v>
      </c>
    </row>
    <row r="83" spans="1:39" s="5" customFormat="1" ht="13.5" hidden="1" customHeight="1" outlineLevel="1">
      <c r="A83" s="374"/>
      <c r="B83" s="257" t="s">
        <v>914</v>
      </c>
      <c r="C83" s="258">
        <f>Tax!D125</f>
        <v>31.232390000000002</v>
      </c>
      <c r="D83" s="259">
        <f>Tax!E125</f>
        <v>31.232390000000002</v>
      </c>
      <c r="E83" s="259">
        <f>Tax!F125</f>
        <v>31.232390000000002</v>
      </c>
      <c r="F83" s="259">
        <f>Tax!G125</f>
        <v>31.232390000000002</v>
      </c>
      <c r="G83" s="259">
        <f>Tax!H125</f>
        <v>31.232390000000002</v>
      </c>
      <c r="H83" s="259">
        <f>Tax!I125</f>
        <v>31.232390000000002</v>
      </c>
      <c r="I83" s="259">
        <f>Tax!J125</f>
        <v>13.671190000000001</v>
      </c>
      <c r="J83" s="259">
        <f>Tax!K125</f>
        <v>13.671190000000001</v>
      </c>
      <c r="K83" s="259">
        <f>Tax!L125</f>
        <v>13.671190000000001</v>
      </c>
      <c r="L83" s="259">
        <f>Tax!M125</f>
        <v>13.671190000000001</v>
      </c>
      <c r="M83" s="259">
        <f>Tax!N125</f>
        <v>20.021810000000002</v>
      </c>
      <c r="N83" s="259">
        <f>Tax!O125</f>
        <v>1.77654</v>
      </c>
      <c r="O83" s="259">
        <f>Tax!P125</f>
        <v>1.77654</v>
      </c>
      <c r="P83" s="259">
        <f>Tax!Q125</f>
        <v>1.77654</v>
      </c>
      <c r="Q83" s="259">
        <f>Tax!R125</f>
        <v>1.77654</v>
      </c>
      <c r="R83" s="259">
        <f>Tax!S125</f>
        <v>1.77654</v>
      </c>
      <c r="S83" s="259">
        <f>Tax!T125</f>
        <v>1.77654</v>
      </c>
      <c r="T83" s="259">
        <f>Tax!U125</f>
        <v>1.77654</v>
      </c>
      <c r="U83" s="259">
        <f>Tax!V125</f>
        <v>1.77654</v>
      </c>
      <c r="V83" s="259">
        <f>Tax!W125</f>
        <v>1.77654</v>
      </c>
      <c r="W83" s="259">
        <f>Tax!X125</f>
        <v>1.8429049999999998</v>
      </c>
      <c r="X83" s="259">
        <f>Tax!Y125</f>
        <v>1.8429049999999998</v>
      </c>
      <c r="Y83" s="259">
        <f>Tax!Z125</f>
        <v>1.8429049999999998</v>
      </c>
      <c r="Z83" s="259">
        <f>Tax!AA125</f>
        <v>1.8429049999999998</v>
      </c>
      <c r="AA83" s="259">
        <f>Tax!AB125</f>
        <v>1.8429049999999998</v>
      </c>
      <c r="AB83" s="259">
        <f>Tax!AC125</f>
        <v>1.8429049999999998</v>
      </c>
      <c r="AC83" s="259">
        <f>Tax!AD125</f>
        <v>1.8429049999999998</v>
      </c>
      <c r="AD83" s="259">
        <f>Tax!AE125</f>
        <v>1.8429049999999998</v>
      </c>
      <c r="AE83" s="259">
        <f>Tax!AF125</f>
        <v>1.8429049999999998</v>
      </c>
      <c r="AF83" s="259">
        <f>Tax!AG125</f>
        <v>1.8429049999999998</v>
      </c>
      <c r="AG83" s="259">
        <f>Tax!AH125</f>
        <v>1.8429049999999998</v>
      </c>
      <c r="AH83" s="259">
        <f>Tax!AI125</f>
        <v>1.8429049999999998</v>
      </c>
      <c r="AI83" s="259">
        <f>Tax!AJ125</f>
        <v>1.8429049999999998</v>
      </c>
      <c r="AJ83" s="259">
        <f>Tax!AK125</f>
        <v>1.8429049999999998</v>
      </c>
      <c r="AK83" s="259">
        <f>Tax!AL125</f>
        <v>1.8429049999999998</v>
      </c>
      <c r="AL83" s="259">
        <f>Tax!AM125</f>
        <v>1.8429049999999998</v>
      </c>
      <c r="AM83" s="282">
        <f>SUM(C83:AL83)</f>
        <v>307.57624999999967</v>
      </c>
    </row>
    <row r="84" spans="1:39" s="5" customFormat="1" ht="13.5" hidden="1" customHeight="1" outlineLevel="1">
      <c r="A84" s="374"/>
      <c r="B84" s="257" t="s">
        <v>913</v>
      </c>
      <c r="C84" s="258">
        <f>Tax!D221</f>
        <v>37.67</v>
      </c>
      <c r="D84" s="259">
        <f>Tax!E221</f>
        <v>37.67</v>
      </c>
      <c r="E84" s="259">
        <f>Tax!F221</f>
        <v>37.67</v>
      </c>
      <c r="F84" s="259">
        <f>Tax!G221</f>
        <v>37.67</v>
      </c>
      <c r="G84" s="259">
        <f>Tax!H221</f>
        <v>37.67</v>
      </c>
      <c r="H84" s="259">
        <f>Tax!I221</f>
        <v>37.67</v>
      </c>
      <c r="I84" s="259">
        <f>Tax!J221</f>
        <v>24.14</v>
      </c>
      <c r="J84" s="259">
        <f>Tax!K221</f>
        <v>24.14</v>
      </c>
      <c r="K84" s="259">
        <f>Tax!L221</f>
        <v>24.14</v>
      </c>
      <c r="L84" s="259">
        <f>Tax!M221</f>
        <v>24.14</v>
      </c>
      <c r="M84" s="259">
        <f>Tax!N221</f>
        <v>30.360000000000003</v>
      </c>
      <c r="N84" s="259">
        <f>Tax!O221</f>
        <v>4.4800000000000004</v>
      </c>
      <c r="O84" s="259">
        <f>Tax!P221</f>
        <v>4.4800000000000004</v>
      </c>
      <c r="P84" s="259">
        <f>Tax!Q221</f>
        <v>4.4800000000000004</v>
      </c>
      <c r="Q84" s="259">
        <f>Tax!R221</f>
        <v>4.4800000000000004</v>
      </c>
      <c r="R84" s="259">
        <f>Tax!S221</f>
        <v>4.4800000000000004</v>
      </c>
      <c r="S84" s="259">
        <f>Tax!T221</f>
        <v>4.4800000000000004</v>
      </c>
      <c r="T84" s="259">
        <f>Tax!U221</f>
        <v>4.4800000000000004</v>
      </c>
      <c r="U84" s="259">
        <f>Tax!V221</f>
        <v>4.4800000000000004</v>
      </c>
      <c r="V84" s="259">
        <f>Tax!W221</f>
        <v>4.4800000000000004</v>
      </c>
      <c r="W84" s="259">
        <f>Tax!X221</f>
        <v>4.6099999999999994</v>
      </c>
      <c r="X84" s="259">
        <f>Tax!Y221</f>
        <v>4.6099999999999994</v>
      </c>
      <c r="Y84" s="259">
        <f>Tax!Z221</f>
        <v>4.6099999999999994</v>
      </c>
      <c r="Z84" s="259">
        <f>Tax!AA221</f>
        <v>4.6099999999999994</v>
      </c>
      <c r="AA84" s="259">
        <f>Tax!AB221</f>
        <v>4.6099999999999994</v>
      </c>
      <c r="AB84" s="259">
        <f>Tax!AC221</f>
        <v>4.6099999999999994</v>
      </c>
      <c r="AC84" s="259">
        <f>Tax!AD221</f>
        <v>4.6099999999999994</v>
      </c>
      <c r="AD84" s="259">
        <f>Tax!AE221</f>
        <v>4.6099999999999994</v>
      </c>
      <c r="AE84" s="259">
        <f>Tax!AF221</f>
        <v>4.6099999999999994</v>
      </c>
      <c r="AF84" s="259">
        <f>Tax!AG221</f>
        <v>4.6099999999999994</v>
      </c>
      <c r="AG84" s="259">
        <f>Tax!AH221</f>
        <v>4.6099999999999994</v>
      </c>
      <c r="AH84" s="259">
        <f>Tax!AI221</f>
        <v>4.6099999999999994</v>
      </c>
      <c r="AI84" s="259">
        <f>Tax!AJ221</f>
        <v>4.6099999999999994</v>
      </c>
      <c r="AJ84" s="259">
        <f>Tax!AK221</f>
        <v>4.6099999999999994</v>
      </c>
      <c r="AK84" s="259">
        <f>Tax!AL221</f>
        <v>4.6099999999999994</v>
      </c>
      <c r="AL84" s="259">
        <f>Tax!AM221</f>
        <v>4.6099999999999994</v>
      </c>
      <c r="AM84" s="282">
        <f>SUM(C84:AL84)</f>
        <v>467.02000000000038</v>
      </c>
    </row>
    <row r="85" spans="1:39" s="5" customFormat="1" ht="13.5" hidden="1" customHeight="1" outlineLevel="1">
      <c r="A85" s="374"/>
      <c r="B85" s="257" t="s">
        <v>915</v>
      </c>
      <c r="C85" s="258">
        <f>Tax!D273</f>
        <v>0</v>
      </c>
      <c r="D85" s="259">
        <f>Tax!E273</f>
        <v>0</v>
      </c>
      <c r="E85" s="259">
        <f>Tax!F273</f>
        <v>0</v>
      </c>
      <c r="F85" s="259">
        <f>Tax!G273</f>
        <v>0</v>
      </c>
      <c r="G85" s="259">
        <f>Tax!H273</f>
        <v>0</v>
      </c>
      <c r="H85" s="259">
        <f>Tax!I273</f>
        <v>0</v>
      </c>
      <c r="I85" s="259">
        <f>Tax!J273</f>
        <v>0</v>
      </c>
      <c r="J85" s="259">
        <f>Tax!K273</f>
        <v>0</v>
      </c>
      <c r="K85" s="259">
        <f>Tax!L273</f>
        <v>0</v>
      </c>
      <c r="L85" s="259">
        <f>Tax!M273</f>
        <v>0</v>
      </c>
      <c r="M85" s="259">
        <f>Tax!N273</f>
        <v>0</v>
      </c>
      <c r="N85" s="259">
        <f>Tax!O273</f>
        <v>0</v>
      </c>
      <c r="O85" s="259">
        <f>Tax!P273</f>
        <v>0</v>
      </c>
      <c r="P85" s="259">
        <f>Tax!Q273</f>
        <v>0</v>
      </c>
      <c r="Q85" s="259">
        <f>Tax!R273</f>
        <v>0</v>
      </c>
      <c r="R85" s="259">
        <f>Tax!S273</f>
        <v>0</v>
      </c>
      <c r="S85" s="259">
        <f>Tax!T273</f>
        <v>0</v>
      </c>
      <c r="T85" s="259">
        <f>Tax!U273</f>
        <v>0</v>
      </c>
      <c r="U85" s="259">
        <f>Tax!V273</f>
        <v>0</v>
      </c>
      <c r="V85" s="259">
        <f>Tax!W273</f>
        <v>0</v>
      </c>
      <c r="W85" s="259">
        <f>Tax!X273</f>
        <v>0</v>
      </c>
      <c r="X85" s="259">
        <f>Tax!Y273</f>
        <v>0</v>
      </c>
      <c r="Y85" s="259">
        <f>Tax!Z273</f>
        <v>0</v>
      </c>
      <c r="Z85" s="259">
        <f>Tax!AA273</f>
        <v>0</v>
      </c>
      <c r="AA85" s="259">
        <f>Tax!AB273</f>
        <v>0</v>
      </c>
      <c r="AB85" s="259">
        <f>Tax!AC273</f>
        <v>0</v>
      </c>
      <c r="AC85" s="259">
        <f>Tax!AD273</f>
        <v>0</v>
      </c>
      <c r="AD85" s="259">
        <f>Tax!AE273</f>
        <v>0</v>
      </c>
      <c r="AE85" s="259">
        <f>Tax!AF273</f>
        <v>0</v>
      </c>
      <c r="AF85" s="259">
        <f>Tax!AG273</f>
        <v>0</v>
      </c>
      <c r="AG85" s="259">
        <f>Tax!AH273</f>
        <v>0</v>
      </c>
      <c r="AH85" s="259">
        <f>Tax!AI273</f>
        <v>0</v>
      </c>
      <c r="AI85" s="259">
        <f>Tax!AJ273</f>
        <v>0</v>
      </c>
      <c r="AJ85" s="259">
        <f>Tax!AK273</f>
        <v>0</v>
      </c>
      <c r="AK85" s="259">
        <f>Tax!AL273</f>
        <v>0</v>
      </c>
      <c r="AL85" s="259">
        <f>Tax!AM273</f>
        <v>0</v>
      </c>
      <c r="AM85" s="282">
        <f>SUM(C85:AL85)</f>
        <v>0</v>
      </c>
    </row>
    <row r="86" spans="1:39" s="5" customFormat="1" ht="13.5" hidden="1" customHeight="1" outlineLevel="1">
      <c r="A86" s="374"/>
      <c r="B86" s="46" t="s">
        <v>916</v>
      </c>
      <c r="C86" s="164">
        <f>SUBTOTAL(9,C87:C89)</f>
        <v>0</v>
      </c>
      <c r="D86" s="17">
        <f>SUBTOTAL(9,D87:D89)</f>
        <v>0</v>
      </c>
      <c r="E86" s="17">
        <f t="shared" ref="E86:AL86" si="65">SUBTOTAL(9,E87:E89)</f>
        <v>0</v>
      </c>
      <c r="F86" s="17">
        <f t="shared" si="65"/>
        <v>0</v>
      </c>
      <c r="G86" s="17">
        <f t="shared" si="65"/>
        <v>0</v>
      </c>
      <c r="H86" s="17">
        <f t="shared" si="65"/>
        <v>0</v>
      </c>
      <c r="I86" s="17">
        <f t="shared" si="65"/>
        <v>0</v>
      </c>
      <c r="J86" s="17">
        <f t="shared" si="65"/>
        <v>0</v>
      </c>
      <c r="K86" s="17">
        <f t="shared" si="65"/>
        <v>0</v>
      </c>
      <c r="L86" s="17">
        <f t="shared" si="65"/>
        <v>0</v>
      </c>
      <c r="M86" s="17">
        <f t="shared" si="65"/>
        <v>0</v>
      </c>
      <c r="N86" s="17">
        <f t="shared" si="65"/>
        <v>0</v>
      </c>
      <c r="O86" s="17">
        <f t="shared" si="65"/>
        <v>0</v>
      </c>
      <c r="P86" s="17">
        <f t="shared" si="65"/>
        <v>0</v>
      </c>
      <c r="Q86" s="17">
        <f t="shared" si="65"/>
        <v>0</v>
      </c>
      <c r="R86" s="17">
        <f t="shared" si="65"/>
        <v>0</v>
      </c>
      <c r="S86" s="17">
        <f t="shared" si="65"/>
        <v>0</v>
      </c>
      <c r="T86" s="17">
        <f t="shared" si="65"/>
        <v>0</v>
      </c>
      <c r="U86" s="17">
        <f t="shared" si="65"/>
        <v>0</v>
      </c>
      <c r="V86" s="17">
        <f t="shared" si="65"/>
        <v>0</v>
      </c>
      <c r="W86" s="17">
        <f t="shared" si="65"/>
        <v>0</v>
      </c>
      <c r="X86" s="17">
        <f t="shared" si="65"/>
        <v>0</v>
      </c>
      <c r="Y86" s="17">
        <f t="shared" si="65"/>
        <v>0</v>
      </c>
      <c r="Z86" s="17">
        <f t="shared" si="65"/>
        <v>0</v>
      </c>
      <c r="AA86" s="17">
        <f t="shared" si="65"/>
        <v>0</v>
      </c>
      <c r="AB86" s="17">
        <f t="shared" si="65"/>
        <v>0</v>
      </c>
      <c r="AC86" s="17">
        <f t="shared" si="65"/>
        <v>0</v>
      </c>
      <c r="AD86" s="17">
        <f t="shared" si="65"/>
        <v>0</v>
      </c>
      <c r="AE86" s="17">
        <f t="shared" si="65"/>
        <v>0</v>
      </c>
      <c r="AF86" s="17">
        <f t="shared" si="65"/>
        <v>0</v>
      </c>
      <c r="AG86" s="17">
        <f t="shared" si="65"/>
        <v>0</v>
      </c>
      <c r="AH86" s="17">
        <f t="shared" si="65"/>
        <v>0</v>
      </c>
      <c r="AI86" s="17">
        <f t="shared" si="65"/>
        <v>0</v>
      </c>
      <c r="AJ86" s="17">
        <f t="shared" si="65"/>
        <v>0</v>
      </c>
      <c r="AK86" s="17">
        <f t="shared" si="65"/>
        <v>0</v>
      </c>
      <c r="AL86" s="17">
        <f t="shared" si="65"/>
        <v>0</v>
      </c>
      <c r="AM86" s="282">
        <f>SUM(C86:AL86)</f>
        <v>0</v>
      </c>
    </row>
    <row r="87" spans="1:39" s="5" customFormat="1" ht="13.5" hidden="1" customHeight="1" outlineLevel="1">
      <c r="A87" s="374"/>
      <c r="B87" s="257" t="s">
        <v>914</v>
      </c>
      <c r="C87" s="258">
        <f>Tax!D173</f>
        <v>0</v>
      </c>
      <c r="D87" s="259">
        <f>Tax!E173</f>
        <v>0</v>
      </c>
      <c r="E87" s="259">
        <f>Tax!F173</f>
        <v>0</v>
      </c>
      <c r="F87" s="259">
        <f>Tax!G173</f>
        <v>0</v>
      </c>
      <c r="G87" s="259">
        <f>Tax!H173</f>
        <v>0</v>
      </c>
      <c r="H87" s="259">
        <f>Tax!I173</f>
        <v>0</v>
      </c>
      <c r="I87" s="259">
        <f>Tax!J173</f>
        <v>0</v>
      </c>
      <c r="J87" s="259">
        <f>Tax!K173</f>
        <v>0</v>
      </c>
      <c r="K87" s="259">
        <f>Tax!L173</f>
        <v>0</v>
      </c>
      <c r="L87" s="259">
        <f>Tax!M173</f>
        <v>0</v>
      </c>
      <c r="M87" s="259">
        <f>Tax!N173</f>
        <v>0</v>
      </c>
      <c r="N87" s="259">
        <f>Tax!O173</f>
        <v>0</v>
      </c>
      <c r="O87" s="259">
        <f>Tax!P173</f>
        <v>0</v>
      </c>
      <c r="P87" s="259">
        <f>Tax!Q173</f>
        <v>0</v>
      </c>
      <c r="Q87" s="259">
        <f>Tax!R173</f>
        <v>0</v>
      </c>
      <c r="R87" s="259">
        <f>Tax!S173</f>
        <v>0</v>
      </c>
      <c r="S87" s="259">
        <f>Tax!T173</f>
        <v>0</v>
      </c>
      <c r="T87" s="259">
        <f>Tax!U173</f>
        <v>0</v>
      </c>
      <c r="U87" s="259">
        <f>Tax!V173</f>
        <v>0</v>
      </c>
      <c r="V87" s="259">
        <f>Tax!W173</f>
        <v>0</v>
      </c>
      <c r="W87" s="259">
        <f>Tax!X173</f>
        <v>0</v>
      </c>
      <c r="X87" s="259">
        <f>Tax!Y173</f>
        <v>0</v>
      </c>
      <c r="Y87" s="259">
        <f>Tax!Z173</f>
        <v>0</v>
      </c>
      <c r="Z87" s="259">
        <f>Tax!AA173</f>
        <v>0</v>
      </c>
      <c r="AA87" s="259">
        <f>Tax!AB173</f>
        <v>0</v>
      </c>
      <c r="AB87" s="259">
        <f>Tax!AC173</f>
        <v>0</v>
      </c>
      <c r="AC87" s="259">
        <f>Tax!AD173</f>
        <v>0</v>
      </c>
      <c r="AD87" s="259">
        <f>Tax!AE173</f>
        <v>0</v>
      </c>
      <c r="AE87" s="259">
        <f>Tax!AF173</f>
        <v>0</v>
      </c>
      <c r="AF87" s="259">
        <f>Tax!AG173</f>
        <v>0</v>
      </c>
      <c r="AG87" s="259">
        <f>Tax!AH173</f>
        <v>0</v>
      </c>
      <c r="AH87" s="259">
        <f>Tax!AI173</f>
        <v>0</v>
      </c>
      <c r="AI87" s="259">
        <f>Tax!AJ173</f>
        <v>0</v>
      </c>
      <c r="AJ87" s="259">
        <f>Tax!AK173</f>
        <v>0</v>
      </c>
      <c r="AK87" s="259">
        <f>Tax!AL173</f>
        <v>0</v>
      </c>
      <c r="AL87" s="259">
        <f>Tax!AM173</f>
        <v>0</v>
      </c>
      <c r="AM87" s="282">
        <f>SUM(C87:AL87)</f>
        <v>0</v>
      </c>
    </row>
    <row r="88" spans="1:39" s="5" customFormat="1" ht="13.5" hidden="1" customHeight="1" outlineLevel="1">
      <c r="A88" s="374"/>
      <c r="B88" s="257" t="s">
        <v>913</v>
      </c>
      <c r="C88" s="258">
        <f>Tax!D268</f>
        <v>0</v>
      </c>
      <c r="D88" s="259">
        <f>Tax!E268</f>
        <v>0</v>
      </c>
      <c r="E88" s="259">
        <f>Tax!F268</f>
        <v>0</v>
      </c>
      <c r="F88" s="259">
        <f>Tax!G268</f>
        <v>0</v>
      </c>
      <c r="G88" s="259">
        <f>Tax!H268</f>
        <v>0</v>
      </c>
      <c r="H88" s="259">
        <f>Tax!I268</f>
        <v>0</v>
      </c>
      <c r="I88" s="259">
        <f>Tax!J268</f>
        <v>0</v>
      </c>
      <c r="J88" s="259">
        <f>Tax!K268</f>
        <v>0</v>
      </c>
      <c r="K88" s="259">
        <f>Tax!L268</f>
        <v>0</v>
      </c>
      <c r="L88" s="259">
        <f>Tax!M268</f>
        <v>0</v>
      </c>
      <c r="M88" s="259">
        <f>Tax!N268</f>
        <v>0</v>
      </c>
      <c r="N88" s="259">
        <f>Tax!O268</f>
        <v>0</v>
      </c>
      <c r="O88" s="259">
        <f>Tax!P268</f>
        <v>0</v>
      </c>
      <c r="P88" s="259">
        <f>Tax!Q268</f>
        <v>0</v>
      </c>
      <c r="Q88" s="259">
        <f>Tax!R268</f>
        <v>0</v>
      </c>
      <c r="R88" s="259">
        <f>Tax!S268</f>
        <v>0</v>
      </c>
      <c r="S88" s="259">
        <f>Tax!T268</f>
        <v>0</v>
      </c>
      <c r="T88" s="259">
        <f>Tax!U268</f>
        <v>0</v>
      </c>
      <c r="U88" s="259">
        <f>Tax!V268</f>
        <v>0</v>
      </c>
      <c r="V88" s="259">
        <f>Tax!W268</f>
        <v>0</v>
      </c>
      <c r="W88" s="259">
        <f>Tax!X268</f>
        <v>0</v>
      </c>
      <c r="X88" s="259">
        <f>Tax!Y268</f>
        <v>0</v>
      </c>
      <c r="Y88" s="259">
        <f>Tax!Z268</f>
        <v>0</v>
      </c>
      <c r="Z88" s="259">
        <f>Tax!AA268</f>
        <v>0</v>
      </c>
      <c r="AA88" s="259">
        <f>Tax!AB268</f>
        <v>0</v>
      </c>
      <c r="AB88" s="259">
        <f>Tax!AC268</f>
        <v>0</v>
      </c>
      <c r="AC88" s="259">
        <f>Tax!AD268</f>
        <v>0</v>
      </c>
      <c r="AD88" s="259">
        <f>Tax!AE268</f>
        <v>0</v>
      </c>
      <c r="AE88" s="259">
        <f>Tax!AF268</f>
        <v>0</v>
      </c>
      <c r="AF88" s="259">
        <f>Tax!AG268</f>
        <v>0</v>
      </c>
      <c r="AG88" s="259">
        <f>Tax!AH268</f>
        <v>0</v>
      </c>
      <c r="AH88" s="259">
        <f>Tax!AI268</f>
        <v>0</v>
      </c>
      <c r="AI88" s="259">
        <f>Tax!AJ268</f>
        <v>0</v>
      </c>
      <c r="AJ88" s="259">
        <f>Tax!AK268</f>
        <v>0</v>
      </c>
      <c r="AK88" s="259">
        <f>Tax!AL268</f>
        <v>0</v>
      </c>
      <c r="AL88" s="259">
        <f>Tax!AM268</f>
        <v>0</v>
      </c>
      <c r="AM88" s="282">
        <f>SUM(C88:AL88)</f>
        <v>0</v>
      </c>
    </row>
    <row r="89" spans="1:39" s="5" customFormat="1" ht="13.5" hidden="1" customHeight="1" outlineLevel="1">
      <c r="A89" s="374"/>
      <c r="B89" s="257" t="s">
        <v>915</v>
      </c>
      <c r="C89" s="258">
        <f>Tax!D274</f>
        <v>0</v>
      </c>
      <c r="D89" s="259">
        <f>Tax!E274</f>
        <v>0</v>
      </c>
      <c r="E89" s="259">
        <f>Tax!F274</f>
        <v>0</v>
      </c>
      <c r="F89" s="259">
        <f>Tax!G274</f>
        <v>0</v>
      </c>
      <c r="G89" s="259">
        <f>Tax!H274</f>
        <v>0</v>
      </c>
      <c r="H89" s="259">
        <f>Tax!I274</f>
        <v>0</v>
      </c>
      <c r="I89" s="259">
        <f>Tax!J274</f>
        <v>0</v>
      </c>
      <c r="J89" s="259">
        <f>Tax!K274</f>
        <v>0</v>
      </c>
      <c r="K89" s="259">
        <f>Tax!L274</f>
        <v>0</v>
      </c>
      <c r="L89" s="259">
        <f>Tax!M274</f>
        <v>0</v>
      </c>
      <c r="M89" s="259">
        <f>Tax!N274</f>
        <v>0</v>
      </c>
      <c r="N89" s="259">
        <f>Tax!O274</f>
        <v>0</v>
      </c>
      <c r="O89" s="259">
        <f>Tax!P274</f>
        <v>0</v>
      </c>
      <c r="P89" s="259">
        <f>Tax!Q274</f>
        <v>0</v>
      </c>
      <c r="Q89" s="259">
        <f>Tax!R274</f>
        <v>0</v>
      </c>
      <c r="R89" s="259">
        <f>Tax!S274</f>
        <v>0</v>
      </c>
      <c r="S89" s="259">
        <f>Tax!T274</f>
        <v>0</v>
      </c>
      <c r="T89" s="259">
        <f>Tax!U274</f>
        <v>0</v>
      </c>
      <c r="U89" s="259">
        <f>Tax!V274</f>
        <v>0</v>
      </c>
      <c r="V89" s="259">
        <f>Tax!W274</f>
        <v>0</v>
      </c>
      <c r="W89" s="259">
        <f>Tax!X274</f>
        <v>0</v>
      </c>
      <c r="X89" s="259">
        <f>Tax!Y274</f>
        <v>0</v>
      </c>
      <c r="Y89" s="259">
        <f>Tax!Z274</f>
        <v>0</v>
      </c>
      <c r="Z89" s="259">
        <f>Tax!AA274</f>
        <v>0</v>
      </c>
      <c r="AA89" s="259">
        <f>Tax!AB274</f>
        <v>0</v>
      </c>
      <c r="AB89" s="259">
        <f>Tax!AC274</f>
        <v>0</v>
      </c>
      <c r="AC89" s="259">
        <f>Tax!AD274</f>
        <v>0</v>
      </c>
      <c r="AD89" s="259">
        <f>Tax!AE274</f>
        <v>0</v>
      </c>
      <c r="AE89" s="259">
        <f>Tax!AF274</f>
        <v>0</v>
      </c>
      <c r="AF89" s="259">
        <f>Tax!AG274</f>
        <v>0</v>
      </c>
      <c r="AG89" s="259">
        <f>Tax!AH274</f>
        <v>0</v>
      </c>
      <c r="AH89" s="259">
        <f>Tax!AI274</f>
        <v>0</v>
      </c>
      <c r="AI89" s="259">
        <f>Tax!AJ274</f>
        <v>0</v>
      </c>
      <c r="AJ89" s="259">
        <f>Tax!AK274</f>
        <v>0</v>
      </c>
      <c r="AK89" s="259">
        <f>Tax!AL274</f>
        <v>0</v>
      </c>
      <c r="AL89" s="259">
        <f>Tax!AM274</f>
        <v>0</v>
      </c>
      <c r="AM89" s="284">
        <f>SUM(C89:AL89)</f>
        <v>0</v>
      </c>
    </row>
    <row r="90" spans="1:39" s="5" customFormat="1" ht="13.5" hidden="1" customHeight="1" outlineLevel="1">
      <c r="A90" s="98"/>
      <c r="B90" s="173" t="s">
        <v>927</v>
      </c>
      <c r="C90" s="164">
        <f>SUBTOTAL(9,C91:C92)</f>
        <v>0</v>
      </c>
      <c r="D90" s="17">
        <f>SUBTOTAL(9,D91:D92)</f>
        <v>0</v>
      </c>
      <c r="E90" s="17">
        <f t="shared" ref="E90:AL90" si="66">SUBTOTAL(9,E91:E92)</f>
        <v>0</v>
      </c>
      <c r="F90" s="17">
        <f t="shared" si="66"/>
        <v>0</v>
      </c>
      <c r="G90" s="17">
        <f t="shared" si="66"/>
        <v>0</v>
      </c>
      <c r="H90" s="17">
        <f t="shared" si="66"/>
        <v>0</v>
      </c>
      <c r="I90" s="17">
        <f t="shared" si="66"/>
        <v>0</v>
      </c>
      <c r="J90" s="17">
        <f t="shared" si="66"/>
        <v>0</v>
      </c>
      <c r="K90" s="17">
        <f t="shared" si="66"/>
        <v>0</v>
      </c>
      <c r="L90" s="17">
        <f t="shared" si="66"/>
        <v>0</v>
      </c>
      <c r="M90" s="17">
        <f t="shared" si="66"/>
        <v>0</v>
      </c>
      <c r="N90" s="17">
        <f t="shared" si="66"/>
        <v>0</v>
      </c>
      <c r="O90" s="17">
        <f t="shared" si="66"/>
        <v>0</v>
      </c>
      <c r="P90" s="17">
        <f t="shared" si="66"/>
        <v>0</v>
      </c>
      <c r="Q90" s="17">
        <f t="shared" si="66"/>
        <v>0</v>
      </c>
      <c r="R90" s="17">
        <f t="shared" si="66"/>
        <v>0</v>
      </c>
      <c r="S90" s="17">
        <f t="shared" si="66"/>
        <v>0</v>
      </c>
      <c r="T90" s="17">
        <f t="shared" si="66"/>
        <v>0</v>
      </c>
      <c r="U90" s="17">
        <f t="shared" si="66"/>
        <v>0</v>
      </c>
      <c r="V90" s="17">
        <f t="shared" si="66"/>
        <v>0</v>
      </c>
      <c r="W90" s="17">
        <f t="shared" si="66"/>
        <v>0</v>
      </c>
      <c r="X90" s="17">
        <f t="shared" si="66"/>
        <v>0</v>
      </c>
      <c r="Y90" s="17">
        <f t="shared" si="66"/>
        <v>0</v>
      </c>
      <c r="Z90" s="17">
        <f t="shared" si="66"/>
        <v>0</v>
      </c>
      <c r="AA90" s="17">
        <f t="shared" si="66"/>
        <v>0</v>
      </c>
      <c r="AB90" s="17">
        <f t="shared" si="66"/>
        <v>0</v>
      </c>
      <c r="AC90" s="17">
        <f t="shared" si="66"/>
        <v>0</v>
      </c>
      <c r="AD90" s="17">
        <f t="shared" si="66"/>
        <v>0</v>
      </c>
      <c r="AE90" s="17">
        <f t="shared" si="66"/>
        <v>0</v>
      </c>
      <c r="AF90" s="17">
        <f t="shared" si="66"/>
        <v>0</v>
      </c>
      <c r="AG90" s="17">
        <f t="shared" si="66"/>
        <v>0</v>
      </c>
      <c r="AH90" s="17">
        <f t="shared" si="66"/>
        <v>0</v>
      </c>
      <c r="AI90" s="17">
        <f t="shared" si="66"/>
        <v>0</v>
      </c>
      <c r="AJ90" s="17">
        <f t="shared" si="66"/>
        <v>0</v>
      </c>
      <c r="AK90" s="17">
        <f t="shared" si="66"/>
        <v>0</v>
      </c>
      <c r="AL90" s="17">
        <f t="shared" si="66"/>
        <v>0</v>
      </c>
      <c r="AM90" s="285">
        <f>SUM(C90:AL90)</f>
        <v>0</v>
      </c>
    </row>
    <row r="91" spans="1:39" s="5" customFormat="1" ht="13.5" hidden="1" customHeight="1" outlineLevel="1">
      <c r="A91" s="98"/>
      <c r="B91" s="263" t="s">
        <v>925</v>
      </c>
      <c r="C91" s="260">
        <f>Tax!D277</f>
        <v>0</v>
      </c>
      <c r="D91" s="260">
        <f>Tax!E277</f>
        <v>0</v>
      </c>
      <c r="E91" s="260">
        <f>Tax!F277</f>
        <v>0</v>
      </c>
      <c r="F91" s="260">
        <f>Tax!G277</f>
        <v>0</v>
      </c>
      <c r="G91" s="260">
        <f>Tax!H277</f>
        <v>0</v>
      </c>
      <c r="H91" s="260">
        <f>Tax!I277</f>
        <v>0</v>
      </c>
      <c r="I91" s="260">
        <f>Tax!J277</f>
        <v>0</v>
      </c>
      <c r="J91" s="260">
        <f>Tax!K277</f>
        <v>0</v>
      </c>
      <c r="K91" s="260">
        <f>Tax!L277</f>
        <v>0</v>
      </c>
      <c r="L91" s="260">
        <f>Tax!M277</f>
        <v>0</v>
      </c>
      <c r="M91" s="260">
        <f>Tax!N277</f>
        <v>0</v>
      </c>
      <c r="N91" s="260">
        <f>Tax!O277</f>
        <v>0</v>
      </c>
      <c r="O91" s="260">
        <f>Tax!P277</f>
        <v>0</v>
      </c>
      <c r="P91" s="260">
        <f>Tax!Q277</f>
        <v>0</v>
      </c>
      <c r="Q91" s="260">
        <f>Tax!R277</f>
        <v>0</v>
      </c>
      <c r="R91" s="260">
        <f>Tax!S277</f>
        <v>0</v>
      </c>
      <c r="S91" s="260">
        <f>Tax!T277</f>
        <v>0</v>
      </c>
      <c r="T91" s="260">
        <f>Tax!U277</f>
        <v>0</v>
      </c>
      <c r="U91" s="260">
        <f>Tax!V277</f>
        <v>0</v>
      </c>
      <c r="V91" s="260">
        <f>Tax!W277</f>
        <v>0</v>
      </c>
      <c r="W91" s="260">
        <f>Tax!X277</f>
        <v>0</v>
      </c>
      <c r="X91" s="260">
        <f>Tax!Y277</f>
        <v>0</v>
      </c>
      <c r="Y91" s="260">
        <f>Tax!Z277</f>
        <v>0</v>
      </c>
      <c r="Z91" s="260">
        <f>Tax!AA277</f>
        <v>0</v>
      </c>
      <c r="AA91" s="260">
        <f>Tax!AB277</f>
        <v>0</v>
      </c>
      <c r="AB91" s="260">
        <f>Tax!AC277</f>
        <v>0</v>
      </c>
      <c r="AC91" s="260">
        <f>Tax!AD277</f>
        <v>0</v>
      </c>
      <c r="AD91" s="260">
        <f>Tax!AE277</f>
        <v>0</v>
      </c>
      <c r="AE91" s="260">
        <f>Tax!AF277</f>
        <v>0</v>
      </c>
      <c r="AF91" s="260">
        <f>Tax!AG277</f>
        <v>0</v>
      </c>
      <c r="AG91" s="260">
        <f>Tax!AH277</f>
        <v>0</v>
      </c>
      <c r="AH91" s="260">
        <f>Tax!AI277</f>
        <v>0</v>
      </c>
      <c r="AI91" s="260">
        <f>Tax!AJ277</f>
        <v>0</v>
      </c>
      <c r="AJ91" s="260">
        <f>Tax!AK277</f>
        <v>0</v>
      </c>
      <c r="AK91" s="260">
        <f>Tax!AL277</f>
        <v>0</v>
      </c>
      <c r="AL91" s="260">
        <f>Tax!AM277</f>
        <v>0</v>
      </c>
      <c r="AM91" s="285">
        <f>SUM(C91:AL91)</f>
        <v>0</v>
      </c>
    </row>
    <row r="92" spans="1:39" s="5" customFormat="1" ht="13.5" hidden="1" customHeight="1" outlineLevel="1">
      <c r="A92" s="98"/>
      <c r="B92" s="263" t="s">
        <v>926</v>
      </c>
      <c r="C92" s="260">
        <f>Tax!D278</f>
        <v>0</v>
      </c>
      <c r="D92" s="260">
        <f>Tax!E278</f>
        <v>0</v>
      </c>
      <c r="E92" s="260">
        <f>Tax!F278</f>
        <v>0</v>
      </c>
      <c r="F92" s="260">
        <f>Tax!G278</f>
        <v>0</v>
      </c>
      <c r="G92" s="260">
        <f>Tax!H278</f>
        <v>0</v>
      </c>
      <c r="H92" s="260">
        <f>Tax!I278</f>
        <v>0</v>
      </c>
      <c r="I92" s="260">
        <f>Tax!J278</f>
        <v>0</v>
      </c>
      <c r="J92" s="260">
        <f>Tax!K278</f>
        <v>0</v>
      </c>
      <c r="K92" s="260">
        <f>Tax!L278</f>
        <v>0</v>
      </c>
      <c r="L92" s="260">
        <f>Tax!M278</f>
        <v>0</v>
      </c>
      <c r="M92" s="260">
        <f>Tax!N278</f>
        <v>0</v>
      </c>
      <c r="N92" s="260">
        <f>Tax!O278</f>
        <v>0</v>
      </c>
      <c r="O92" s="260">
        <f>Tax!P278</f>
        <v>0</v>
      </c>
      <c r="P92" s="260">
        <f>Tax!Q278</f>
        <v>0</v>
      </c>
      <c r="Q92" s="260">
        <f>Tax!R278</f>
        <v>0</v>
      </c>
      <c r="R92" s="260">
        <f>Tax!S278</f>
        <v>0</v>
      </c>
      <c r="S92" s="260">
        <f>Tax!T278</f>
        <v>0</v>
      </c>
      <c r="T92" s="260">
        <f>Tax!U278</f>
        <v>0</v>
      </c>
      <c r="U92" s="260">
        <f>Tax!V278</f>
        <v>0</v>
      </c>
      <c r="V92" s="260">
        <f>Tax!W278</f>
        <v>0</v>
      </c>
      <c r="W92" s="260">
        <f>Tax!X278</f>
        <v>0</v>
      </c>
      <c r="X92" s="260">
        <f>Tax!Y278</f>
        <v>0</v>
      </c>
      <c r="Y92" s="260">
        <f>Tax!Z278</f>
        <v>0</v>
      </c>
      <c r="Z92" s="260">
        <f>Tax!AA278</f>
        <v>0</v>
      </c>
      <c r="AA92" s="260">
        <f>Tax!AB278</f>
        <v>0</v>
      </c>
      <c r="AB92" s="260">
        <f>Tax!AC278</f>
        <v>0</v>
      </c>
      <c r="AC92" s="260">
        <f>Tax!AD278</f>
        <v>0</v>
      </c>
      <c r="AD92" s="260">
        <f>Tax!AE278</f>
        <v>0</v>
      </c>
      <c r="AE92" s="260">
        <f>Tax!AF278</f>
        <v>0</v>
      </c>
      <c r="AF92" s="260">
        <f>Tax!AG278</f>
        <v>0</v>
      </c>
      <c r="AG92" s="260">
        <f>Tax!AH278</f>
        <v>0</v>
      </c>
      <c r="AH92" s="260">
        <f>Tax!AI278</f>
        <v>0</v>
      </c>
      <c r="AI92" s="260">
        <f>Tax!AJ278</f>
        <v>0</v>
      </c>
      <c r="AJ92" s="260">
        <f>Tax!AK278</f>
        <v>0</v>
      </c>
      <c r="AK92" s="260">
        <f>Tax!AL278</f>
        <v>0</v>
      </c>
      <c r="AL92" s="260">
        <f>Tax!AM278</f>
        <v>0</v>
      </c>
      <c r="AM92" s="285">
        <f>SUM(C92:AL92)</f>
        <v>0</v>
      </c>
    </row>
    <row r="93" spans="1:39" s="5" customFormat="1" ht="12" collapsed="1">
      <c r="A93" s="369" t="s">
        <v>503</v>
      </c>
      <c r="B93" s="370"/>
      <c r="C93" s="68">
        <f t="shared" ref="C93:AH93" si="67">SUBTOTAL(9,C35:C89)</f>
        <v>468.20239000000004</v>
      </c>
      <c r="D93" s="68">
        <f t="shared" si="67"/>
        <v>472.40239000000003</v>
      </c>
      <c r="E93" s="68">
        <f t="shared" si="67"/>
        <v>483.70239000000004</v>
      </c>
      <c r="F93" s="68">
        <f t="shared" si="67"/>
        <v>481.10239000000001</v>
      </c>
      <c r="G93" s="68">
        <f t="shared" si="67"/>
        <v>492.50239000000005</v>
      </c>
      <c r="H93" s="68">
        <f t="shared" si="67"/>
        <v>490.10239000000001</v>
      </c>
      <c r="I93" s="68">
        <f t="shared" si="67"/>
        <v>440.31119000000001</v>
      </c>
      <c r="J93" s="68">
        <f t="shared" si="67"/>
        <v>438.01119</v>
      </c>
      <c r="K93" s="68">
        <f t="shared" si="67"/>
        <v>449.81119000000001</v>
      </c>
      <c r="L93" s="68">
        <f t="shared" si="67"/>
        <v>447.81119000000001</v>
      </c>
      <c r="M93" s="68">
        <f t="shared" si="67"/>
        <v>445.38181000000003</v>
      </c>
      <c r="N93" s="68">
        <f t="shared" si="67"/>
        <v>334.35654000000005</v>
      </c>
      <c r="O93" s="68">
        <f t="shared" si="67"/>
        <v>345.85654000000005</v>
      </c>
      <c r="P93" s="68">
        <f t="shared" si="67"/>
        <v>343.35654000000005</v>
      </c>
      <c r="Q93" s="68">
        <f t="shared" si="67"/>
        <v>355.05654000000004</v>
      </c>
      <c r="R93" s="68">
        <f t="shared" si="67"/>
        <v>352.85654000000005</v>
      </c>
      <c r="S93" s="68">
        <f t="shared" si="67"/>
        <v>364.65654000000006</v>
      </c>
      <c r="T93" s="68">
        <f t="shared" si="67"/>
        <v>362.55654000000004</v>
      </c>
      <c r="U93" s="68">
        <f t="shared" si="67"/>
        <v>374.65654000000006</v>
      </c>
      <c r="V93" s="68">
        <f t="shared" si="67"/>
        <v>372.75654000000003</v>
      </c>
      <c r="W93" s="68">
        <f t="shared" si="67"/>
        <v>383.95290499999999</v>
      </c>
      <c r="X93" s="68">
        <f t="shared" si="67"/>
        <v>382.252905</v>
      </c>
      <c r="Y93" s="68">
        <f t="shared" si="67"/>
        <v>394.752905</v>
      </c>
      <c r="Z93" s="68">
        <f t="shared" si="67"/>
        <v>393.252905</v>
      </c>
      <c r="AA93" s="68">
        <f t="shared" si="67"/>
        <v>405.95290499999999</v>
      </c>
      <c r="AB93" s="68">
        <f t="shared" si="67"/>
        <v>404.752905</v>
      </c>
      <c r="AC93" s="68">
        <f t="shared" si="67"/>
        <v>417.65290499999998</v>
      </c>
      <c r="AD93" s="68">
        <f t="shared" si="67"/>
        <v>416.65290499999998</v>
      </c>
      <c r="AE93" s="68">
        <f t="shared" si="67"/>
        <v>429.85290499999996</v>
      </c>
      <c r="AF93" s="68">
        <f t="shared" si="67"/>
        <v>429.15290499999998</v>
      </c>
      <c r="AG93" s="68">
        <f t="shared" si="67"/>
        <v>442.45290499999999</v>
      </c>
      <c r="AH93" s="68">
        <f t="shared" si="67"/>
        <v>442.05290500000001</v>
      </c>
      <c r="AI93" s="68">
        <f t="shared" ref="AI93:AL93" si="68">SUBTOTAL(9,AI35:AI89)</f>
        <v>455.65290499999998</v>
      </c>
      <c r="AJ93" s="68">
        <f t="shared" si="68"/>
        <v>455.45290499999999</v>
      </c>
      <c r="AK93" s="68">
        <f t="shared" si="68"/>
        <v>469.35290499999996</v>
      </c>
      <c r="AL93" s="68">
        <f t="shared" si="68"/>
        <v>469.45290499999999</v>
      </c>
      <c r="AM93" s="286">
        <f>SUM(C93:AL93)</f>
        <v>15108.096250000002</v>
      </c>
    </row>
    <row r="94" spans="1:39" s="5" customFormat="1" ht="13.5" hidden="1" customHeight="1">
      <c r="A94" s="98"/>
      <c r="B94" s="104" t="s">
        <v>509</v>
      </c>
      <c r="C94" s="13">
        <f t="shared" ref="C94:AH94" si="69">C62+C81</f>
        <v>174.20238999999998</v>
      </c>
      <c r="D94" s="13">
        <f t="shared" si="69"/>
        <v>174.20238999999998</v>
      </c>
      <c r="E94" s="13">
        <f t="shared" si="69"/>
        <v>174.20238999999998</v>
      </c>
      <c r="F94" s="13">
        <f t="shared" si="69"/>
        <v>174.20238999999998</v>
      </c>
      <c r="G94" s="13">
        <f t="shared" si="69"/>
        <v>174.20238999999998</v>
      </c>
      <c r="H94" s="13">
        <f t="shared" si="69"/>
        <v>174.20238999999998</v>
      </c>
      <c r="I94" s="13">
        <f t="shared" si="69"/>
        <v>112.81119000000001</v>
      </c>
      <c r="J94" s="13">
        <f t="shared" si="69"/>
        <v>112.81119000000001</v>
      </c>
      <c r="K94" s="13">
        <f t="shared" si="69"/>
        <v>112.81119000000001</v>
      </c>
      <c r="L94" s="13">
        <f t="shared" si="69"/>
        <v>112.81119000000001</v>
      </c>
      <c r="M94" s="13">
        <f t="shared" si="69"/>
        <v>134.98181</v>
      </c>
      <c r="N94" s="13">
        <f t="shared" si="69"/>
        <v>26.556539999999998</v>
      </c>
      <c r="O94" s="13">
        <f t="shared" si="69"/>
        <v>26.556539999999998</v>
      </c>
      <c r="P94" s="13">
        <f t="shared" si="69"/>
        <v>26.556539999999998</v>
      </c>
      <c r="Q94" s="13">
        <f t="shared" si="69"/>
        <v>26.556539999999998</v>
      </c>
      <c r="R94" s="13">
        <f t="shared" si="69"/>
        <v>26.556539999999998</v>
      </c>
      <c r="S94" s="13">
        <f t="shared" si="69"/>
        <v>26.556539999999998</v>
      </c>
      <c r="T94" s="13">
        <f t="shared" si="69"/>
        <v>26.556539999999998</v>
      </c>
      <c r="U94" s="13">
        <f t="shared" si="69"/>
        <v>26.556539999999998</v>
      </c>
      <c r="V94" s="13">
        <f t="shared" si="69"/>
        <v>26.556539999999998</v>
      </c>
      <c r="W94" s="13">
        <f t="shared" si="69"/>
        <v>25.452905000000001</v>
      </c>
      <c r="X94" s="13">
        <f t="shared" si="69"/>
        <v>25.452905000000001</v>
      </c>
      <c r="Y94" s="13">
        <f t="shared" si="69"/>
        <v>25.452905000000001</v>
      </c>
      <c r="Z94" s="13">
        <f t="shared" si="69"/>
        <v>25.452905000000001</v>
      </c>
      <c r="AA94" s="13">
        <f t="shared" si="69"/>
        <v>25.452905000000001</v>
      </c>
      <c r="AB94" s="13">
        <f t="shared" si="69"/>
        <v>25.452905000000001</v>
      </c>
      <c r="AC94" s="13">
        <f t="shared" si="69"/>
        <v>25.452905000000001</v>
      </c>
      <c r="AD94" s="13">
        <f t="shared" si="69"/>
        <v>25.452905000000001</v>
      </c>
      <c r="AE94" s="13">
        <f t="shared" si="69"/>
        <v>25.452905000000001</v>
      </c>
      <c r="AF94" s="13">
        <f t="shared" si="69"/>
        <v>25.452905000000001</v>
      </c>
      <c r="AG94" s="13">
        <f t="shared" si="69"/>
        <v>25.452905000000001</v>
      </c>
      <c r="AH94" s="13">
        <f t="shared" si="69"/>
        <v>25.452905000000001</v>
      </c>
      <c r="AI94" s="13">
        <f t="shared" ref="AI94:AL94" si="70">AI62+AI81</f>
        <v>25.452905000000001</v>
      </c>
      <c r="AJ94" s="13">
        <f t="shared" si="70"/>
        <v>25.452905000000001</v>
      </c>
      <c r="AK94" s="13">
        <f t="shared" si="70"/>
        <v>25.452905000000001</v>
      </c>
      <c r="AL94" s="13">
        <f t="shared" si="70"/>
        <v>25.452905000000001</v>
      </c>
      <c r="AM94" s="287">
        <f>SUM(C94:AL94)</f>
        <v>2277.6962500000013</v>
      </c>
    </row>
    <row r="95" spans="1:39" s="5" customFormat="1" ht="12">
      <c r="A95" s="377" t="s">
        <v>948</v>
      </c>
      <c r="B95" s="378"/>
      <c r="C95" s="278">
        <f t="shared" ref="C95:AH95" si="71">C34-C93</f>
        <v>231.79760999999996</v>
      </c>
      <c r="D95" s="278">
        <f t="shared" si="71"/>
        <v>227.59760999999997</v>
      </c>
      <c r="E95" s="278">
        <f t="shared" si="71"/>
        <v>216.29760999999996</v>
      </c>
      <c r="F95" s="278">
        <f t="shared" si="71"/>
        <v>218.89760999999999</v>
      </c>
      <c r="G95" s="278">
        <f t="shared" si="71"/>
        <v>207.49760999999995</v>
      </c>
      <c r="H95" s="278">
        <f t="shared" si="71"/>
        <v>209.89760999999999</v>
      </c>
      <c r="I95" s="278">
        <f t="shared" si="71"/>
        <v>57.688809999999989</v>
      </c>
      <c r="J95" s="278">
        <f t="shared" si="71"/>
        <v>59.988810000000001</v>
      </c>
      <c r="K95" s="278">
        <f t="shared" si="71"/>
        <v>48.188809999999989</v>
      </c>
      <c r="L95" s="278">
        <f t="shared" si="71"/>
        <v>50.188809999999989</v>
      </c>
      <c r="M95" s="278">
        <f t="shared" si="71"/>
        <v>1734.4181900000001</v>
      </c>
      <c r="N95" s="278">
        <f t="shared" si="71"/>
        <v>-121.25654000000006</v>
      </c>
      <c r="O95" s="278">
        <f t="shared" si="71"/>
        <v>-132.75654000000006</v>
      </c>
      <c r="P95" s="278">
        <f t="shared" si="71"/>
        <v>-130.25654000000006</v>
      </c>
      <c r="Q95" s="278">
        <f t="shared" si="71"/>
        <v>-141.95654000000005</v>
      </c>
      <c r="R95" s="278">
        <f t="shared" si="71"/>
        <v>-139.75654000000006</v>
      </c>
      <c r="S95" s="278">
        <f t="shared" si="71"/>
        <v>-151.55654000000007</v>
      </c>
      <c r="T95" s="278">
        <f t="shared" si="71"/>
        <v>-149.45654000000005</v>
      </c>
      <c r="U95" s="278">
        <f t="shared" si="71"/>
        <v>-161.55654000000007</v>
      </c>
      <c r="V95" s="278">
        <f t="shared" si="71"/>
        <v>-159.65654000000004</v>
      </c>
      <c r="W95" s="278">
        <f t="shared" si="71"/>
        <v>-170.85290499999999</v>
      </c>
      <c r="X95" s="278">
        <f t="shared" si="71"/>
        <v>-169.152905</v>
      </c>
      <c r="Y95" s="278">
        <f t="shared" si="71"/>
        <v>-181.652905</v>
      </c>
      <c r="Z95" s="278">
        <f t="shared" si="71"/>
        <v>-180.152905</v>
      </c>
      <c r="AA95" s="278">
        <f t="shared" si="71"/>
        <v>-192.85290499999999</v>
      </c>
      <c r="AB95" s="278">
        <f t="shared" si="71"/>
        <v>-191.652905</v>
      </c>
      <c r="AC95" s="278">
        <f t="shared" si="71"/>
        <v>-204.55290499999998</v>
      </c>
      <c r="AD95" s="278">
        <f t="shared" si="71"/>
        <v>-203.55290499999998</v>
      </c>
      <c r="AE95" s="278">
        <f t="shared" si="71"/>
        <v>-216.75290499999997</v>
      </c>
      <c r="AF95" s="278">
        <f t="shared" si="71"/>
        <v>-216.05290499999998</v>
      </c>
      <c r="AG95" s="278">
        <f t="shared" si="71"/>
        <v>-229.35290499999999</v>
      </c>
      <c r="AH95" s="278">
        <f t="shared" si="71"/>
        <v>-228.95290500000002</v>
      </c>
      <c r="AI95" s="278">
        <f t="shared" ref="AI95:AL95" si="72">AI34-AI93</f>
        <v>-242.55290499999998</v>
      </c>
      <c r="AJ95" s="278">
        <f t="shared" si="72"/>
        <v>-242.35290499999999</v>
      </c>
      <c r="AK95" s="278">
        <f t="shared" si="72"/>
        <v>-256.25290499999994</v>
      </c>
      <c r="AL95" s="278">
        <f t="shared" si="72"/>
        <v>-256.35290499999996</v>
      </c>
      <c r="AM95" s="288">
        <f t="shared" ref="AM95" si="73">AM34-AM93</f>
        <v>-1408.796249999994</v>
      </c>
    </row>
    <row r="96" spans="1:39" s="5" customFormat="1" ht="9" customHeight="1">
      <c r="A96" s="4"/>
      <c r="B96" s="4"/>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row>
    <row r="97" spans="1:39" s="5" customFormat="1" ht="12">
      <c r="A97" s="365" t="s">
        <v>357</v>
      </c>
      <c r="B97" s="366"/>
      <c r="C97" s="30">
        <f>BigCF!D383</f>
        <v>60</v>
      </c>
      <c r="D97" s="30">
        <f>BigCF!E383</f>
        <v>60</v>
      </c>
      <c r="E97" s="30">
        <f>BigCF!F383</f>
        <v>60</v>
      </c>
      <c r="F97" s="30">
        <f>BigCF!G383</f>
        <v>60</v>
      </c>
      <c r="G97" s="30">
        <f>BigCF!H383</f>
        <v>60</v>
      </c>
      <c r="H97" s="30">
        <f>BigCF!I383</f>
        <v>60</v>
      </c>
      <c r="I97" s="30">
        <f>BigCF!J383</f>
        <v>60</v>
      </c>
      <c r="J97" s="30">
        <f>BigCF!K383</f>
        <v>60</v>
      </c>
      <c r="K97" s="30">
        <f>BigCF!L383</f>
        <v>60</v>
      </c>
      <c r="L97" s="30">
        <f>BigCF!M383</f>
        <v>60</v>
      </c>
      <c r="M97" s="30">
        <f>BigCF!N383</f>
        <v>60</v>
      </c>
      <c r="N97" s="30">
        <f>BigCF!O383</f>
        <v>0</v>
      </c>
      <c r="O97" s="30">
        <f>BigCF!P383</f>
        <v>0</v>
      </c>
      <c r="P97" s="30">
        <f>BigCF!Q383</f>
        <v>0</v>
      </c>
      <c r="Q97" s="30">
        <f>BigCF!R383</f>
        <v>0</v>
      </c>
      <c r="R97" s="30">
        <f>BigCF!S383</f>
        <v>0</v>
      </c>
      <c r="S97" s="30">
        <f>BigCF!T383</f>
        <v>0</v>
      </c>
      <c r="T97" s="30">
        <f>BigCF!U383</f>
        <v>0</v>
      </c>
      <c r="U97" s="30">
        <f>BigCF!V383</f>
        <v>0</v>
      </c>
      <c r="V97" s="30">
        <f>BigCF!W383</f>
        <v>0</v>
      </c>
      <c r="W97" s="30">
        <f>BigCF!X383</f>
        <v>0</v>
      </c>
      <c r="X97" s="30">
        <f>BigCF!Y383</f>
        <v>0</v>
      </c>
      <c r="Y97" s="30">
        <f>BigCF!Z383</f>
        <v>0</v>
      </c>
      <c r="Z97" s="30">
        <f>BigCF!AA383</f>
        <v>0</v>
      </c>
      <c r="AA97" s="30">
        <f>BigCF!AB383</f>
        <v>0</v>
      </c>
      <c r="AB97" s="30">
        <f>BigCF!AC383</f>
        <v>0</v>
      </c>
      <c r="AC97" s="30">
        <f>BigCF!AD383</f>
        <v>0</v>
      </c>
      <c r="AD97" s="30">
        <f>BigCF!AE383</f>
        <v>0</v>
      </c>
      <c r="AE97" s="30">
        <f>BigCF!AF383</f>
        <v>0</v>
      </c>
      <c r="AF97" s="30">
        <f>BigCF!AG383</f>
        <v>0</v>
      </c>
      <c r="AG97" s="30">
        <f>BigCF!AH383</f>
        <v>0</v>
      </c>
      <c r="AH97" s="30">
        <f>BigCF!AI383</f>
        <v>0</v>
      </c>
      <c r="AI97" s="30">
        <f>BigCF!AJ383</f>
        <v>0</v>
      </c>
      <c r="AJ97" s="30">
        <f>BigCF!AK383</f>
        <v>0</v>
      </c>
      <c r="AK97" s="30">
        <f>BigCF!AL383</f>
        <v>0</v>
      </c>
      <c r="AL97" s="30">
        <f>BigCF!AM383</f>
        <v>0</v>
      </c>
      <c r="AM97" s="281">
        <f>SUM(C97:AL97)</f>
        <v>660</v>
      </c>
    </row>
    <row r="98" spans="1:39" s="5" customFormat="1" ht="12">
      <c r="A98" s="367" t="s">
        <v>358</v>
      </c>
      <c r="B98" s="368"/>
      <c r="C98" s="106">
        <f>BigCF!D384</f>
        <v>0</v>
      </c>
      <c r="D98" s="106">
        <f>BigCF!E384</f>
        <v>0</v>
      </c>
      <c r="E98" s="106">
        <f>BigCF!F384</f>
        <v>0</v>
      </c>
      <c r="F98" s="106">
        <f>BigCF!G384</f>
        <v>0</v>
      </c>
      <c r="G98" s="106">
        <f>BigCF!H384</f>
        <v>0</v>
      </c>
      <c r="H98" s="106">
        <f>BigCF!I384</f>
        <v>0</v>
      </c>
      <c r="I98" s="106">
        <f>BigCF!J384</f>
        <v>0</v>
      </c>
      <c r="J98" s="106">
        <f>BigCF!K384</f>
        <v>0</v>
      </c>
      <c r="K98" s="106">
        <f>BigCF!L384</f>
        <v>0</v>
      </c>
      <c r="L98" s="106">
        <f>BigCF!M384</f>
        <v>0</v>
      </c>
      <c r="M98" s="106">
        <f>BigCF!N384</f>
        <v>0</v>
      </c>
      <c r="N98" s="106">
        <f>BigCF!O384</f>
        <v>0</v>
      </c>
      <c r="O98" s="106">
        <f>BigCF!P384</f>
        <v>0</v>
      </c>
      <c r="P98" s="106">
        <f>BigCF!Q384</f>
        <v>0</v>
      </c>
      <c r="Q98" s="106">
        <f>BigCF!R384</f>
        <v>0</v>
      </c>
      <c r="R98" s="106">
        <f>BigCF!S384</f>
        <v>0</v>
      </c>
      <c r="S98" s="106">
        <f>BigCF!T384</f>
        <v>0</v>
      </c>
      <c r="T98" s="106">
        <f>BigCF!U384</f>
        <v>0</v>
      </c>
      <c r="U98" s="106">
        <f>BigCF!V384</f>
        <v>0</v>
      </c>
      <c r="V98" s="106">
        <f>BigCF!W384</f>
        <v>0</v>
      </c>
      <c r="W98" s="106">
        <f>BigCF!X384</f>
        <v>106.5</v>
      </c>
      <c r="X98" s="106">
        <f>BigCF!Y384</f>
        <v>106.5</v>
      </c>
      <c r="Y98" s="106">
        <f>BigCF!Z384</f>
        <v>106.5</v>
      </c>
      <c r="Z98" s="106">
        <f>BigCF!AA384</f>
        <v>106.5</v>
      </c>
      <c r="AA98" s="106">
        <f>BigCF!AB384</f>
        <v>106.5</v>
      </c>
      <c r="AB98" s="106">
        <f>BigCF!AC384</f>
        <v>106.5</v>
      </c>
      <c r="AC98" s="106">
        <f>BigCF!AD384</f>
        <v>106.5</v>
      </c>
      <c r="AD98" s="106">
        <f>BigCF!AE384</f>
        <v>106.5</v>
      </c>
      <c r="AE98" s="106">
        <f>BigCF!AF384</f>
        <v>106.5</v>
      </c>
      <c r="AF98" s="106">
        <f>BigCF!AG384</f>
        <v>106.5</v>
      </c>
      <c r="AG98" s="106">
        <f>BigCF!AH384</f>
        <v>106.5</v>
      </c>
      <c r="AH98" s="106">
        <f>BigCF!AI384</f>
        <v>106.5</v>
      </c>
      <c r="AI98" s="106">
        <f>BigCF!AJ384</f>
        <v>106.5</v>
      </c>
      <c r="AJ98" s="106">
        <f>BigCF!AK384</f>
        <v>106.5</v>
      </c>
      <c r="AK98" s="106">
        <f>BigCF!AL384</f>
        <v>106.5</v>
      </c>
      <c r="AL98" s="106">
        <f>BigCF!AM384</f>
        <v>106.5</v>
      </c>
      <c r="AM98" s="285">
        <f>SUM(C98:AL98)</f>
        <v>1704</v>
      </c>
    </row>
    <row r="99" spans="1:39" s="5" customFormat="1" ht="12">
      <c r="A99" s="195" t="s">
        <v>949</v>
      </c>
      <c r="B99" s="196"/>
      <c r="C99" s="106"/>
      <c r="D99" s="106">
        <f>ROUND(D101-C101-D97+D98,0)</f>
        <v>5</v>
      </c>
      <c r="E99" s="106">
        <f t="shared" ref="E99:AL99" si="74">ROUND(E101-D101-E97+E98,0)</f>
        <v>8</v>
      </c>
      <c r="F99" s="106">
        <f t="shared" si="74"/>
        <v>11</v>
      </c>
      <c r="G99" s="106">
        <f t="shared" si="74"/>
        <v>15</v>
      </c>
      <c r="H99" s="106">
        <f t="shared" si="74"/>
        <v>19</v>
      </c>
      <c r="I99" s="106">
        <f t="shared" si="74"/>
        <v>23</v>
      </c>
      <c r="J99" s="106">
        <f t="shared" si="74"/>
        <v>27</v>
      </c>
      <c r="K99" s="106">
        <f t="shared" si="74"/>
        <v>31</v>
      </c>
      <c r="L99" s="106">
        <f t="shared" si="74"/>
        <v>36</v>
      </c>
      <c r="M99" s="106">
        <f t="shared" si="74"/>
        <v>40</v>
      </c>
      <c r="N99" s="106">
        <f t="shared" si="74"/>
        <v>44</v>
      </c>
      <c r="O99" s="106">
        <f t="shared" si="74"/>
        <v>46</v>
      </c>
      <c r="P99" s="106">
        <f t="shared" si="74"/>
        <v>48</v>
      </c>
      <c r="Q99" s="106">
        <f t="shared" si="74"/>
        <v>51</v>
      </c>
      <c r="R99" s="106">
        <f t="shared" si="74"/>
        <v>53</v>
      </c>
      <c r="S99" s="106">
        <f t="shared" si="74"/>
        <v>56</v>
      </c>
      <c r="T99" s="106">
        <f t="shared" si="74"/>
        <v>59</v>
      </c>
      <c r="U99" s="106">
        <f t="shared" si="74"/>
        <v>62</v>
      </c>
      <c r="V99" s="106">
        <f t="shared" si="74"/>
        <v>65</v>
      </c>
      <c r="W99" s="106">
        <f t="shared" si="74"/>
        <v>65</v>
      </c>
      <c r="X99" s="106">
        <f t="shared" si="74"/>
        <v>63</v>
      </c>
      <c r="Y99" s="106">
        <f t="shared" si="74"/>
        <v>61</v>
      </c>
      <c r="Z99" s="106">
        <f t="shared" si="74"/>
        <v>59</v>
      </c>
      <c r="AA99" s="106">
        <f t="shared" si="74"/>
        <v>57</v>
      </c>
      <c r="AB99" s="106">
        <f t="shared" si="74"/>
        <v>54</v>
      </c>
      <c r="AC99" s="106">
        <f t="shared" si="74"/>
        <v>51</v>
      </c>
      <c r="AD99" s="106">
        <f t="shared" si="74"/>
        <v>49</v>
      </c>
      <c r="AE99" s="106">
        <f t="shared" si="74"/>
        <v>46</v>
      </c>
      <c r="AF99" s="106">
        <f t="shared" si="74"/>
        <v>43</v>
      </c>
      <c r="AG99" s="106">
        <f t="shared" si="74"/>
        <v>40</v>
      </c>
      <c r="AH99" s="106">
        <f t="shared" si="74"/>
        <v>36</v>
      </c>
      <c r="AI99" s="106">
        <f t="shared" si="74"/>
        <v>33</v>
      </c>
      <c r="AJ99" s="106">
        <f t="shared" si="74"/>
        <v>29</v>
      </c>
      <c r="AK99" s="106">
        <f t="shared" si="74"/>
        <v>25</v>
      </c>
      <c r="AL99" s="106">
        <f t="shared" si="74"/>
        <v>21</v>
      </c>
      <c r="AM99" s="285">
        <f>SUM(C99:AL99)</f>
        <v>1431</v>
      </c>
    </row>
    <row r="100" spans="1:39" s="5" customFormat="1" ht="12" hidden="1">
      <c r="A100" s="195"/>
      <c r="B100" s="280" t="s">
        <v>950</v>
      </c>
      <c r="C100" s="106">
        <f>BigCF!D380</f>
        <v>60</v>
      </c>
      <c r="D100" s="106">
        <f>BigCF!E380</f>
        <v>120</v>
      </c>
      <c r="E100" s="106">
        <f>BigCF!F380</f>
        <v>180</v>
      </c>
      <c r="F100" s="106">
        <f>BigCF!G380</f>
        <v>240</v>
      </c>
      <c r="G100" s="106">
        <f>BigCF!H380</f>
        <v>300</v>
      </c>
      <c r="H100" s="106">
        <f>BigCF!I380</f>
        <v>360</v>
      </c>
      <c r="I100" s="106">
        <f>BigCF!J380</f>
        <v>420</v>
      </c>
      <c r="J100" s="106">
        <f>BigCF!K380</f>
        <v>480</v>
      </c>
      <c r="K100" s="106">
        <f>BigCF!L380</f>
        <v>540</v>
      </c>
      <c r="L100" s="106">
        <f>BigCF!M380</f>
        <v>600</v>
      </c>
      <c r="M100" s="106">
        <f>BigCF!N380</f>
        <v>660</v>
      </c>
      <c r="N100" s="106">
        <f>BigCF!O380</f>
        <v>660</v>
      </c>
      <c r="O100" s="106">
        <f>BigCF!P380</f>
        <v>660</v>
      </c>
      <c r="P100" s="106">
        <f>BigCF!Q380</f>
        <v>660</v>
      </c>
      <c r="Q100" s="106">
        <f>BigCF!R380</f>
        <v>660</v>
      </c>
      <c r="R100" s="106">
        <f>BigCF!S380</f>
        <v>660</v>
      </c>
      <c r="S100" s="106">
        <f>BigCF!T380</f>
        <v>660</v>
      </c>
      <c r="T100" s="106">
        <f>BigCF!U380</f>
        <v>660</v>
      </c>
      <c r="U100" s="106">
        <f>BigCF!V380</f>
        <v>660</v>
      </c>
      <c r="V100" s="106">
        <f>BigCF!W380</f>
        <v>660</v>
      </c>
      <c r="W100" s="106">
        <f>BigCF!X380</f>
        <v>609.6</v>
      </c>
      <c r="X100" s="106">
        <f>BigCF!Y380</f>
        <v>561.5</v>
      </c>
      <c r="Y100" s="106">
        <f>BigCF!Z380</f>
        <v>515.79999999999995</v>
      </c>
      <c r="Z100" s="106">
        <f>BigCF!AA380</f>
        <v>472.2</v>
      </c>
      <c r="AA100" s="106">
        <f>BigCF!AB380</f>
        <v>430.7</v>
      </c>
      <c r="AB100" s="106">
        <f>BigCF!AC380</f>
        <v>391.2</v>
      </c>
      <c r="AC100" s="106">
        <f>BigCF!AD380</f>
        <v>353.6</v>
      </c>
      <c r="AD100" s="106">
        <f>BigCF!AE380</f>
        <v>317.7</v>
      </c>
      <c r="AE100" s="106">
        <f>BigCF!AF380</f>
        <v>283.60000000000002</v>
      </c>
      <c r="AF100" s="106">
        <f>BigCF!AG380</f>
        <v>251.1</v>
      </c>
      <c r="AG100" s="106">
        <f>BigCF!AH380</f>
        <v>220.1</v>
      </c>
      <c r="AH100" s="106">
        <f>BigCF!AI380</f>
        <v>190.6</v>
      </c>
      <c r="AI100" s="106">
        <f>BigCF!AJ380</f>
        <v>162.5</v>
      </c>
      <c r="AJ100" s="106">
        <f>BigCF!AK380</f>
        <v>135.80000000000001</v>
      </c>
      <c r="AK100" s="106">
        <f>BigCF!AL380</f>
        <v>110.3</v>
      </c>
      <c r="AL100" s="106">
        <f>BigCF!AM380</f>
        <v>86</v>
      </c>
      <c r="AM100" s="285">
        <f>BigCF!AN380</f>
        <v>0</v>
      </c>
    </row>
    <row r="101" spans="1:39" s="5" customFormat="1" ht="12">
      <c r="A101" s="235"/>
      <c r="B101" s="116" t="s">
        <v>960</v>
      </c>
      <c r="C101" s="302">
        <f>BigCF!D381</f>
        <v>61.6</v>
      </c>
      <c r="D101" s="302">
        <f>BigCF!E381</f>
        <v>126.3</v>
      </c>
      <c r="E101" s="302">
        <f>BigCF!F381</f>
        <v>194.2</v>
      </c>
      <c r="F101" s="302">
        <f>BigCF!G381</f>
        <v>265.60000000000002</v>
      </c>
      <c r="G101" s="302">
        <f>BigCF!H381</f>
        <v>340.5</v>
      </c>
      <c r="H101" s="302">
        <f>BigCF!I381</f>
        <v>419.1</v>
      </c>
      <c r="I101" s="302">
        <f>BigCF!J381</f>
        <v>501.7</v>
      </c>
      <c r="J101" s="302">
        <f>BigCF!K381</f>
        <v>588.29999999999995</v>
      </c>
      <c r="K101" s="302">
        <f>BigCF!L381</f>
        <v>679.4</v>
      </c>
      <c r="L101" s="302">
        <f>BigCF!M381</f>
        <v>775</v>
      </c>
      <c r="M101" s="302">
        <f>BigCF!N381</f>
        <v>875.3</v>
      </c>
      <c r="N101" s="302">
        <f>BigCF!O381</f>
        <v>919.1</v>
      </c>
      <c r="O101" s="302">
        <f>BigCF!P381</f>
        <v>965</v>
      </c>
      <c r="P101" s="302">
        <f>BigCF!Q381</f>
        <v>1013.3</v>
      </c>
      <c r="Q101" s="302">
        <f>BigCF!R381</f>
        <v>1064</v>
      </c>
      <c r="R101" s="302">
        <f>BigCF!S381</f>
        <v>1117.2</v>
      </c>
      <c r="S101" s="302">
        <f>BigCF!T381</f>
        <v>1173</v>
      </c>
      <c r="T101" s="302">
        <f>BigCF!U381</f>
        <v>1231.7</v>
      </c>
      <c r="U101" s="302">
        <f>BigCF!V381</f>
        <v>1293.2</v>
      </c>
      <c r="V101" s="302">
        <f>BigCF!W381</f>
        <v>1357.9</v>
      </c>
      <c r="W101" s="302">
        <f>BigCF!X381</f>
        <v>1316.8</v>
      </c>
      <c r="X101" s="302">
        <f>BigCF!Y381</f>
        <v>1273.7</v>
      </c>
      <c r="Y101" s="302">
        <f>BigCF!Z381</f>
        <v>1228.4000000000001</v>
      </c>
      <c r="Z101" s="302">
        <f>BigCF!AA381</f>
        <v>1180.9000000000001</v>
      </c>
      <c r="AA101" s="302">
        <f>BigCF!AB381</f>
        <v>1131</v>
      </c>
      <c r="AB101" s="302">
        <f>BigCF!AC381</f>
        <v>1078.5999999999999</v>
      </c>
      <c r="AC101" s="302">
        <f>BigCF!AD381</f>
        <v>1023.5</v>
      </c>
      <c r="AD101" s="302">
        <f>BigCF!AE381</f>
        <v>965.7</v>
      </c>
      <c r="AE101" s="302">
        <f>BigCF!AF381</f>
        <v>905.1</v>
      </c>
      <c r="AF101" s="302">
        <f>BigCF!AG381</f>
        <v>841.4</v>
      </c>
      <c r="AG101" s="302">
        <f>BigCF!AH381</f>
        <v>774.5</v>
      </c>
      <c r="AH101" s="302">
        <f>BigCF!AI381</f>
        <v>704.2</v>
      </c>
      <c r="AI101" s="302">
        <f>BigCF!AJ381</f>
        <v>630.5</v>
      </c>
      <c r="AJ101" s="302">
        <f>BigCF!AK381</f>
        <v>553</v>
      </c>
      <c r="AK101" s="302">
        <f>BigCF!AL381</f>
        <v>471.7</v>
      </c>
      <c r="AL101" s="302">
        <f>BigCF!AM381</f>
        <v>386.3</v>
      </c>
      <c r="AM101" s="317">
        <f>BigCF!AN381</f>
        <v>0</v>
      </c>
    </row>
    <row r="102" spans="1:39" s="5" customFormat="1" ht="12" hidden="1">
      <c r="A102" s="279"/>
      <c r="B102" s="115" t="s">
        <v>961</v>
      </c>
      <c r="C102" s="30">
        <f>BigCF!D102</f>
        <v>0</v>
      </c>
      <c r="D102" s="30">
        <f>BigCF!E102</f>
        <v>0</v>
      </c>
      <c r="E102" s="30">
        <f>BigCF!F102</f>
        <v>0</v>
      </c>
      <c r="F102" s="30">
        <f>BigCF!G102</f>
        <v>0</v>
      </c>
      <c r="G102" s="30">
        <f>BigCF!H102</f>
        <v>0</v>
      </c>
      <c r="H102" s="30">
        <f>BigCF!I102</f>
        <v>0</v>
      </c>
      <c r="I102" s="30">
        <f>BigCF!J102</f>
        <v>0</v>
      </c>
      <c r="J102" s="30">
        <f>BigCF!K102</f>
        <v>0</v>
      </c>
      <c r="K102" s="30">
        <f>BigCF!L102</f>
        <v>0</v>
      </c>
      <c r="L102" s="30">
        <f>BigCF!M102</f>
        <v>0</v>
      </c>
      <c r="M102" s="30">
        <f>BigCF!N102</f>
        <v>0</v>
      </c>
      <c r="N102" s="30">
        <f>BigCF!O102</f>
        <v>0</v>
      </c>
      <c r="O102" s="30">
        <f>BigCF!P102</f>
        <v>0</v>
      </c>
      <c r="P102" s="30">
        <f>BigCF!Q102</f>
        <v>0</v>
      </c>
      <c r="Q102" s="30">
        <f>BigCF!R102</f>
        <v>0</v>
      </c>
      <c r="R102" s="30">
        <f>BigCF!S102</f>
        <v>0</v>
      </c>
      <c r="S102" s="30">
        <f>BigCF!T102</f>
        <v>0</v>
      </c>
      <c r="T102" s="30">
        <f>BigCF!U102</f>
        <v>0</v>
      </c>
      <c r="U102" s="30">
        <f>BigCF!V102</f>
        <v>0</v>
      </c>
      <c r="V102" s="30">
        <f>BigCF!W102</f>
        <v>0</v>
      </c>
      <c r="W102" s="30">
        <f>BigCF!X102</f>
        <v>0</v>
      </c>
      <c r="X102" s="30">
        <f>BigCF!Y102</f>
        <v>0</v>
      </c>
      <c r="Y102" s="30">
        <f>BigCF!Z102</f>
        <v>0</v>
      </c>
      <c r="Z102" s="30">
        <f>BigCF!AA102</f>
        <v>0</v>
      </c>
      <c r="AA102" s="30">
        <f>BigCF!AB102</f>
        <v>0</v>
      </c>
      <c r="AB102" s="30">
        <f>BigCF!AC102</f>
        <v>0</v>
      </c>
      <c r="AC102" s="30">
        <f>BigCF!AD102</f>
        <v>0</v>
      </c>
      <c r="AD102" s="30">
        <f>BigCF!AE102</f>
        <v>0</v>
      </c>
      <c r="AE102" s="30">
        <f>BigCF!AF102</f>
        <v>0</v>
      </c>
      <c r="AF102" s="30">
        <f>BigCF!AG102</f>
        <v>0</v>
      </c>
      <c r="AG102" s="30">
        <f>BigCF!AH102</f>
        <v>0</v>
      </c>
      <c r="AH102" s="30">
        <f>BigCF!AI102</f>
        <v>0</v>
      </c>
      <c r="AI102" s="30">
        <f>BigCF!AJ102</f>
        <v>0</v>
      </c>
      <c r="AJ102" s="30">
        <f>BigCF!AK102</f>
        <v>0</v>
      </c>
      <c r="AK102" s="30">
        <f>BigCF!AL102</f>
        <v>0</v>
      </c>
      <c r="AL102" s="30">
        <f>BigCF!AM102</f>
        <v>0</v>
      </c>
      <c r="AM102" s="281"/>
    </row>
    <row r="103" spans="1:39" s="5" customFormat="1" ht="12" hidden="1">
      <c r="A103" s="292"/>
      <c r="B103" s="293" t="s">
        <v>962</v>
      </c>
      <c r="C103" s="13">
        <f>BigCF!D112</f>
        <v>0</v>
      </c>
      <c r="D103" s="13">
        <f>BigCF!E112</f>
        <v>0</v>
      </c>
      <c r="E103" s="13">
        <f>BigCF!F112</f>
        <v>0</v>
      </c>
      <c r="F103" s="13">
        <f>BigCF!G112</f>
        <v>0</v>
      </c>
      <c r="G103" s="13">
        <f>BigCF!H112</f>
        <v>0</v>
      </c>
      <c r="H103" s="13">
        <f>BigCF!I112</f>
        <v>0</v>
      </c>
      <c r="I103" s="13">
        <f>BigCF!J112</f>
        <v>0</v>
      </c>
      <c r="J103" s="13">
        <f>BigCF!K112</f>
        <v>0</v>
      </c>
      <c r="K103" s="13">
        <f>BigCF!L112</f>
        <v>0</v>
      </c>
      <c r="L103" s="13">
        <f>BigCF!M112</f>
        <v>0</v>
      </c>
      <c r="M103" s="13">
        <f>BigCF!N112</f>
        <v>0</v>
      </c>
      <c r="N103" s="13">
        <f>BigCF!O112</f>
        <v>0</v>
      </c>
      <c r="O103" s="13">
        <f>BigCF!P112</f>
        <v>0</v>
      </c>
      <c r="P103" s="13">
        <f>BigCF!Q112</f>
        <v>0</v>
      </c>
      <c r="Q103" s="13">
        <f>BigCF!R112</f>
        <v>0</v>
      </c>
      <c r="R103" s="13">
        <f>BigCF!S112</f>
        <v>0</v>
      </c>
      <c r="S103" s="13">
        <f>BigCF!T112</f>
        <v>0</v>
      </c>
      <c r="T103" s="13">
        <f>BigCF!U112</f>
        <v>0</v>
      </c>
      <c r="U103" s="13">
        <f>BigCF!V112</f>
        <v>0</v>
      </c>
      <c r="V103" s="13">
        <f>BigCF!W112</f>
        <v>0</v>
      </c>
      <c r="W103" s="13">
        <f>BigCF!X112</f>
        <v>0</v>
      </c>
      <c r="X103" s="13">
        <f>BigCF!Y112</f>
        <v>0</v>
      </c>
      <c r="Y103" s="13">
        <f>BigCF!Z112</f>
        <v>0</v>
      </c>
      <c r="Z103" s="13">
        <f>BigCF!AA112</f>
        <v>0</v>
      </c>
      <c r="AA103" s="13">
        <f>BigCF!AB112</f>
        <v>0</v>
      </c>
      <c r="AB103" s="13">
        <f>BigCF!AC112</f>
        <v>0</v>
      </c>
      <c r="AC103" s="13">
        <f>BigCF!AD112</f>
        <v>0</v>
      </c>
      <c r="AD103" s="13">
        <f>BigCF!AE112</f>
        <v>0</v>
      </c>
      <c r="AE103" s="13">
        <f>BigCF!AF112</f>
        <v>0</v>
      </c>
      <c r="AF103" s="13">
        <f>BigCF!AG112</f>
        <v>0</v>
      </c>
      <c r="AG103" s="13">
        <f>BigCF!AH112</f>
        <v>0</v>
      </c>
      <c r="AH103" s="13">
        <f>BigCF!AI112</f>
        <v>0</v>
      </c>
      <c r="AI103" s="13">
        <f>BigCF!AJ112</f>
        <v>0</v>
      </c>
      <c r="AJ103" s="13">
        <f>BigCF!AK112</f>
        <v>0</v>
      </c>
      <c r="AK103" s="13">
        <f>BigCF!AL112</f>
        <v>0</v>
      </c>
      <c r="AL103" s="13">
        <f>BigCF!AM112</f>
        <v>0</v>
      </c>
      <c r="AM103" s="294"/>
    </row>
    <row r="104" spans="1:39" s="5" customFormat="1" ht="9" customHeight="1">
      <c r="A104" s="74"/>
      <c r="B104" s="74"/>
      <c r="C104" s="295"/>
      <c r="D104" s="295"/>
      <c r="E104" s="295"/>
      <c r="F104" s="295"/>
      <c r="G104" s="295"/>
      <c r="H104" s="295"/>
      <c r="I104" s="295"/>
      <c r="J104" s="295"/>
      <c r="K104" s="295"/>
      <c r="L104" s="295"/>
      <c r="M104" s="295"/>
      <c r="N104" s="295"/>
      <c r="O104" s="295"/>
      <c r="P104" s="295"/>
      <c r="Q104" s="295"/>
      <c r="R104" s="295"/>
      <c r="S104" s="295"/>
      <c r="T104" s="295"/>
      <c r="U104" s="295"/>
      <c r="V104" s="295"/>
      <c r="W104" s="295"/>
      <c r="X104" s="295"/>
      <c r="Y104" s="295"/>
      <c r="Z104" s="295"/>
      <c r="AA104" s="295"/>
      <c r="AB104" s="295"/>
      <c r="AC104" s="295"/>
      <c r="AD104" s="295"/>
      <c r="AE104" s="295"/>
      <c r="AF104" s="295"/>
      <c r="AG104" s="295"/>
      <c r="AH104" s="295"/>
      <c r="AI104" s="295"/>
      <c r="AJ104" s="295"/>
      <c r="AK104" s="295"/>
      <c r="AL104" s="295"/>
      <c r="AM104" s="295"/>
    </row>
    <row r="105" spans="1:39" s="5" customFormat="1" ht="12">
      <c r="A105" s="371" t="s">
        <v>963</v>
      </c>
      <c r="B105" s="372"/>
      <c r="C105" s="100">
        <f t="shared" ref="C105:AH105" si="75">C34-C93-C97+C98</f>
        <v>171.79760999999996</v>
      </c>
      <c r="D105" s="100">
        <f t="shared" si="75"/>
        <v>167.59760999999997</v>
      </c>
      <c r="E105" s="100">
        <f t="shared" si="75"/>
        <v>156.29760999999996</v>
      </c>
      <c r="F105" s="100">
        <f t="shared" si="75"/>
        <v>158.89760999999999</v>
      </c>
      <c r="G105" s="100">
        <f t="shared" si="75"/>
        <v>147.49760999999995</v>
      </c>
      <c r="H105" s="100">
        <f t="shared" si="75"/>
        <v>149.89760999999999</v>
      </c>
      <c r="I105" s="100">
        <f t="shared" si="75"/>
        <v>-2.3111900000000105</v>
      </c>
      <c r="J105" s="100">
        <f t="shared" si="75"/>
        <v>-1.1189999999999145E-2</v>
      </c>
      <c r="K105" s="100">
        <f t="shared" si="75"/>
        <v>-11.811190000000011</v>
      </c>
      <c r="L105" s="100">
        <f t="shared" si="75"/>
        <v>-9.8111900000000105</v>
      </c>
      <c r="M105" s="100">
        <f t="shared" si="75"/>
        <v>1674.4181900000001</v>
      </c>
      <c r="N105" s="100">
        <f t="shared" si="75"/>
        <v>-121.25654000000006</v>
      </c>
      <c r="O105" s="100">
        <f t="shared" si="75"/>
        <v>-132.75654000000006</v>
      </c>
      <c r="P105" s="100">
        <f t="shared" si="75"/>
        <v>-130.25654000000006</v>
      </c>
      <c r="Q105" s="100">
        <f t="shared" si="75"/>
        <v>-141.95654000000005</v>
      </c>
      <c r="R105" s="100">
        <f t="shared" si="75"/>
        <v>-139.75654000000006</v>
      </c>
      <c r="S105" s="100">
        <f t="shared" si="75"/>
        <v>-151.55654000000007</v>
      </c>
      <c r="T105" s="100">
        <f t="shared" si="75"/>
        <v>-149.45654000000005</v>
      </c>
      <c r="U105" s="100">
        <f t="shared" si="75"/>
        <v>-161.55654000000007</v>
      </c>
      <c r="V105" s="100">
        <f t="shared" si="75"/>
        <v>-159.65654000000004</v>
      </c>
      <c r="W105" s="100">
        <f t="shared" si="75"/>
        <v>-64.352904999999993</v>
      </c>
      <c r="X105" s="100">
        <f t="shared" si="75"/>
        <v>-62.652905000000004</v>
      </c>
      <c r="Y105" s="100">
        <f t="shared" si="75"/>
        <v>-75.152905000000004</v>
      </c>
      <c r="Z105" s="100">
        <f t="shared" si="75"/>
        <v>-73.652905000000004</v>
      </c>
      <c r="AA105" s="100">
        <f t="shared" si="75"/>
        <v>-86.352904999999993</v>
      </c>
      <c r="AB105" s="100">
        <f t="shared" si="75"/>
        <v>-85.152905000000004</v>
      </c>
      <c r="AC105" s="100">
        <f t="shared" si="75"/>
        <v>-98.052904999999981</v>
      </c>
      <c r="AD105" s="100">
        <f t="shared" si="75"/>
        <v>-97.052904999999981</v>
      </c>
      <c r="AE105" s="100">
        <f t="shared" si="75"/>
        <v>-110.25290499999997</v>
      </c>
      <c r="AF105" s="100">
        <f t="shared" si="75"/>
        <v>-109.55290499999998</v>
      </c>
      <c r="AG105" s="100">
        <f t="shared" si="75"/>
        <v>-122.85290499999999</v>
      </c>
      <c r="AH105" s="100">
        <f t="shared" si="75"/>
        <v>-122.45290500000002</v>
      </c>
      <c r="AI105" s="100">
        <f t="shared" ref="AI105:AL105" si="76">AI34-AI93-AI97+AI98</f>
        <v>-136.05290499999998</v>
      </c>
      <c r="AJ105" s="100">
        <f t="shared" si="76"/>
        <v>-135.85290499999999</v>
      </c>
      <c r="AK105" s="100">
        <f t="shared" si="76"/>
        <v>-149.75290499999994</v>
      </c>
      <c r="AL105" s="100">
        <f t="shared" si="76"/>
        <v>-149.85290499999996</v>
      </c>
      <c r="AM105" s="289">
        <f>SUM(C105:AL105)</f>
        <v>-364.79624999999965</v>
      </c>
    </row>
    <row r="106" spans="1:39" s="5" customFormat="1" ht="12" hidden="1">
      <c r="A106" s="101"/>
      <c r="B106" s="102" t="s">
        <v>502</v>
      </c>
      <c r="C106" s="103">
        <f t="shared" ref="C106:AH106" si="77">MAX(MIN(C13,C13+C105),0)</f>
        <v>500</v>
      </c>
      <c r="D106" s="103">
        <f t="shared" si="77"/>
        <v>672.29760999999996</v>
      </c>
      <c r="E106" s="103">
        <f t="shared" si="77"/>
        <v>840.56751760999987</v>
      </c>
      <c r="F106" s="103">
        <f t="shared" si="77"/>
        <v>997.70569512760983</v>
      </c>
      <c r="G106" s="103">
        <f t="shared" si="77"/>
        <v>1157.6010108227376</v>
      </c>
      <c r="H106" s="103">
        <f t="shared" si="77"/>
        <v>1306.2562218335602</v>
      </c>
      <c r="I106" s="103">
        <f t="shared" si="77"/>
        <v>1455.1488980553936</v>
      </c>
      <c r="J106" s="103">
        <f t="shared" si="77"/>
        <v>1456.592856953449</v>
      </c>
      <c r="K106" s="103">
        <f t="shared" si="77"/>
        <v>1446.2382598104023</v>
      </c>
      <c r="L106" s="103">
        <f t="shared" si="77"/>
        <v>1437.8733080702127</v>
      </c>
      <c r="M106" s="103">
        <f t="shared" si="77"/>
        <v>1439.311181378283</v>
      </c>
      <c r="N106" s="103">
        <f t="shared" si="77"/>
        <v>2993.9121425596613</v>
      </c>
      <c r="O106" s="103">
        <f t="shared" si="77"/>
        <v>2864.149514702221</v>
      </c>
      <c r="P106" s="103">
        <f t="shared" si="77"/>
        <v>2736.7571242169233</v>
      </c>
      <c r="Q106" s="103">
        <f t="shared" si="77"/>
        <v>2597.5373413411403</v>
      </c>
      <c r="R106" s="103">
        <f t="shared" si="77"/>
        <v>2460.3783386824816</v>
      </c>
      <c r="S106" s="103">
        <f t="shared" si="77"/>
        <v>2311.282177021164</v>
      </c>
      <c r="T106" s="103">
        <f t="shared" si="77"/>
        <v>2164.1369191981848</v>
      </c>
      <c r="U106" s="103">
        <f t="shared" si="77"/>
        <v>2004.7445161173828</v>
      </c>
      <c r="V106" s="103">
        <f t="shared" si="77"/>
        <v>1847.0927206335002</v>
      </c>
      <c r="W106" s="103">
        <f t="shared" si="77"/>
        <v>1784.5869083541338</v>
      </c>
      <c r="X106" s="103">
        <f t="shared" si="77"/>
        <v>1723.7185902624881</v>
      </c>
      <c r="Y106" s="103">
        <f t="shared" si="77"/>
        <v>1650.2894038527506</v>
      </c>
      <c r="Z106" s="103">
        <f t="shared" si="77"/>
        <v>1578.2867882566034</v>
      </c>
      <c r="AA106" s="103">
        <f t="shared" si="77"/>
        <v>1493.5121700448599</v>
      </c>
      <c r="AB106" s="103">
        <f t="shared" si="77"/>
        <v>1409.8527772149048</v>
      </c>
      <c r="AC106" s="103">
        <f t="shared" si="77"/>
        <v>1313.2097249921196</v>
      </c>
      <c r="AD106" s="103">
        <f t="shared" si="77"/>
        <v>1217.4700297171116</v>
      </c>
      <c r="AE106" s="103">
        <f t="shared" si="77"/>
        <v>1108.4345947468287</v>
      </c>
      <c r="AF106" s="103">
        <f t="shared" si="77"/>
        <v>999.99012434157544</v>
      </c>
      <c r="AG106" s="103">
        <f t="shared" si="77"/>
        <v>878.13720946591707</v>
      </c>
      <c r="AH106" s="103">
        <f t="shared" si="77"/>
        <v>756.56244167538296</v>
      </c>
      <c r="AI106" s="103">
        <f t="shared" ref="AI106:AL106" si="78">MAX(MIN(AI13,AI13+AI105),0)</f>
        <v>621.26609911705827</v>
      </c>
      <c r="AJ106" s="103">
        <f t="shared" si="78"/>
        <v>486.03446021617538</v>
      </c>
      <c r="AK106" s="103">
        <f t="shared" si="78"/>
        <v>336.76758967639159</v>
      </c>
      <c r="AL106" s="103">
        <f t="shared" si="78"/>
        <v>187.25145226606804</v>
      </c>
      <c r="AM106" s="290"/>
    </row>
    <row r="107" spans="1:39" s="5" customFormat="1" ht="12">
      <c r="A107" s="327" t="s">
        <v>942</v>
      </c>
      <c r="B107" s="328"/>
      <c r="C107" s="17">
        <f>C106*BigCF!$D$253/100</f>
        <v>0.5</v>
      </c>
      <c r="D107" s="17">
        <f>D106*BigCF!$D$253/100</f>
        <v>0.67229760999999999</v>
      </c>
      <c r="E107" s="17">
        <f>E106*BigCF!$D$253/100</f>
        <v>0.84056751760999981</v>
      </c>
      <c r="F107" s="17">
        <f>F106*BigCF!$D$253/100</f>
        <v>0.99770569512760987</v>
      </c>
      <c r="G107" s="17">
        <f>G106*BigCF!$D$253/100</f>
        <v>1.1576010108227377</v>
      </c>
      <c r="H107" s="17">
        <f>H106*BigCF!$D$253/100</f>
        <v>1.3062562218335603</v>
      </c>
      <c r="I107" s="17">
        <f>I106*BigCF!$D$253/100</f>
        <v>1.4551488980553935</v>
      </c>
      <c r="J107" s="17">
        <f>J106*BigCF!$D$253/100</f>
        <v>1.456592856953449</v>
      </c>
      <c r="K107" s="17">
        <f>K106*BigCF!$D$253/100</f>
        <v>1.4462382598104022</v>
      </c>
      <c r="L107" s="17">
        <f>L106*BigCF!$D$253/100</f>
        <v>1.4378733080702129</v>
      </c>
      <c r="M107" s="17">
        <f>M106*BigCF!$D$253/100</f>
        <v>1.4393111813782828</v>
      </c>
      <c r="N107" s="17">
        <f>N106*BigCF!$D$253/100</f>
        <v>2.9939121425596613</v>
      </c>
      <c r="O107" s="17">
        <f>O106*BigCF!$D$253/100</f>
        <v>2.8641495147022211</v>
      </c>
      <c r="P107" s="17">
        <f>P106*BigCF!$D$253/100</f>
        <v>2.7367571242169237</v>
      </c>
      <c r="Q107" s="17">
        <f>Q106*BigCF!$D$253/100</f>
        <v>2.5975373413411402</v>
      </c>
      <c r="R107" s="17">
        <f>R106*BigCF!$D$253/100</f>
        <v>2.460378338682482</v>
      </c>
      <c r="S107" s="17">
        <f>S106*BigCF!$D$253/100</f>
        <v>2.3112821770211642</v>
      </c>
      <c r="T107" s="17">
        <f>T106*BigCF!$D$253/100</f>
        <v>2.1641369191981847</v>
      </c>
      <c r="U107" s="17">
        <f>U106*BigCF!$D$253/100</f>
        <v>2.0047445161173827</v>
      </c>
      <c r="V107" s="17">
        <f>V106*BigCF!$D$253/100</f>
        <v>1.8470927206335004</v>
      </c>
      <c r="W107" s="17">
        <f>W106*BigCF!$D$253/100</f>
        <v>1.7845869083541339</v>
      </c>
      <c r="X107" s="17">
        <f>X106*BigCF!$D$253/100</f>
        <v>1.7237185902624881</v>
      </c>
      <c r="Y107" s="17">
        <f>Y106*BigCF!$D$253/100</f>
        <v>1.6502894038527507</v>
      </c>
      <c r="Z107" s="17">
        <f>Z106*BigCF!$D$253/100</f>
        <v>1.5782867882566034</v>
      </c>
      <c r="AA107" s="17">
        <f>AA106*BigCF!$D$253/100</f>
        <v>1.4935121700448599</v>
      </c>
      <c r="AB107" s="17">
        <f>AB106*BigCF!$D$253/100</f>
        <v>1.409852777214905</v>
      </c>
      <c r="AC107" s="17">
        <f>AC106*BigCF!$D$253/100</f>
        <v>1.3132097249921195</v>
      </c>
      <c r="AD107" s="17">
        <f>AD106*BigCF!$D$253/100</f>
        <v>1.2174700297171117</v>
      </c>
      <c r="AE107" s="17">
        <f>AE106*BigCF!$D$253/100</f>
        <v>1.1084345947468288</v>
      </c>
      <c r="AF107" s="17">
        <f>AF106*BigCF!$D$253/100</f>
        <v>0.99999012434157553</v>
      </c>
      <c r="AG107" s="17">
        <f>AG106*BigCF!$D$253/100</f>
        <v>0.87813720946591711</v>
      </c>
      <c r="AH107" s="17">
        <f>AH106*BigCF!$D$253/100</f>
        <v>0.756562441675383</v>
      </c>
      <c r="AI107" s="17">
        <f>AI106*BigCF!$D$253/100</f>
        <v>0.62126609911705832</v>
      </c>
      <c r="AJ107" s="17">
        <f>AJ106*BigCF!$D$253/100</f>
        <v>0.48603446021617541</v>
      </c>
      <c r="AK107" s="17">
        <f>AK106*BigCF!$D$253/100</f>
        <v>0.33676758967639159</v>
      </c>
      <c r="AL107" s="17">
        <f>AL106*BigCF!$D$253/100</f>
        <v>0.18725145226606807</v>
      </c>
      <c r="AM107" s="284">
        <f>SUM(C107:AL107)</f>
        <v>52.234953718334687</v>
      </c>
    </row>
    <row r="108" spans="1:39" s="5" customFormat="1" ht="12">
      <c r="A108" s="362" t="s">
        <v>941</v>
      </c>
      <c r="B108" s="363"/>
      <c r="C108" s="99">
        <f t="shared" ref="C108:AH108" si="79">C13+C105+C107</f>
        <v>672.29760999999996</v>
      </c>
      <c r="D108" s="99">
        <f t="shared" si="79"/>
        <v>840.56751760999987</v>
      </c>
      <c r="E108" s="99">
        <f t="shared" si="79"/>
        <v>997.70569512760983</v>
      </c>
      <c r="F108" s="99">
        <f t="shared" si="79"/>
        <v>1157.6010108227376</v>
      </c>
      <c r="G108" s="99">
        <f t="shared" si="79"/>
        <v>1306.2562218335602</v>
      </c>
      <c r="H108" s="99">
        <f t="shared" si="79"/>
        <v>1457.4600880553937</v>
      </c>
      <c r="I108" s="99">
        <f t="shared" si="79"/>
        <v>1456.6040469534489</v>
      </c>
      <c r="J108" s="99">
        <f t="shared" si="79"/>
        <v>1458.0494498104024</v>
      </c>
      <c r="K108" s="99">
        <f t="shared" si="79"/>
        <v>1447.6844980702126</v>
      </c>
      <c r="L108" s="99">
        <f t="shared" si="79"/>
        <v>1439.311181378283</v>
      </c>
      <c r="M108" s="99">
        <f t="shared" si="79"/>
        <v>3115.1686825596612</v>
      </c>
      <c r="N108" s="99">
        <f t="shared" si="79"/>
        <v>2996.9060547022209</v>
      </c>
      <c r="O108" s="99">
        <f t="shared" si="79"/>
        <v>2867.0136642169232</v>
      </c>
      <c r="P108" s="99">
        <f t="shared" si="79"/>
        <v>2739.4938813411404</v>
      </c>
      <c r="Q108" s="99">
        <f t="shared" si="79"/>
        <v>2600.1348786824815</v>
      </c>
      <c r="R108" s="99">
        <f t="shared" si="79"/>
        <v>2462.838717021164</v>
      </c>
      <c r="S108" s="99">
        <f t="shared" si="79"/>
        <v>2313.593459198185</v>
      </c>
      <c r="T108" s="99">
        <f t="shared" si="79"/>
        <v>2166.3010561173828</v>
      </c>
      <c r="U108" s="99">
        <f t="shared" si="79"/>
        <v>2006.7492606335002</v>
      </c>
      <c r="V108" s="99">
        <f t="shared" si="79"/>
        <v>1848.9398133541338</v>
      </c>
      <c r="W108" s="99">
        <f t="shared" si="79"/>
        <v>1786.371495262488</v>
      </c>
      <c r="X108" s="99">
        <f t="shared" si="79"/>
        <v>1725.4423088527506</v>
      </c>
      <c r="Y108" s="99">
        <f t="shared" si="79"/>
        <v>1651.9396932566033</v>
      </c>
      <c r="Z108" s="99">
        <f t="shared" si="79"/>
        <v>1579.8650750448599</v>
      </c>
      <c r="AA108" s="99">
        <f t="shared" si="79"/>
        <v>1495.0056822149047</v>
      </c>
      <c r="AB108" s="99">
        <f t="shared" si="79"/>
        <v>1411.2626299921196</v>
      </c>
      <c r="AC108" s="99">
        <f t="shared" si="79"/>
        <v>1314.5229347171116</v>
      </c>
      <c r="AD108" s="99">
        <f t="shared" si="79"/>
        <v>1218.6874997468287</v>
      </c>
      <c r="AE108" s="99">
        <f t="shared" si="79"/>
        <v>1109.5430293415754</v>
      </c>
      <c r="AF108" s="99">
        <f t="shared" si="79"/>
        <v>1000.990114465917</v>
      </c>
      <c r="AG108" s="99">
        <f t="shared" si="79"/>
        <v>879.01534667538294</v>
      </c>
      <c r="AH108" s="99">
        <f t="shared" si="79"/>
        <v>757.31900411705828</v>
      </c>
      <c r="AI108" s="99">
        <f t="shared" ref="AI108:AL108" si="80">AI13+AI105+AI107</f>
        <v>621.88736521617534</v>
      </c>
      <c r="AJ108" s="99">
        <f t="shared" si="80"/>
        <v>486.52049467639154</v>
      </c>
      <c r="AK108" s="99">
        <f t="shared" si="80"/>
        <v>337.10435726606801</v>
      </c>
      <c r="AL108" s="99">
        <f t="shared" si="80"/>
        <v>187.43870371833412</v>
      </c>
      <c r="AM108" s="291"/>
    </row>
    <row r="109" spans="1:39" hidden="1">
      <c r="A109" s="4" t="s">
        <v>740</v>
      </c>
      <c r="B109" s="4"/>
      <c r="C109" s="245">
        <f>C34+C98+C107</f>
        <v>700.5</v>
      </c>
      <c r="D109" s="245">
        <f t="shared" ref="D109:AI109" si="81">C109+D34+D98+D107</f>
        <v>1401.17229761</v>
      </c>
      <c r="E109" s="245">
        <f t="shared" si="81"/>
        <v>2102.01286512761</v>
      </c>
      <c r="F109" s="245">
        <f t="shared" si="81"/>
        <v>2803.0105708227375</v>
      </c>
      <c r="G109" s="245">
        <f t="shared" si="81"/>
        <v>3504.1681718335603</v>
      </c>
      <c r="H109" s="245">
        <f t="shared" si="81"/>
        <v>4205.4744280553941</v>
      </c>
      <c r="I109" s="245">
        <f t="shared" si="81"/>
        <v>4704.9295769534492</v>
      </c>
      <c r="J109" s="245">
        <f t="shared" si="81"/>
        <v>5204.3861698104029</v>
      </c>
      <c r="K109" s="245">
        <f t="shared" si="81"/>
        <v>5703.8324080702132</v>
      </c>
      <c r="L109" s="245">
        <f t="shared" si="81"/>
        <v>6203.2702813782835</v>
      </c>
      <c r="M109" s="245">
        <f t="shared" si="81"/>
        <v>8384.5095925596634</v>
      </c>
      <c r="N109" s="245">
        <f t="shared" si="81"/>
        <v>8600.6035047022233</v>
      </c>
      <c r="O109" s="245">
        <f t="shared" si="81"/>
        <v>8816.5676542169258</v>
      </c>
      <c r="P109" s="245">
        <f t="shared" si="81"/>
        <v>9032.4044113411437</v>
      </c>
      <c r="Q109" s="245">
        <f t="shared" si="81"/>
        <v>9248.1019486824844</v>
      </c>
      <c r="R109" s="245">
        <f t="shared" si="81"/>
        <v>9463.6623270211676</v>
      </c>
      <c r="S109" s="245">
        <f t="shared" si="81"/>
        <v>9679.0736091981889</v>
      </c>
      <c r="T109" s="245">
        <f t="shared" si="81"/>
        <v>9894.3377461173877</v>
      </c>
      <c r="U109" s="245">
        <f t="shared" si="81"/>
        <v>10109.442490633506</v>
      </c>
      <c r="V109" s="245">
        <f t="shared" si="81"/>
        <v>10324.389583354139</v>
      </c>
      <c r="W109" s="245">
        <f t="shared" si="81"/>
        <v>10645.774170262493</v>
      </c>
      <c r="X109" s="245">
        <f t="shared" si="81"/>
        <v>10967.097888852757</v>
      </c>
      <c r="Y109" s="245">
        <f t="shared" si="81"/>
        <v>11288.34817825661</v>
      </c>
      <c r="Z109" s="245">
        <f t="shared" si="81"/>
        <v>11609.526465044868</v>
      </c>
      <c r="AA109" s="245">
        <f t="shared" si="81"/>
        <v>11930.619977214914</v>
      </c>
      <c r="AB109" s="245">
        <f t="shared" si="81"/>
        <v>12251.629829992129</v>
      </c>
      <c r="AC109" s="245">
        <f t="shared" si="81"/>
        <v>12572.543039717122</v>
      </c>
      <c r="AD109" s="245">
        <f t="shared" si="81"/>
        <v>12893.360509746839</v>
      </c>
      <c r="AE109" s="245">
        <f t="shared" si="81"/>
        <v>13214.068944341587</v>
      </c>
      <c r="AF109" s="245">
        <f t="shared" si="81"/>
        <v>13534.668934465928</v>
      </c>
      <c r="AG109" s="245">
        <f t="shared" si="81"/>
        <v>13855.147071675394</v>
      </c>
      <c r="AH109" s="245">
        <f t="shared" si="81"/>
        <v>14175.503634117069</v>
      </c>
      <c r="AI109" s="245">
        <f t="shared" si="81"/>
        <v>14495.724900216186</v>
      </c>
      <c r="AJ109" s="245">
        <f t="shared" ref="AJ109:AL109" si="82">AI109+AJ34+AJ98+AJ107</f>
        <v>14815.810934676403</v>
      </c>
      <c r="AK109" s="245">
        <f t="shared" si="82"/>
        <v>15135.747702266081</v>
      </c>
      <c r="AL109" s="245">
        <f t="shared" si="82"/>
        <v>15455.534953718347</v>
      </c>
    </row>
    <row r="110" spans="1:39" hidden="1">
      <c r="A110" s="4" t="s">
        <v>741</v>
      </c>
      <c r="B110" s="4"/>
      <c r="C110" s="245">
        <f>AM34+AM98+AM107</f>
        <v>15455.534953718343</v>
      </c>
      <c r="D110" s="245">
        <f t="shared" ref="D110:AI110" si="83">$C$110-C109</f>
        <v>14755.034953718343</v>
      </c>
      <c r="E110" s="245">
        <f t="shared" si="83"/>
        <v>14054.362656108344</v>
      </c>
      <c r="F110" s="245">
        <f t="shared" si="83"/>
        <v>13353.522088590733</v>
      </c>
      <c r="G110" s="245">
        <f t="shared" si="83"/>
        <v>12652.524382895605</v>
      </c>
      <c r="H110" s="245">
        <f t="shared" si="83"/>
        <v>11951.366781884783</v>
      </c>
      <c r="I110" s="245">
        <f t="shared" si="83"/>
        <v>11250.06052566295</v>
      </c>
      <c r="J110" s="245">
        <f t="shared" si="83"/>
        <v>10750.605376764894</v>
      </c>
      <c r="K110" s="245">
        <f t="shared" si="83"/>
        <v>10251.14878390794</v>
      </c>
      <c r="L110" s="245">
        <f t="shared" si="83"/>
        <v>9751.7025456481297</v>
      </c>
      <c r="M110" s="245">
        <f t="shared" si="83"/>
        <v>9252.2646723400594</v>
      </c>
      <c r="N110" s="245">
        <f t="shared" si="83"/>
        <v>7071.0253611586795</v>
      </c>
      <c r="O110" s="245">
        <f t="shared" si="83"/>
        <v>6854.9314490161196</v>
      </c>
      <c r="P110" s="245">
        <f t="shared" si="83"/>
        <v>6638.9672995014171</v>
      </c>
      <c r="Q110" s="245">
        <f t="shared" si="83"/>
        <v>6423.1305423771992</v>
      </c>
      <c r="R110" s="245">
        <f t="shared" si="83"/>
        <v>6207.4330050358585</v>
      </c>
      <c r="S110" s="245">
        <f t="shared" si="83"/>
        <v>5991.8726266971753</v>
      </c>
      <c r="T110" s="245">
        <f t="shared" si="83"/>
        <v>5776.4613445201539</v>
      </c>
      <c r="U110" s="245">
        <f t="shared" si="83"/>
        <v>5561.1972076009552</v>
      </c>
      <c r="V110" s="245">
        <f t="shared" si="83"/>
        <v>5346.0924630848367</v>
      </c>
      <c r="W110" s="245">
        <f t="shared" si="83"/>
        <v>5131.1453703642037</v>
      </c>
      <c r="X110" s="245">
        <f t="shared" si="83"/>
        <v>4809.7607834558494</v>
      </c>
      <c r="Y110" s="245">
        <f t="shared" si="83"/>
        <v>4488.4370648655859</v>
      </c>
      <c r="Z110" s="245">
        <f t="shared" si="83"/>
        <v>4167.1867754617324</v>
      </c>
      <c r="AA110" s="245">
        <f t="shared" si="83"/>
        <v>3846.0084886734749</v>
      </c>
      <c r="AB110" s="245">
        <f t="shared" si="83"/>
        <v>3524.914976503429</v>
      </c>
      <c r="AC110" s="245">
        <f t="shared" si="83"/>
        <v>3203.9051237262138</v>
      </c>
      <c r="AD110" s="245">
        <f t="shared" si="83"/>
        <v>2882.9919140012207</v>
      </c>
      <c r="AE110" s="245">
        <f t="shared" si="83"/>
        <v>2562.1744439715039</v>
      </c>
      <c r="AF110" s="245">
        <f t="shared" si="83"/>
        <v>2241.4660093767561</v>
      </c>
      <c r="AG110" s="245">
        <f t="shared" si="83"/>
        <v>1920.8660192524148</v>
      </c>
      <c r="AH110" s="245">
        <f t="shared" si="83"/>
        <v>1600.3878820429491</v>
      </c>
      <c r="AI110" s="245">
        <f t="shared" si="83"/>
        <v>1280.0313196012739</v>
      </c>
      <c r="AJ110" s="245">
        <f t="shared" ref="AJ110:AL110" si="84">$C$110-AI109</f>
        <v>959.81005350215673</v>
      </c>
      <c r="AK110" s="245">
        <f t="shared" si="84"/>
        <v>639.72401904193975</v>
      </c>
      <c r="AL110" s="245">
        <f t="shared" si="84"/>
        <v>319.78725145226235</v>
      </c>
    </row>
    <row r="111" spans="1:39" hidden="1">
      <c r="A111" s="4" t="s">
        <v>742</v>
      </c>
      <c r="B111" s="4"/>
      <c r="C111" s="245">
        <f>C93+C97</f>
        <v>528.20239000000004</v>
      </c>
      <c r="D111" s="245">
        <f t="shared" ref="D111:AI111" si="85">C111+D93+D97</f>
        <v>1060.6047800000001</v>
      </c>
      <c r="E111" s="245">
        <f t="shared" si="85"/>
        <v>1604.30717</v>
      </c>
      <c r="F111" s="245">
        <f t="shared" si="85"/>
        <v>2145.4095600000001</v>
      </c>
      <c r="G111" s="245">
        <f t="shared" si="85"/>
        <v>2697.9119500000002</v>
      </c>
      <c r="H111" s="245">
        <f t="shared" si="85"/>
        <v>3248.0143400000002</v>
      </c>
      <c r="I111" s="245">
        <f t="shared" si="85"/>
        <v>3748.3255300000001</v>
      </c>
      <c r="J111" s="245">
        <f t="shared" si="85"/>
        <v>4246.3367200000002</v>
      </c>
      <c r="K111" s="245">
        <f t="shared" si="85"/>
        <v>4756.1479100000006</v>
      </c>
      <c r="L111" s="245">
        <f t="shared" si="85"/>
        <v>5263.9591000000009</v>
      </c>
      <c r="M111" s="245">
        <f t="shared" si="85"/>
        <v>5769.3409100000008</v>
      </c>
      <c r="N111" s="245">
        <f t="shared" si="85"/>
        <v>6103.6974500000006</v>
      </c>
      <c r="O111" s="245">
        <f t="shared" si="85"/>
        <v>6449.5539900000003</v>
      </c>
      <c r="P111" s="245">
        <f t="shared" si="85"/>
        <v>6792.9105300000001</v>
      </c>
      <c r="Q111" s="245">
        <f t="shared" si="85"/>
        <v>7147.9670700000006</v>
      </c>
      <c r="R111" s="245">
        <f t="shared" si="85"/>
        <v>7500.8236100000004</v>
      </c>
      <c r="S111" s="245">
        <f t="shared" si="85"/>
        <v>7865.4801500000003</v>
      </c>
      <c r="T111" s="245">
        <f t="shared" si="85"/>
        <v>8228.0366900000008</v>
      </c>
      <c r="U111" s="245">
        <f t="shared" si="85"/>
        <v>8602.6932300000008</v>
      </c>
      <c r="V111" s="245">
        <f t="shared" si="85"/>
        <v>8975.4497700000011</v>
      </c>
      <c r="W111" s="245">
        <f t="shared" si="85"/>
        <v>9359.4026750000012</v>
      </c>
      <c r="X111" s="245">
        <f t="shared" si="85"/>
        <v>9741.6555800000006</v>
      </c>
      <c r="Y111" s="245">
        <f t="shared" si="85"/>
        <v>10136.408485</v>
      </c>
      <c r="Z111" s="245">
        <f t="shared" si="85"/>
        <v>10529.661389999999</v>
      </c>
      <c r="AA111" s="245">
        <f t="shared" si="85"/>
        <v>10935.614294999999</v>
      </c>
      <c r="AB111" s="245">
        <f t="shared" si="85"/>
        <v>11340.367199999999</v>
      </c>
      <c r="AC111" s="245">
        <f t="shared" si="85"/>
        <v>11758.020105</v>
      </c>
      <c r="AD111" s="245">
        <f t="shared" si="85"/>
        <v>12174.67301</v>
      </c>
      <c r="AE111" s="245">
        <f t="shared" si="85"/>
        <v>12604.525915</v>
      </c>
      <c r="AF111" s="245">
        <f t="shared" si="85"/>
        <v>13033.678820000001</v>
      </c>
      <c r="AG111" s="245">
        <f t="shared" si="85"/>
        <v>13476.131725000001</v>
      </c>
      <c r="AH111" s="245">
        <f t="shared" si="85"/>
        <v>13918.184630000002</v>
      </c>
      <c r="AI111" s="245">
        <f t="shared" si="85"/>
        <v>14373.837535000002</v>
      </c>
      <c r="AJ111" s="245">
        <f t="shared" ref="AJ111:AL111" si="86">AI111+AJ93+AJ97</f>
        <v>14829.290440000002</v>
      </c>
      <c r="AK111" s="245">
        <f t="shared" si="86"/>
        <v>15298.643345000002</v>
      </c>
      <c r="AL111" s="245">
        <f t="shared" si="86"/>
        <v>15768.096250000002</v>
      </c>
    </row>
    <row r="112" spans="1:39" hidden="1">
      <c r="A112" s="4" t="s">
        <v>743</v>
      </c>
      <c r="B112" s="4"/>
      <c r="C112" s="13">
        <f>AM93+AM97</f>
        <v>15768.096250000002</v>
      </c>
      <c r="D112" s="13">
        <f t="shared" ref="D112:AI112" si="87">$C$112-C111</f>
        <v>15239.893860000002</v>
      </c>
      <c r="E112" s="13">
        <f t="shared" si="87"/>
        <v>14707.491470000003</v>
      </c>
      <c r="F112" s="13">
        <f t="shared" si="87"/>
        <v>14163.789080000002</v>
      </c>
      <c r="G112" s="13">
        <f t="shared" si="87"/>
        <v>13622.686690000002</v>
      </c>
      <c r="H112" s="13">
        <f t="shared" si="87"/>
        <v>13070.184300000003</v>
      </c>
      <c r="I112" s="13">
        <f t="shared" si="87"/>
        <v>12520.081910000003</v>
      </c>
      <c r="J112" s="13">
        <f t="shared" si="87"/>
        <v>12019.770720000002</v>
      </c>
      <c r="K112" s="13">
        <f t="shared" si="87"/>
        <v>11521.759530000003</v>
      </c>
      <c r="L112" s="13">
        <f t="shared" si="87"/>
        <v>11011.948340000003</v>
      </c>
      <c r="M112" s="13">
        <f t="shared" si="87"/>
        <v>10504.137150000002</v>
      </c>
      <c r="N112" s="13">
        <f t="shared" si="87"/>
        <v>9998.7553400000015</v>
      </c>
      <c r="O112" s="13">
        <f t="shared" si="87"/>
        <v>9664.3988000000027</v>
      </c>
      <c r="P112" s="13">
        <f t="shared" si="87"/>
        <v>9318.542260000002</v>
      </c>
      <c r="Q112" s="13">
        <f t="shared" si="87"/>
        <v>8975.1857200000013</v>
      </c>
      <c r="R112" s="13">
        <f t="shared" si="87"/>
        <v>8620.1291800000017</v>
      </c>
      <c r="S112" s="13">
        <f t="shared" si="87"/>
        <v>8267.2726400000029</v>
      </c>
      <c r="T112" s="13">
        <f t="shared" si="87"/>
        <v>7902.616100000002</v>
      </c>
      <c r="U112" s="13">
        <f t="shared" si="87"/>
        <v>7540.0595600000015</v>
      </c>
      <c r="V112" s="13">
        <f t="shared" si="87"/>
        <v>7165.4030200000016</v>
      </c>
      <c r="W112" s="13">
        <f t="shared" si="87"/>
        <v>6792.6464800000012</v>
      </c>
      <c r="X112" s="13">
        <f t="shared" si="87"/>
        <v>6408.6935750000011</v>
      </c>
      <c r="Y112" s="13">
        <f t="shared" si="87"/>
        <v>6026.4406700000018</v>
      </c>
      <c r="Z112" s="13">
        <f t="shared" si="87"/>
        <v>5631.6877650000024</v>
      </c>
      <c r="AA112" s="13">
        <f t="shared" si="87"/>
        <v>5238.434860000003</v>
      </c>
      <c r="AB112" s="13">
        <f t="shared" si="87"/>
        <v>4832.4819550000029</v>
      </c>
      <c r="AC112" s="13">
        <f t="shared" si="87"/>
        <v>4427.7290500000036</v>
      </c>
      <c r="AD112" s="13">
        <f t="shared" si="87"/>
        <v>4010.0761450000027</v>
      </c>
      <c r="AE112" s="13">
        <f t="shared" si="87"/>
        <v>3593.4232400000019</v>
      </c>
      <c r="AF112" s="13">
        <f t="shared" si="87"/>
        <v>3163.5703350000022</v>
      </c>
      <c r="AG112" s="13">
        <f t="shared" si="87"/>
        <v>2734.4174300000013</v>
      </c>
      <c r="AH112" s="13">
        <f t="shared" si="87"/>
        <v>2291.9645250000012</v>
      </c>
      <c r="AI112" s="13">
        <f t="shared" si="87"/>
        <v>1849.9116200000008</v>
      </c>
      <c r="AJ112" s="13">
        <f t="shared" ref="AJ112:AL112" si="88">$C$112-AI111</f>
        <v>1394.2587149999999</v>
      </c>
      <c r="AK112" s="13">
        <f t="shared" si="88"/>
        <v>938.80580999999984</v>
      </c>
      <c r="AL112" s="13">
        <f t="shared" si="88"/>
        <v>469.4529050000001</v>
      </c>
    </row>
    <row r="113" spans="1:38" hidden="1">
      <c r="A113" s="4" t="s">
        <v>951</v>
      </c>
      <c r="B113" s="4"/>
      <c r="C113" s="245">
        <f t="shared" ref="C113:AH113" si="89">MAX(0,C108)</f>
        <v>672.29760999999996</v>
      </c>
      <c r="D113" s="245">
        <f t="shared" si="89"/>
        <v>840.56751760999987</v>
      </c>
      <c r="E113" s="245">
        <f t="shared" si="89"/>
        <v>997.70569512760983</v>
      </c>
      <c r="F113" s="245">
        <f t="shared" si="89"/>
        <v>1157.6010108227376</v>
      </c>
      <c r="G113" s="245">
        <f t="shared" si="89"/>
        <v>1306.2562218335602</v>
      </c>
      <c r="H113" s="245">
        <f t="shared" si="89"/>
        <v>1457.4600880553937</v>
      </c>
      <c r="I113" s="245">
        <f t="shared" si="89"/>
        <v>1456.6040469534489</v>
      </c>
      <c r="J113" s="245">
        <f t="shared" si="89"/>
        <v>1458.0494498104024</v>
      </c>
      <c r="K113" s="245">
        <f t="shared" si="89"/>
        <v>1447.6844980702126</v>
      </c>
      <c r="L113" s="245">
        <f t="shared" si="89"/>
        <v>1439.311181378283</v>
      </c>
      <c r="M113" s="245">
        <f t="shared" si="89"/>
        <v>3115.1686825596612</v>
      </c>
      <c r="N113" s="245">
        <f t="shared" si="89"/>
        <v>2996.9060547022209</v>
      </c>
      <c r="O113" s="245">
        <f t="shared" si="89"/>
        <v>2867.0136642169232</v>
      </c>
      <c r="P113" s="245">
        <f t="shared" si="89"/>
        <v>2739.4938813411404</v>
      </c>
      <c r="Q113" s="245">
        <f t="shared" si="89"/>
        <v>2600.1348786824815</v>
      </c>
      <c r="R113" s="245">
        <f t="shared" si="89"/>
        <v>2462.838717021164</v>
      </c>
      <c r="S113" s="245">
        <f t="shared" si="89"/>
        <v>2313.593459198185</v>
      </c>
      <c r="T113" s="245">
        <f t="shared" si="89"/>
        <v>2166.3010561173828</v>
      </c>
      <c r="U113" s="245">
        <f t="shared" si="89"/>
        <v>2006.7492606335002</v>
      </c>
      <c r="V113" s="245">
        <f t="shared" si="89"/>
        <v>1848.9398133541338</v>
      </c>
      <c r="W113" s="245">
        <f t="shared" si="89"/>
        <v>1786.371495262488</v>
      </c>
      <c r="X113" s="245">
        <f t="shared" si="89"/>
        <v>1725.4423088527506</v>
      </c>
      <c r="Y113" s="245">
        <f t="shared" si="89"/>
        <v>1651.9396932566033</v>
      </c>
      <c r="Z113" s="245">
        <f t="shared" si="89"/>
        <v>1579.8650750448599</v>
      </c>
      <c r="AA113" s="245">
        <f t="shared" si="89"/>
        <v>1495.0056822149047</v>
      </c>
      <c r="AB113" s="245">
        <f t="shared" si="89"/>
        <v>1411.2626299921196</v>
      </c>
      <c r="AC113" s="245">
        <f t="shared" si="89"/>
        <v>1314.5229347171116</v>
      </c>
      <c r="AD113" s="245">
        <f t="shared" si="89"/>
        <v>1218.6874997468287</v>
      </c>
      <c r="AE113" s="245">
        <f t="shared" si="89"/>
        <v>1109.5430293415754</v>
      </c>
      <c r="AF113" s="245">
        <f t="shared" si="89"/>
        <v>1000.990114465917</v>
      </c>
      <c r="AG113" s="245">
        <f t="shared" si="89"/>
        <v>879.01534667538294</v>
      </c>
      <c r="AH113" s="245">
        <f t="shared" si="89"/>
        <v>757.31900411705828</v>
      </c>
      <c r="AI113" s="245">
        <f t="shared" ref="AI113:AL113" si="90">MAX(0,AI108)</f>
        <v>621.88736521617534</v>
      </c>
      <c r="AJ113" s="245">
        <f t="shared" si="90"/>
        <v>486.52049467639154</v>
      </c>
      <c r="AK113" s="245">
        <f t="shared" si="90"/>
        <v>337.10435726606801</v>
      </c>
      <c r="AL113" s="245">
        <f t="shared" si="90"/>
        <v>187.43870371833412</v>
      </c>
    </row>
    <row r="114" spans="1:38" hidden="1">
      <c r="A114" s="4" t="s">
        <v>952</v>
      </c>
      <c r="B114" s="4"/>
      <c r="C114" s="245">
        <f t="shared" ref="C114:AH114" si="91">IF(C108&lt;0,0,C101)</f>
        <v>61.6</v>
      </c>
      <c r="D114" s="245">
        <f t="shared" si="91"/>
        <v>126.3</v>
      </c>
      <c r="E114" s="245">
        <f t="shared" si="91"/>
        <v>194.2</v>
      </c>
      <c r="F114" s="245">
        <f t="shared" si="91"/>
        <v>265.60000000000002</v>
      </c>
      <c r="G114" s="245">
        <f t="shared" si="91"/>
        <v>340.5</v>
      </c>
      <c r="H114" s="245">
        <f t="shared" si="91"/>
        <v>419.1</v>
      </c>
      <c r="I114" s="245">
        <f t="shared" si="91"/>
        <v>501.7</v>
      </c>
      <c r="J114" s="245">
        <f t="shared" si="91"/>
        <v>588.29999999999995</v>
      </c>
      <c r="K114" s="245">
        <f t="shared" si="91"/>
        <v>679.4</v>
      </c>
      <c r="L114" s="245">
        <f t="shared" si="91"/>
        <v>775</v>
      </c>
      <c r="M114" s="245">
        <f t="shared" si="91"/>
        <v>875.3</v>
      </c>
      <c r="N114" s="245">
        <f t="shared" si="91"/>
        <v>919.1</v>
      </c>
      <c r="O114" s="245">
        <f t="shared" si="91"/>
        <v>965</v>
      </c>
      <c r="P114" s="245">
        <f t="shared" si="91"/>
        <v>1013.3</v>
      </c>
      <c r="Q114" s="245">
        <f t="shared" si="91"/>
        <v>1064</v>
      </c>
      <c r="R114" s="245">
        <f t="shared" si="91"/>
        <v>1117.2</v>
      </c>
      <c r="S114" s="245">
        <f t="shared" si="91"/>
        <v>1173</v>
      </c>
      <c r="T114" s="245">
        <f t="shared" si="91"/>
        <v>1231.7</v>
      </c>
      <c r="U114" s="245">
        <f t="shared" si="91"/>
        <v>1293.2</v>
      </c>
      <c r="V114" s="245">
        <f t="shared" si="91"/>
        <v>1357.9</v>
      </c>
      <c r="W114" s="245">
        <f t="shared" si="91"/>
        <v>1316.8</v>
      </c>
      <c r="X114" s="245">
        <f t="shared" si="91"/>
        <v>1273.7</v>
      </c>
      <c r="Y114" s="245">
        <f t="shared" si="91"/>
        <v>1228.4000000000001</v>
      </c>
      <c r="Z114" s="245">
        <f t="shared" si="91"/>
        <v>1180.9000000000001</v>
      </c>
      <c r="AA114" s="245">
        <f t="shared" si="91"/>
        <v>1131</v>
      </c>
      <c r="AB114" s="245">
        <f t="shared" si="91"/>
        <v>1078.5999999999999</v>
      </c>
      <c r="AC114" s="245">
        <f t="shared" si="91"/>
        <v>1023.5</v>
      </c>
      <c r="AD114" s="245">
        <f t="shared" si="91"/>
        <v>965.7</v>
      </c>
      <c r="AE114" s="245">
        <f t="shared" si="91"/>
        <v>905.1</v>
      </c>
      <c r="AF114" s="245">
        <f t="shared" si="91"/>
        <v>841.4</v>
      </c>
      <c r="AG114" s="245">
        <f t="shared" si="91"/>
        <v>774.5</v>
      </c>
      <c r="AH114" s="245">
        <f t="shared" si="91"/>
        <v>704.2</v>
      </c>
      <c r="AI114" s="245">
        <f t="shared" ref="AI114:AL114" si="92">IF(AI108&lt;0,0,AI101)</f>
        <v>630.5</v>
      </c>
      <c r="AJ114" s="245">
        <f t="shared" si="92"/>
        <v>553</v>
      </c>
      <c r="AK114" s="245">
        <f t="shared" si="92"/>
        <v>471.7</v>
      </c>
      <c r="AL114" s="245">
        <f t="shared" si="92"/>
        <v>386.3</v>
      </c>
    </row>
    <row r="115" spans="1:38" hidden="1">
      <c r="A115" s="4" t="s">
        <v>953</v>
      </c>
      <c r="B115" s="4"/>
      <c r="C115" s="245">
        <f t="shared" ref="C115:AH115" si="93">IF(C108&lt;0,0,C102)</f>
        <v>0</v>
      </c>
      <c r="D115" s="245">
        <f t="shared" si="93"/>
        <v>0</v>
      </c>
      <c r="E115" s="245">
        <f t="shared" si="93"/>
        <v>0</v>
      </c>
      <c r="F115" s="245">
        <f t="shared" si="93"/>
        <v>0</v>
      </c>
      <c r="G115" s="245">
        <f t="shared" si="93"/>
        <v>0</v>
      </c>
      <c r="H115" s="245">
        <f t="shared" si="93"/>
        <v>0</v>
      </c>
      <c r="I115" s="245">
        <f t="shared" si="93"/>
        <v>0</v>
      </c>
      <c r="J115" s="245">
        <f t="shared" si="93"/>
        <v>0</v>
      </c>
      <c r="K115" s="245">
        <f t="shared" si="93"/>
        <v>0</v>
      </c>
      <c r="L115" s="245">
        <f t="shared" si="93"/>
        <v>0</v>
      </c>
      <c r="M115" s="245">
        <f t="shared" si="93"/>
        <v>0</v>
      </c>
      <c r="N115" s="245">
        <f t="shared" si="93"/>
        <v>0</v>
      </c>
      <c r="O115" s="245">
        <f t="shared" si="93"/>
        <v>0</v>
      </c>
      <c r="P115" s="245">
        <f t="shared" si="93"/>
        <v>0</v>
      </c>
      <c r="Q115" s="245">
        <f t="shared" si="93"/>
        <v>0</v>
      </c>
      <c r="R115" s="245">
        <f t="shared" si="93"/>
        <v>0</v>
      </c>
      <c r="S115" s="245">
        <f t="shared" si="93"/>
        <v>0</v>
      </c>
      <c r="T115" s="245">
        <f t="shared" si="93"/>
        <v>0</v>
      </c>
      <c r="U115" s="245">
        <f t="shared" si="93"/>
        <v>0</v>
      </c>
      <c r="V115" s="245">
        <f t="shared" si="93"/>
        <v>0</v>
      </c>
      <c r="W115" s="245">
        <f t="shared" si="93"/>
        <v>0</v>
      </c>
      <c r="X115" s="245">
        <f t="shared" si="93"/>
        <v>0</v>
      </c>
      <c r="Y115" s="245">
        <f t="shared" si="93"/>
        <v>0</v>
      </c>
      <c r="Z115" s="245">
        <f t="shared" si="93"/>
        <v>0</v>
      </c>
      <c r="AA115" s="245">
        <f t="shared" si="93"/>
        <v>0</v>
      </c>
      <c r="AB115" s="245">
        <f t="shared" si="93"/>
        <v>0</v>
      </c>
      <c r="AC115" s="245">
        <f t="shared" si="93"/>
        <v>0</v>
      </c>
      <c r="AD115" s="245">
        <f t="shared" si="93"/>
        <v>0</v>
      </c>
      <c r="AE115" s="245">
        <f t="shared" si="93"/>
        <v>0</v>
      </c>
      <c r="AF115" s="245">
        <f t="shared" si="93"/>
        <v>0</v>
      </c>
      <c r="AG115" s="245">
        <f t="shared" si="93"/>
        <v>0</v>
      </c>
      <c r="AH115" s="245">
        <f t="shared" si="93"/>
        <v>0</v>
      </c>
      <c r="AI115" s="245">
        <f t="shared" ref="AI115:AL115" si="94">IF(AI108&lt;0,0,AI102)</f>
        <v>0</v>
      </c>
      <c r="AJ115" s="245">
        <f t="shared" si="94"/>
        <v>0</v>
      </c>
      <c r="AK115" s="245">
        <f t="shared" si="94"/>
        <v>0</v>
      </c>
      <c r="AL115" s="245">
        <f t="shared" si="94"/>
        <v>0</v>
      </c>
    </row>
    <row r="116" spans="1:38" hidden="1">
      <c r="A116" s="4" t="s">
        <v>954</v>
      </c>
      <c r="B116" s="4"/>
      <c r="C116" s="245">
        <f t="shared" ref="C116:AH116" si="95">IF(C108&lt;0,0,C103)</f>
        <v>0</v>
      </c>
      <c r="D116" s="245">
        <f t="shared" si="95"/>
        <v>0</v>
      </c>
      <c r="E116" s="245">
        <f t="shared" si="95"/>
        <v>0</v>
      </c>
      <c r="F116" s="245">
        <f t="shared" si="95"/>
        <v>0</v>
      </c>
      <c r="G116" s="245">
        <f t="shared" si="95"/>
        <v>0</v>
      </c>
      <c r="H116" s="245">
        <f t="shared" si="95"/>
        <v>0</v>
      </c>
      <c r="I116" s="245">
        <f t="shared" si="95"/>
        <v>0</v>
      </c>
      <c r="J116" s="245">
        <f t="shared" si="95"/>
        <v>0</v>
      </c>
      <c r="K116" s="245">
        <f t="shared" si="95"/>
        <v>0</v>
      </c>
      <c r="L116" s="245">
        <f t="shared" si="95"/>
        <v>0</v>
      </c>
      <c r="M116" s="245">
        <f t="shared" si="95"/>
        <v>0</v>
      </c>
      <c r="N116" s="245">
        <f t="shared" si="95"/>
        <v>0</v>
      </c>
      <c r="O116" s="245">
        <f t="shared" si="95"/>
        <v>0</v>
      </c>
      <c r="P116" s="245">
        <f t="shared" si="95"/>
        <v>0</v>
      </c>
      <c r="Q116" s="245">
        <f t="shared" si="95"/>
        <v>0</v>
      </c>
      <c r="R116" s="245">
        <f t="shared" si="95"/>
        <v>0</v>
      </c>
      <c r="S116" s="245">
        <f t="shared" si="95"/>
        <v>0</v>
      </c>
      <c r="T116" s="245">
        <f t="shared" si="95"/>
        <v>0</v>
      </c>
      <c r="U116" s="245">
        <f t="shared" si="95"/>
        <v>0</v>
      </c>
      <c r="V116" s="245">
        <f t="shared" si="95"/>
        <v>0</v>
      </c>
      <c r="W116" s="245">
        <f t="shared" si="95"/>
        <v>0</v>
      </c>
      <c r="X116" s="245">
        <f t="shared" si="95"/>
        <v>0</v>
      </c>
      <c r="Y116" s="245">
        <f t="shared" si="95"/>
        <v>0</v>
      </c>
      <c r="Z116" s="245">
        <f t="shared" si="95"/>
        <v>0</v>
      </c>
      <c r="AA116" s="245">
        <f t="shared" si="95"/>
        <v>0</v>
      </c>
      <c r="AB116" s="245">
        <f t="shared" si="95"/>
        <v>0</v>
      </c>
      <c r="AC116" s="245">
        <f t="shared" si="95"/>
        <v>0</v>
      </c>
      <c r="AD116" s="245">
        <f t="shared" si="95"/>
        <v>0</v>
      </c>
      <c r="AE116" s="245">
        <f t="shared" si="95"/>
        <v>0</v>
      </c>
      <c r="AF116" s="245">
        <f t="shared" si="95"/>
        <v>0</v>
      </c>
      <c r="AG116" s="245">
        <f t="shared" si="95"/>
        <v>0</v>
      </c>
      <c r="AH116" s="245">
        <f t="shared" si="95"/>
        <v>0</v>
      </c>
      <c r="AI116" s="245">
        <f t="shared" ref="AI116:AL116" si="96">IF(AI108&lt;0,0,AI103)</f>
        <v>0</v>
      </c>
      <c r="AJ116" s="245">
        <f t="shared" si="96"/>
        <v>0</v>
      </c>
      <c r="AK116" s="245">
        <f t="shared" si="96"/>
        <v>0</v>
      </c>
      <c r="AL116" s="245">
        <f t="shared" si="96"/>
        <v>0</v>
      </c>
    </row>
    <row r="117" spans="1:38" hidden="1">
      <c r="A117" s="4" t="s">
        <v>955</v>
      </c>
      <c r="C117" s="245">
        <f t="shared" ref="C117:AH117" si="97">IF(C108&gt;=0,0,C101+C108+C102+C103)</f>
        <v>0</v>
      </c>
      <c r="D117" s="245">
        <f t="shared" si="97"/>
        <v>0</v>
      </c>
      <c r="E117" s="245">
        <f t="shared" si="97"/>
        <v>0</v>
      </c>
      <c r="F117" s="245">
        <f t="shared" si="97"/>
        <v>0</v>
      </c>
      <c r="G117" s="245">
        <f t="shared" si="97"/>
        <v>0</v>
      </c>
      <c r="H117" s="245">
        <f t="shared" si="97"/>
        <v>0</v>
      </c>
      <c r="I117" s="245">
        <f t="shared" si="97"/>
        <v>0</v>
      </c>
      <c r="J117" s="245">
        <f t="shared" si="97"/>
        <v>0</v>
      </c>
      <c r="K117" s="245">
        <f t="shared" si="97"/>
        <v>0</v>
      </c>
      <c r="L117" s="245">
        <f t="shared" si="97"/>
        <v>0</v>
      </c>
      <c r="M117" s="245">
        <f t="shared" si="97"/>
        <v>0</v>
      </c>
      <c r="N117" s="245">
        <f t="shared" si="97"/>
        <v>0</v>
      </c>
      <c r="O117" s="245">
        <f t="shared" si="97"/>
        <v>0</v>
      </c>
      <c r="P117" s="245">
        <f t="shared" si="97"/>
        <v>0</v>
      </c>
      <c r="Q117" s="245">
        <f t="shared" si="97"/>
        <v>0</v>
      </c>
      <c r="R117" s="245">
        <f t="shared" si="97"/>
        <v>0</v>
      </c>
      <c r="S117" s="245">
        <f t="shared" si="97"/>
        <v>0</v>
      </c>
      <c r="T117" s="245">
        <f t="shared" si="97"/>
        <v>0</v>
      </c>
      <c r="U117" s="245">
        <f t="shared" si="97"/>
        <v>0</v>
      </c>
      <c r="V117" s="245">
        <f t="shared" si="97"/>
        <v>0</v>
      </c>
      <c r="W117" s="245">
        <f t="shared" si="97"/>
        <v>0</v>
      </c>
      <c r="X117" s="245">
        <f t="shared" si="97"/>
        <v>0</v>
      </c>
      <c r="Y117" s="245">
        <f t="shared" si="97"/>
        <v>0</v>
      </c>
      <c r="Z117" s="245">
        <f t="shared" si="97"/>
        <v>0</v>
      </c>
      <c r="AA117" s="245">
        <f t="shared" si="97"/>
        <v>0</v>
      </c>
      <c r="AB117" s="245">
        <f t="shared" si="97"/>
        <v>0</v>
      </c>
      <c r="AC117" s="245">
        <f t="shared" si="97"/>
        <v>0</v>
      </c>
      <c r="AD117" s="245">
        <f t="shared" si="97"/>
        <v>0</v>
      </c>
      <c r="AE117" s="245">
        <f t="shared" si="97"/>
        <v>0</v>
      </c>
      <c r="AF117" s="245">
        <f t="shared" si="97"/>
        <v>0</v>
      </c>
      <c r="AG117" s="245">
        <f t="shared" si="97"/>
        <v>0</v>
      </c>
      <c r="AH117" s="245">
        <f t="shared" si="97"/>
        <v>0</v>
      </c>
      <c r="AI117" s="245">
        <f t="shared" ref="AI117:AL117" si="98">IF(AI108&gt;=0,0,AI101+AI108+AI102+AI103)</f>
        <v>0</v>
      </c>
      <c r="AJ117" s="245">
        <f t="shared" si="98"/>
        <v>0</v>
      </c>
      <c r="AK117" s="245">
        <f t="shared" si="98"/>
        <v>0</v>
      </c>
      <c r="AL117" s="245">
        <f t="shared" si="98"/>
        <v>0</v>
      </c>
    </row>
    <row r="118" spans="1:38">
      <c r="C118" t="str">
        <f>IF(C2="","",C2)</f>
        <v/>
      </c>
    </row>
  </sheetData>
  <mergeCells count="16">
    <mergeCell ref="A4:B4"/>
    <mergeCell ref="A34:B34"/>
    <mergeCell ref="A13:B13"/>
    <mergeCell ref="A14:A16"/>
    <mergeCell ref="A108:B108"/>
    <mergeCell ref="A17:A19"/>
    <mergeCell ref="A20:A33"/>
    <mergeCell ref="A107:B107"/>
    <mergeCell ref="A97:B97"/>
    <mergeCell ref="A98:B98"/>
    <mergeCell ref="A93:B93"/>
    <mergeCell ref="A105:B105"/>
    <mergeCell ref="A35:A37"/>
    <mergeCell ref="A38:A61"/>
    <mergeCell ref="A62:A89"/>
    <mergeCell ref="A95:B95"/>
  </mergeCells>
  <phoneticPr fontId="5"/>
  <pageMargins left="0.59055118110236227" right="0.59055118110236227" top="0.70866141732283472" bottom="0.59055118110236227" header="0.43307086614173229" footer="0.31496062992125984"/>
  <pageSetup paperSize="9" fitToWidth="0" orientation="landscape" horizontalDpi="300" verticalDpi="300" r:id="rId1"/>
  <headerFooter>
    <oddHeader>&amp;L&amp;"-,太字"&amp;16&amp;K990099■　キャッシュフロー表（将来の予測収支）</oddHeader>
    <oddFooter>&amp;R&amp;P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315"/>
  <sheetViews>
    <sheetView zoomScale="90" zoomScaleNormal="90" workbookViewId="0">
      <pane xSplit="3" ySplit="3" topLeftCell="D4" activePane="bottomRight" state="frozen"/>
      <selection pane="topRight" activeCell="C1" sqref="C1"/>
      <selection pane="bottomLeft" activeCell="A4" sqref="A4"/>
      <selection pane="bottomRight" activeCell="D4" sqref="D4"/>
    </sheetView>
  </sheetViews>
  <sheetFormatPr defaultRowHeight="13.5"/>
  <cols>
    <col min="1" max="1" width="5.75" bestFit="1" customWidth="1"/>
    <col min="2" max="2" width="7.625" customWidth="1"/>
    <col min="3" max="3" width="30.75" bestFit="1" customWidth="1"/>
    <col min="4" max="104" width="5.625" customWidth="1"/>
  </cols>
  <sheetData>
    <row r="1" spans="2:104">
      <c r="B1" s="94"/>
      <c r="C1" s="94" t="s">
        <v>460</v>
      </c>
      <c r="D1" s="94">
        <f>BigCF!D2</f>
        <v>2025</v>
      </c>
      <c r="E1" s="94">
        <f>BigCF!E2</f>
        <v>2026</v>
      </c>
      <c r="F1" s="94">
        <f>BigCF!F2</f>
        <v>2027</v>
      </c>
      <c r="G1" s="94">
        <f>BigCF!G2</f>
        <v>2028</v>
      </c>
      <c r="H1" s="94">
        <f>BigCF!H2</f>
        <v>2029</v>
      </c>
      <c r="I1" s="94">
        <f>BigCF!I2</f>
        <v>2030</v>
      </c>
      <c r="J1" s="94">
        <f>BigCF!J2</f>
        <v>2031</v>
      </c>
      <c r="K1" s="94">
        <f>BigCF!K2</f>
        <v>2032</v>
      </c>
      <c r="L1" s="94">
        <f>BigCF!L2</f>
        <v>2033</v>
      </c>
      <c r="M1" s="94">
        <f>BigCF!M2</f>
        <v>2034</v>
      </c>
      <c r="N1" s="94">
        <f>BigCF!N2</f>
        <v>2035</v>
      </c>
      <c r="O1" s="94">
        <f>BigCF!O2</f>
        <v>2036</v>
      </c>
      <c r="P1" s="94">
        <f>BigCF!P2</f>
        <v>2037</v>
      </c>
      <c r="Q1" s="94">
        <f>BigCF!Q2</f>
        <v>2038</v>
      </c>
      <c r="R1" s="94">
        <f>BigCF!R2</f>
        <v>2039</v>
      </c>
      <c r="S1" s="94">
        <f>BigCF!S2</f>
        <v>2040</v>
      </c>
      <c r="T1" s="94">
        <f>BigCF!T2</f>
        <v>2041</v>
      </c>
      <c r="U1" s="94">
        <f>BigCF!U2</f>
        <v>2042</v>
      </c>
      <c r="V1" s="94">
        <f>BigCF!V2</f>
        <v>2043</v>
      </c>
      <c r="W1" s="94">
        <f>BigCF!W2</f>
        <v>2044</v>
      </c>
      <c r="X1" s="94">
        <f>BigCF!X2</f>
        <v>2045</v>
      </c>
      <c r="Y1" s="94">
        <f>BigCF!Y2</f>
        <v>2046</v>
      </c>
      <c r="Z1" s="94">
        <f>BigCF!Z2</f>
        <v>2047</v>
      </c>
      <c r="AA1" s="94">
        <f>BigCF!AA2</f>
        <v>2048</v>
      </c>
      <c r="AB1" s="94">
        <f>BigCF!AB2</f>
        <v>2049</v>
      </c>
      <c r="AC1" s="94">
        <f>BigCF!AC2</f>
        <v>2050</v>
      </c>
      <c r="AD1" s="94">
        <f>BigCF!AD2</f>
        <v>2051</v>
      </c>
      <c r="AE1" s="94">
        <f>BigCF!AE2</f>
        <v>2052</v>
      </c>
      <c r="AF1" s="94">
        <f>BigCF!AF2</f>
        <v>2053</v>
      </c>
      <c r="AG1" s="94">
        <f>BigCF!AG2</f>
        <v>2054</v>
      </c>
      <c r="AH1" s="94">
        <f>BigCF!AH2</f>
        <v>2055</v>
      </c>
      <c r="AI1" s="94">
        <f>BigCF!AI2</f>
        <v>2056</v>
      </c>
      <c r="AJ1" s="94">
        <f>BigCF!AJ2</f>
        <v>2057</v>
      </c>
      <c r="AK1" s="94">
        <f>BigCF!AK2</f>
        <v>2058</v>
      </c>
      <c r="AL1" s="94">
        <f>BigCF!AL2</f>
        <v>2059</v>
      </c>
      <c r="AM1" s="94">
        <f>BigCF!AM2</f>
        <v>2060</v>
      </c>
      <c r="AN1" s="94" t="e">
        <f>BigCF!#REF!</f>
        <v>#REF!</v>
      </c>
      <c r="AO1" s="94" t="e">
        <f>BigCF!#REF!</f>
        <v>#REF!</v>
      </c>
      <c r="AP1" s="94" t="e">
        <f>BigCF!#REF!</f>
        <v>#REF!</v>
      </c>
      <c r="AQ1" s="94" t="e">
        <f>BigCF!#REF!</f>
        <v>#REF!</v>
      </c>
      <c r="AR1" s="94" t="e">
        <f>BigCF!#REF!</f>
        <v>#REF!</v>
      </c>
      <c r="AS1" s="94" t="e">
        <f>BigCF!#REF!</f>
        <v>#REF!</v>
      </c>
      <c r="AT1" s="94" t="e">
        <f>BigCF!#REF!</f>
        <v>#REF!</v>
      </c>
      <c r="AU1" s="94" t="e">
        <f>BigCF!#REF!</f>
        <v>#REF!</v>
      </c>
      <c r="AV1" s="94" t="e">
        <f>BigCF!#REF!</f>
        <v>#REF!</v>
      </c>
      <c r="AW1" s="94" t="e">
        <f>BigCF!#REF!</f>
        <v>#REF!</v>
      </c>
      <c r="AX1" s="94" t="e">
        <f>BigCF!#REF!</f>
        <v>#REF!</v>
      </c>
      <c r="AY1" s="94" t="e">
        <f>BigCF!#REF!</f>
        <v>#REF!</v>
      </c>
      <c r="AZ1" s="94" t="e">
        <f>BigCF!#REF!</f>
        <v>#REF!</v>
      </c>
      <c r="BA1" s="94" t="e">
        <f>BigCF!#REF!</f>
        <v>#REF!</v>
      </c>
      <c r="BB1" s="94" t="e">
        <f>BigCF!#REF!</f>
        <v>#REF!</v>
      </c>
      <c r="BC1" s="94" t="e">
        <f>BigCF!#REF!</f>
        <v>#REF!</v>
      </c>
      <c r="BD1" s="94" t="e">
        <f>BigCF!#REF!</f>
        <v>#REF!</v>
      </c>
      <c r="BE1" s="94" t="e">
        <f>BigCF!#REF!</f>
        <v>#REF!</v>
      </c>
      <c r="BF1" s="94" t="e">
        <f>BigCF!#REF!</f>
        <v>#REF!</v>
      </c>
      <c r="BG1" s="94" t="e">
        <f>BigCF!#REF!</f>
        <v>#REF!</v>
      </c>
      <c r="BH1" s="94" t="e">
        <f>BigCF!#REF!</f>
        <v>#REF!</v>
      </c>
      <c r="BI1" s="94" t="e">
        <f>BigCF!#REF!</f>
        <v>#REF!</v>
      </c>
      <c r="BJ1" s="94" t="e">
        <f>BigCF!#REF!</f>
        <v>#REF!</v>
      </c>
      <c r="BK1" s="94" t="e">
        <f>BigCF!#REF!</f>
        <v>#REF!</v>
      </c>
      <c r="BL1" s="94" t="e">
        <f>BigCF!#REF!</f>
        <v>#REF!</v>
      </c>
      <c r="BM1" s="94" t="e">
        <f>BigCF!#REF!</f>
        <v>#REF!</v>
      </c>
      <c r="BN1" s="94" t="e">
        <f>BigCF!#REF!</f>
        <v>#REF!</v>
      </c>
      <c r="BO1" s="94" t="e">
        <f>BigCF!#REF!</f>
        <v>#REF!</v>
      </c>
      <c r="BP1" s="94" t="e">
        <f>BigCF!#REF!</f>
        <v>#REF!</v>
      </c>
      <c r="BQ1" s="94" t="e">
        <f>BigCF!#REF!</f>
        <v>#REF!</v>
      </c>
      <c r="BR1" s="94" t="e">
        <f>BigCF!#REF!</f>
        <v>#REF!</v>
      </c>
      <c r="BS1" s="94" t="e">
        <f>BigCF!#REF!</f>
        <v>#REF!</v>
      </c>
      <c r="BT1" s="94" t="e">
        <f>BigCF!#REF!</f>
        <v>#REF!</v>
      </c>
      <c r="BU1" s="94" t="e">
        <f>BigCF!#REF!</f>
        <v>#REF!</v>
      </c>
      <c r="BV1" s="94" t="e">
        <f>BigCF!#REF!</f>
        <v>#REF!</v>
      </c>
      <c r="BW1" s="94" t="e">
        <f>BigCF!#REF!</f>
        <v>#REF!</v>
      </c>
      <c r="BX1" s="94" t="e">
        <f>BigCF!#REF!</f>
        <v>#REF!</v>
      </c>
      <c r="BY1" s="94" t="e">
        <f>BigCF!#REF!</f>
        <v>#REF!</v>
      </c>
      <c r="BZ1" s="94" t="e">
        <f>BigCF!#REF!</f>
        <v>#REF!</v>
      </c>
      <c r="CA1" s="94" t="e">
        <f>BigCF!#REF!</f>
        <v>#REF!</v>
      </c>
      <c r="CB1" s="94" t="e">
        <f>BigCF!#REF!</f>
        <v>#REF!</v>
      </c>
      <c r="CC1" s="94" t="e">
        <f>BigCF!#REF!</f>
        <v>#REF!</v>
      </c>
      <c r="CD1" s="94" t="e">
        <f>BigCF!#REF!</f>
        <v>#REF!</v>
      </c>
      <c r="CE1" s="94" t="e">
        <f>BigCF!#REF!</f>
        <v>#REF!</v>
      </c>
      <c r="CF1" s="94" t="e">
        <f>BigCF!#REF!</f>
        <v>#REF!</v>
      </c>
      <c r="CG1" s="94" t="e">
        <f>BigCF!#REF!</f>
        <v>#REF!</v>
      </c>
      <c r="CH1" s="94" t="e">
        <f>BigCF!#REF!</f>
        <v>#REF!</v>
      </c>
      <c r="CI1" s="94" t="e">
        <f>BigCF!#REF!</f>
        <v>#REF!</v>
      </c>
      <c r="CJ1" s="94" t="e">
        <f>BigCF!#REF!</f>
        <v>#REF!</v>
      </c>
      <c r="CK1" s="94" t="e">
        <f>BigCF!#REF!</f>
        <v>#REF!</v>
      </c>
      <c r="CL1" s="94" t="e">
        <f>BigCF!#REF!</f>
        <v>#REF!</v>
      </c>
      <c r="CM1" s="94" t="e">
        <f>BigCF!#REF!</f>
        <v>#REF!</v>
      </c>
      <c r="CN1" s="94" t="e">
        <f>BigCF!#REF!</f>
        <v>#REF!</v>
      </c>
      <c r="CO1" s="94" t="e">
        <f>BigCF!#REF!</f>
        <v>#REF!</v>
      </c>
      <c r="CP1" s="94" t="e">
        <f>BigCF!#REF!</f>
        <v>#REF!</v>
      </c>
      <c r="CQ1" s="94" t="e">
        <f>BigCF!#REF!</f>
        <v>#REF!</v>
      </c>
      <c r="CR1" s="94" t="e">
        <f>BigCF!#REF!</f>
        <v>#REF!</v>
      </c>
      <c r="CS1" s="94" t="e">
        <f>BigCF!#REF!</f>
        <v>#REF!</v>
      </c>
      <c r="CT1" s="94" t="e">
        <f>BigCF!#REF!</f>
        <v>#REF!</v>
      </c>
      <c r="CU1" s="94" t="e">
        <f>BigCF!#REF!</f>
        <v>#REF!</v>
      </c>
      <c r="CV1" s="94" t="e">
        <f>BigCF!#REF!</f>
        <v>#REF!</v>
      </c>
      <c r="CW1" s="94" t="e">
        <f>BigCF!#REF!</f>
        <v>#REF!</v>
      </c>
      <c r="CX1" s="94" t="e">
        <f>BigCF!#REF!</f>
        <v>#REF!</v>
      </c>
      <c r="CY1" s="94" t="e">
        <f>BigCF!#REF!</f>
        <v>#REF!</v>
      </c>
      <c r="CZ1" s="94" t="e">
        <f>BigCF!#REF!</f>
        <v>#REF!</v>
      </c>
    </row>
    <row r="2" spans="2:104">
      <c r="B2" s="94" t="str">
        <f>BigCF!B3</f>
        <v>世帯主</v>
      </c>
      <c r="C2" s="94" t="str">
        <f>BigCF!C3</f>
        <v>世帯主</v>
      </c>
      <c r="D2" s="94">
        <f>BigCF!D3</f>
        <v>55</v>
      </c>
      <c r="E2" s="94">
        <f>BigCF!E3</f>
        <v>56</v>
      </c>
      <c r="F2" s="94">
        <f>BigCF!F3</f>
        <v>57</v>
      </c>
      <c r="G2" s="94">
        <f>BigCF!G3</f>
        <v>58</v>
      </c>
      <c r="H2" s="94">
        <f>BigCF!H3</f>
        <v>59</v>
      </c>
      <c r="I2" s="94">
        <f>BigCF!I3</f>
        <v>60</v>
      </c>
      <c r="J2" s="94">
        <f>BigCF!J3</f>
        <v>61</v>
      </c>
      <c r="K2" s="94">
        <f>BigCF!K3</f>
        <v>62</v>
      </c>
      <c r="L2" s="94">
        <f>BigCF!L3</f>
        <v>63</v>
      </c>
      <c r="M2" s="94">
        <f>BigCF!M3</f>
        <v>64</v>
      </c>
      <c r="N2" s="94">
        <f>BigCF!N3</f>
        <v>65</v>
      </c>
      <c r="O2" s="94">
        <f>BigCF!O3</f>
        <v>66</v>
      </c>
      <c r="P2" s="94">
        <f>BigCF!P3</f>
        <v>67</v>
      </c>
      <c r="Q2" s="94">
        <f>BigCF!Q3</f>
        <v>68</v>
      </c>
      <c r="R2" s="94">
        <f>BigCF!R3</f>
        <v>69</v>
      </c>
      <c r="S2" s="94">
        <f>BigCF!S3</f>
        <v>70</v>
      </c>
      <c r="T2" s="94">
        <f>BigCF!T3</f>
        <v>71</v>
      </c>
      <c r="U2" s="94">
        <f>BigCF!U3</f>
        <v>72</v>
      </c>
      <c r="V2" s="94">
        <f>BigCF!V3</f>
        <v>73</v>
      </c>
      <c r="W2" s="94">
        <f>BigCF!W3</f>
        <v>74</v>
      </c>
      <c r="X2" s="94">
        <f>BigCF!X3</f>
        <v>75</v>
      </c>
      <c r="Y2" s="94">
        <f>BigCF!Y3</f>
        <v>76</v>
      </c>
      <c r="Z2" s="94">
        <f>BigCF!Z3</f>
        <v>77</v>
      </c>
      <c r="AA2" s="94">
        <f>BigCF!AA3</f>
        <v>78</v>
      </c>
      <c r="AB2" s="94">
        <f>BigCF!AB3</f>
        <v>79</v>
      </c>
      <c r="AC2" s="94">
        <f>BigCF!AC3</f>
        <v>80</v>
      </c>
      <c r="AD2" s="94">
        <f>BigCF!AD3</f>
        <v>81</v>
      </c>
      <c r="AE2" s="94">
        <f>BigCF!AE3</f>
        <v>82</v>
      </c>
      <c r="AF2" s="94">
        <f>BigCF!AF3</f>
        <v>83</v>
      </c>
      <c r="AG2" s="94">
        <f>BigCF!AG3</f>
        <v>84</v>
      </c>
      <c r="AH2" s="94">
        <f>BigCF!AH3</f>
        <v>85</v>
      </c>
      <c r="AI2" s="94">
        <f>BigCF!AI3</f>
        <v>86</v>
      </c>
      <c r="AJ2" s="94">
        <f>BigCF!AJ3</f>
        <v>87</v>
      </c>
      <c r="AK2" s="94">
        <f>BigCF!AK3</f>
        <v>88</v>
      </c>
      <c r="AL2" s="94">
        <f>BigCF!AL3</f>
        <v>89</v>
      </c>
      <c r="AM2" s="94">
        <f>BigCF!AM3</f>
        <v>90</v>
      </c>
      <c r="AN2" s="94" t="e">
        <f>BigCF!#REF!</f>
        <v>#REF!</v>
      </c>
      <c r="AO2" s="94" t="e">
        <f>BigCF!#REF!</f>
        <v>#REF!</v>
      </c>
      <c r="AP2" s="94" t="e">
        <f>BigCF!#REF!</f>
        <v>#REF!</v>
      </c>
      <c r="AQ2" s="94" t="e">
        <f>BigCF!#REF!</f>
        <v>#REF!</v>
      </c>
      <c r="AR2" s="94" t="e">
        <f>BigCF!#REF!</f>
        <v>#REF!</v>
      </c>
      <c r="AS2" s="94" t="e">
        <f>BigCF!#REF!</f>
        <v>#REF!</v>
      </c>
      <c r="AT2" s="94" t="e">
        <f>BigCF!#REF!</f>
        <v>#REF!</v>
      </c>
      <c r="AU2" s="94" t="e">
        <f>BigCF!#REF!</f>
        <v>#REF!</v>
      </c>
      <c r="AV2" s="94" t="e">
        <f>BigCF!#REF!</f>
        <v>#REF!</v>
      </c>
      <c r="AW2" s="94" t="e">
        <f>BigCF!#REF!</f>
        <v>#REF!</v>
      </c>
      <c r="AX2" s="94" t="e">
        <f>BigCF!#REF!</f>
        <v>#REF!</v>
      </c>
      <c r="AY2" s="94" t="e">
        <f>BigCF!#REF!</f>
        <v>#REF!</v>
      </c>
      <c r="AZ2" s="94" t="e">
        <f>BigCF!#REF!</f>
        <v>#REF!</v>
      </c>
      <c r="BA2" s="94" t="e">
        <f>BigCF!#REF!</f>
        <v>#REF!</v>
      </c>
      <c r="BB2" s="94" t="e">
        <f>BigCF!#REF!</f>
        <v>#REF!</v>
      </c>
      <c r="BC2" s="94" t="e">
        <f>BigCF!#REF!</f>
        <v>#REF!</v>
      </c>
      <c r="BD2" s="94" t="e">
        <f>BigCF!#REF!</f>
        <v>#REF!</v>
      </c>
      <c r="BE2" s="94" t="e">
        <f>BigCF!#REF!</f>
        <v>#REF!</v>
      </c>
      <c r="BF2" s="94" t="e">
        <f>BigCF!#REF!</f>
        <v>#REF!</v>
      </c>
      <c r="BG2" s="94" t="e">
        <f>BigCF!#REF!</f>
        <v>#REF!</v>
      </c>
      <c r="BH2" s="94" t="e">
        <f>BigCF!#REF!</f>
        <v>#REF!</v>
      </c>
      <c r="BI2" s="94" t="e">
        <f>BigCF!#REF!</f>
        <v>#REF!</v>
      </c>
      <c r="BJ2" s="94" t="e">
        <f>BigCF!#REF!</f>
        <v>#REF!</v>
      </c>
      <c r="BK2" s="94" t="e">
        <f>BigCF!#REF!</f>
        <v>#REF!</v>
      </c>
      <c r="BL2" s="94" t="e">
        <f>BigCF!#REF!</f>
        <v>#REF!</v>
      </c>
      <c r="BM2" s="94" t="e">
        <f>BigCF!#REF!</f>
        <v>#REF!</v>
      </c>
      <c r="BN2" s="94" t="e">
        <f>BigCF!#REF!</f>
        <v>#REF!</v>
      </c>
      <c r="BO2" s="94" t="e">
        <f>BigCF!#REF!</f>
        <v>#REF!</v>
      </c>
      <c r="BP2" s="94" t="e">
        <f>BigCF!#REF!</f>
        <v>#REF!</v>
      </c>
      <c r="BQ2" s="94" t="e">
        <f>BigCF!#REF!</f>
        <v>#REF!</v>
      </c>
      <c r="BR2" s="94" t="e">
        <f>BigCF!#REF!</f>
        <v>#REF!</v>
      </c>
      <c r="BS2" s="94" t="e">
        <f>BigCF!#REF!</f>
        <v>#REF!</v>
      </c>
      <c r="BT2" s="94" t="e">
        <f>BigCF!#REF!</f>
        <v>#REF!</v>
      </c>
      <c r="BU2" s="94" t="e">
        <f>BigCF!#REF!</f>
        <v>#REF!</v>
      </c>
      <c r="BV2" s="94" t="e">
        <f>BigCF!#REF!</f>
        <v>#REF!</v>
      </c>
      <c r="BW2" s="94" t="e">
        <f>BigCF!#REF!</f>
        <v>#REF!</v>
      </c>
      <c r="BX2" s="94" t="e">
        <f>BigCF!#REF!</f>
        <v>#REF!</v>
      </c>
      <c r="BY2" s="94" t="e">
        <f>BigCF!#REF!</f>
        <v>#REF!</v>
      </c>
      <c r="BZ2" s="94" t="e">
        <f>BigCF!#REF!</f>
        <v>#REF!</v>
      </c>
      <c r="CA2" s="94" t="e">
        <f>BigCF!#REF!</f>
        <v>#REF!</v>
      </c>
      <c r="CB2" s="94" t="e">
        <f>BigCF!#REF!</f>
        <v>#REF!</v>
      </c>
      <c r="CC2" s="94" t="e">
        <f>BigCF!#REF!</f>
        <v>#REF!</v>
      </c>
      <c r="CD2" s="94" t="e">
        <f>BigCF!#REF!</f>
        <v>#REF!</v>
      </c>
      <c r="CE2" s="94" t="e">
        <f>BigCF!#REF!</f>
        <v>#REF!</v>
      </c>
      <c r="CF2" s="94" t="e">
        <f>BigCF!#REF!</f>
        <v>#REF!</v>
      </c>
      <c r="CG2" s="94" t="e">
        <f>BigCF!#REF!</f>
        <v>#REF!</v>
      </c>
      <c r="CH2" s="94" t="e">
        <f>BigCF!#REF!</f>
        <v>#REF!</v>
      </c>
      <c r="CI2" s="94" t="e">
        <f>BigCF!#REF!</f>
        <v>#REF!</v>
      </c>
      <c r="CJ2" s="94" t="e">
        <f>BigCF!#REF!</f>
        <v>#REF!</v>
      </c>
      <c r="CK2" s="94" t="e">
        <f>BigCF!#REF!</f>
        <v>#REF!</v>
      </c>
      <c r="CL2" s="94" t="e">
        <f>BigCF!#REF!</f>
        <v>#REF!</v>
      </c>
      <c r="CM2" s="94" t="e">
        <f>BigCF!#REF!</f>
        <v>#REF!</v>
      </c>
      <c r="CN2" s="94" t="e">
        <f>BigCF!#REF!</f>
        <v>#REF!</v>
      </c>
      <c r="CO2" s="94" t="e">
        <f>BigCF!#REF!</f>
        <v>#REF!</v>
      </c>
      <c r="CP2" s="94" t="e">
        <f>BigCF!#REF!</f>
        <v>#REF!</v>
      </c>
      <c r="CQ2" s="94" t="e">
        <f>BigCF!#REF!</f>
        <v>#REF!</v>
      </c>
      <c r="CR2" s="94" t="e">
        <f>BigCF!#REF!</f>
        <v>#REF!</v>
      </c>
      <c r="CS2" s="94" t="e">
        <f>BigCF!#REF!</f>
        <v>#REF!</v>
      </c>
      <c r="CT2" s="94" t="e">
        <f>BigCF!#REF!</f>
        <v>#REF!</v>
      </c>
      <c r="CU2" s="94" t="e">
        <f>BigCF!#REF!</f>
        <v>#REF!</v>
      </c>
      <c r="CV2" s="94" t="e">
        <f>BigCF!#REF!</f>
        <v>#REF!</v>
      </c>
      <c r="CW2" s="94" t="e">
        <f>BigCF!#REF!</f>
        <v>#REF!</v>
      </c>
      <c r="CX2" s="94" t="e">
        <f>BigCF!#REF!</f>
        <v>#REF!</v>
      </c>
      <c r="CY2" s="94" t="e">
        <f>BigCF!#REF!</f>
        <v>#REF!</v>
      </c>
      <c r="CZ2" s="94" t="e">
        <f>BigCF!#REF!</f>
        <v>#REF!</v>
      </c>
    </row>
    <row r="3" spans="2:104">
      <c r="B3" s="94" t="str">
        <f>BigCF!B4</f>
        <v>配偶者</v>
      </c>
      <c r="C3" s="94" t="str">
        <f>BigCF!C4</f>
        <v xml:space="preserve"> </v>
      </c>
      <c r="D3" s="94" t="str">
        <f>BigCF!D4</f>
        <v xml:space="preserve"> </v>
      </c>
      <c r="E3" s="94" t="str">
        <f>BigCF!E4</f>
        <v xml:space="preserve"> </v>
      </c>
      <c r="F3" s="94" t="str">
        <f>BigCF!F4</f>
        <v xml:space="preserve"> </v>
      </c>
      <c r="G3" s="94" t="str">
        <f>BigCF!G4</f>
        <v xml:space="preserve"> </v>
      </c>
      <c r="H3" s="94" t="str">
        <f>BigCF!H4</f>
        <v xml:space="preserve"> </v>
      </c>
      <c r="I3" s="94" t="str">
        <f>BigCF!I4</f>
        <v xml:space="preserve"> </v>
      </c>
      <c r="J3" s="94" t="str">
        <f>BigCF!J4</f>
        <v xml:space="preserve"> </v>
      </c>
      <c r="K3" s="94" t="str">
        <f>BigCF!K4</f>
        <v xml:space="preserve"> </v>
      </c>
      <c r="L3" s="94" t="str">
        <f>BigCF!L4</f>
        <v xml:space="preserve"> </v>
      </c>
      <c r="M3" s="94" t="str">
        <f>BigCF!M4</f>
        <v xml:space="preserve"> </v>
      </c>
      <c r="N3" s="94" t="str">
        <f>BigCF!N4</f>
        <v xml:space="preserve"> </v>
      </c>
      <c r="O3" s="94" t="str">
        <f>BigCF!O4</f>
        <v xml:space="preserve"> </v>
      </c>
      <c r="P3" s="94" t="str">
        <f>BigCF!P4</f>
        <v xml:space="preserve"> </v>
      </c>
      <c r="Q3" s="94" t="str">
        <f>BigCF!Q4</f>
        <v xml:space="preserve"> </v>
      </c>
      <c r="R3" s="94" t="str">
        <f>BigCF!R4</f>
        <v xml:space="preserve"> </v>
      </c>
      <c r="S3" s="94" t="str">
        <f>BigCF!S4</f>
        <v xml:space="preserve"> </v>
      </c>
      <c r="T3" s="94" t="str">
        <f>BigCF!T4</f>
        <v xml:space="preserve"> </v>
      </c>
      <c r="U3" s="94" t="str">
        <f>BigCF!U4</f>
        <v xml:space="preserve"> </v>
      </c>
      <c r="V3" s="94" t="str">
        <f>BigCF!V4</f>
        <v xml:space="preserve"> </v>
      </c>
      <c r="W3" s="94" t="str">
        <f>BigCF!W4</f>
        <v xml:space="preserve"> </v>
      </c>
      <c r="X3" s="94" t="str">
        <f>BigCF!X4</f>
        <v xml:space="preserve"> </v>
      </c>
      <c r="Y3" s="94" t="str">
        <f>BigCF!Y4</f>
        <v xml:space="preserve"> </v>
      </c>
      <c r="Z3" s="94" t="str">
        <f>BigCF!Z4</f>
        <v xml:space="preserve"> </v>
      </c>
      <c r="AA3" s="94" t="str">
        <f>BigCF!AA4</f>
        <v xml:space="preserve"> </v>
      </c>
      <c r="AB3" s="94" t="str">
        <f>BigCF!AB4</f>
        <v xml:space="preserve"> </v>
      </c>
      <c r="AC3" s="94" t="str">
        <f>BigCF!AC4</f>
        <v xml:space="preserve"> </v>
      </c>
      <c r="AD3" s="94" t="str">
        <f>BigCF!AD4</f>
        <v xml:space="preserve"> </v>
      </c>
      <c r="AE3" s="94" t="str">
        <f>BigCF!AE4</f>
        <v xml:space="preserve"> </v>
      </c>
      <c r="AF3" s="94" t="str">
        <f>BigCF!AF4</f>
        <v xml:space="preserve"> </v>
      </c>
      <c r="AG3" s="94" t="str">
        <f>BigCF!AG4</f>
        <v xml:space="preserve"> </v>
      </c>
      <c r="AH3" s="94" t="str">
        <f>BigCF!AH4</f>
        <v xml:space="preserve"> </v>
      </c>
      <c r="AI3" s="94" t="str">
        <f>BigCF!AI4</f>
        <v xml:space="preserve"> </v>
      </c>
      <c r="AJ3" s="94" t="str">
        <f>BigCF!AJ4</f>
        <v xml:space="preserve"> </v>
      </c>
      <c r="AK3" s="94" t="str">
        <f>BigCF!AK4</f>
        <v xml:space="preserve"> </v>
      </c>
      <c r="AL3" s="94" t="str">
        <f>BigCF!AL4</f>
        <v xml:space="preserve"> </v>
      </c>
      <c r="AM3" s="94" t="str">
        <f>BigCF!AM4</f>
        <v xml:space="preserve"> </v>
      </c>
      <c r="AN3" s="94" t="e">
        <f>BigCF!#REF!</f>
        <v>#REF!</v>
      </c>
      <c r="AO3" s="94" t="e">
        <f>BigCF!#REF!</f>
        <v>#REF!</v>
      </c>
      <c r="AP3" s="94" t="e">
        <f>BigCF!#REF!</f>
        <v>#REF!</v>
      </c>
      <c r="AQ3" s="94" t="e">
        <f>BigCF!#REF!</f>
        <v>#REF!</v>
      </c>
      <c r="AR3" s="94" t="e">
        <f>BigCF!#REF!</f>
        <v>#REF!</v>
      </c>
      <c r="AS3" s="94" t="e">
        <f>BigCF!#REF!</f>
        <v>#REF!</v>
      </c>
      <c r="AT3" s="94" t="e">
        <f>BigCF!#REF!</f>
        <v>#REF!</v>
      </c>
      <c r="AU3" s="94" t="e">
        <f>BigCF!#REF!</f>
        <v>#REF!</v>
      </c>
      <c r="AV3" s="94" t="e">
        <f>BigCF!#REF!</f>
        <v>#REF!</v>
      </c>
      <c r="AW3" s="94" t="e">
        <f>BigCF!#REF!</f>
        <v>#REF!</v>
      </c>
      <c r="AX3" s="94" t="e">
        <f>BigCF!#REF!</f>
        <v>#REF!</v>
      </c>
      <c r="AY3" s="94" t="e">
        <f>BigCF!#REF!</f>
        <v>#REF!</v>
      </c>
      <c r="AZ3" s="94" t="e">
        <f>BigCF!#REF!</f>
        <v>#REF!</v>
      </c>
      <c r="BA3" s="94" t="e">
        <f>BigCF!#REF!</f>
        <v>#REF!</v>
      </c>
      <c r="BB3" s="94" t="e">
        <f>BigCF!#REF!</f>
        <v>#REF!</v>
      </c>
      <c r="BC3" s="94" t="e">
        <f>BigCF!#REF!</f>
        <v>#REF!</v>
      </c>
      <c r="BD3" s="94" t="e">
        <f>BigCF!#REF!</f>
        <v>#REF!</v>
      </c>
      <c r="BE3" s="94" t="e">
        <f>BigCF!#REF!</f>
        <v>#REF!</v>
      </c>
      <c r="BF3" s="94" t="e">
        <f>BigCF!#REF!</f>
        <v>#REF!</v>
      </c>
      <c r="BG3" s="94" t="e">
        <f>BigCF!#REF!</f>
        <v>#REF!</v>
      </c>
      <c r="BH3" s="94" t="e">
        <f>BigCF!#REF!</f>
        <v>#REF!</v>
      </c>
      <c r="BI3" s="94" t="e">
        <f>BigCF!#REF!</f>
        <v>#REF!</v>
      </c>
      <c r="BJ3" s="94" t="e">
        <f>BigCF!#REF!</f>
        <v>#REF!</v>
      </c>
      <c r="BK3" s="94" t="e">
        <f>BigCF!#REF!</f>
        <v>#REF!</v>
      </c>
      <c r="BL3" s="94" t="e">
        <f>BigCF!#REF!</f>
        <v>#REF!</v>
      </c>
      <c r="BM3" s="94" t="e">
        <f>BigCF!#REF!</f>
        <v>#REF!</v>
      </c>
      <c r="BN3" s="94" t="e">
        <f>BigCF!#REF!</f>
        <v>#REF!</v>
      </c>
      <c r="BO3" s="94" t="e">
        <f>BigCF!#REF!</f>
        <v>#REF!</v>
      </c>
      <c r="BP3" s="94" t="e">
        <f>BigCF!#REF!</f>
        <v>#REF!</v>
      </c>
      <c r="BQ3" s="94" t="e">
        <f>BigCF!#REF!</f>
        <v>#REF!</v>
      </c>
      <c r="BR3" s="94" t="e">
        <f>BigCF!#REF!</f>
        <v>#REF!</v>
      </c>
      <c r="BS3" s="94" t="e">
        <f>BigCF!#REF!</f>
        <v>#REF!</v>
      </c>
      <c r="BT3" s="94" t="e">
        <f>BigCF!#REF!</f>
        <v>#REF!</v>
      </c>
      <c r="BU3" s="94" t="e">
        <f>BigCF!#REF!</f>
        <v>#REF!</v>
      </c>
      <c r="BV3" s="94" t="e">
        <f>BigCF!#REF!</f>
        <v>#REF!</v>
      </c>
      <c r="BW3" s="94" t="e">
        <f>BigCF!#REF!</f>
        <v>#REF!</v>
      </c>
      <c r="BX3" s="94" t="e">
        <f>BigCF!#REF!</f>
        <v>#REF!</v>
      </c>
      <c r="BY3" s="94" t="e">
        <f>BigCF!#REF!</f>
        <v>#REF!</v>
      </c>
      <c r="BZ3" s="94" t="e">
        <f>BigCF!#REF!</f>
        <v>#REF!</v>
      </c>
      <c r="CA3" s="94" t="e">
        <f>BigCF!#REF!</f>
        <v>#REF!</v>
      </c>
      <c r="CB3" s="94" t="e">
        <f>BigCF!#REF!</f>
        <v>#REF!</v>
      </c>
      <c r="CC3" s="94" t="e">
        <f>BigCF!#REF!</f>
        <v>#REF!</v>
      </c>
      <c r="CD3" s="94" t="e">
        <f>BigCF!#REF!</f>
        <v>#REF!</v>
      </c>
      <c r="CE3" s="94" t="e">
        <f>BigCF!#REF!</f>
        <v>#REF!</v>
      </c>
      <c r="CF3" s="94" t="e">
        <f>BigCF!#REF!</f>
        <v>#REF!</v>
      </c>
      <c r="CG3" s="94" t="e">
        <f>BigCF!#REF!</f>
        <v>#REF!</v>
      </c>
      <c r="CH3" s="94" t="e">
        <f>BigCF!#REF!</f>
        <v>#REF!</v>
      </c>
      <c r="CI3" s="94" t="e">
        <f>BigCF!#REF!</f>
        <v>#REF!</v>
      </c>
      <c r="CJ3" s="94" t="e">
        <f>BigCF!#REF!</f>
        <v>#REF!</v>
      </c>
      <c r="CK3" s="94" t="e">
        <f>BigCF!#REF!</f>
        <v>#REF!</v>
      </c>
      <c r="CL3" s="94" t="e">
        <f>BigCF!#REF!</f>
        <v>#REF!</v>
      </c>
      <c r="CM3" s="94" t="e">
        <f>BigCF!#REF!</f>
        <v>#REF!</v>
      </c>
      <c r="CN3" s="94" t="e">
        <f>BigCF!#REF!</f>
        <v>#REF!</v>
      </c>
      <c r="CO3" s="94" t="e">
        <f>BigCF!#REF!</f>
        <v>#REF!</v>
      </c>
      <c r="CP3" s="94" t="e">
        <f>BigCF!#REF!</f>
        <v>#REF!</v>
      </c>
      <c r="CQ3" s="94" t="e">
        <f>BigCF!#REF!</f>
        <v>#REF!</v>
      </c>
      <c r="CR3" s="94" t="e">
        <f>BigCF!#REF!</f>
        <v>#REF!</v>
      </c>
      <c r="CS3" s="94" t="e">
        <f>BigCF!#REF!</f>
        <v>#REF!</v>
      </c>
      <c r="CT3" s="94" t="e">
        <f>BigCF!#REF!</f>
        <v>#REF!</v>
      </c>
      <c r="CU3" s="94" t="e">
        <f>BigCF!#REF!</f>
        <v>#REF!</v>
      </c>
      <c r="CV3" s="94" t="e">
        <f>BigCF!#REF!</f>
        <v>#REF!</v>
      </c>
      <c r="CW3" s="94" t="e">
        <f>BigCF!#REF!</f>
        <v>#REF!</v>
      </c>
      <c r="CX3" s="94" t="e">
        <f>BigCF!#REF!</f>
        <v>#REF!</v>
      </c>
      <c r="CY3" s="94" t="e">
        <f>BigCF!#REF!</f>
        <v>#REF!</v>
      </c>
      <c r="CZ3" s="94" t="e">
        <f>BigCF!#REF!</f>
        <v>#REF!</v>
      </c>
    </row>
    <row r="4" spans="2:104">
      <c r="B4" s="94" t="str">
        <f>BigCF!B5</f>
        <v>子</v>
      </c>
      <c r="C4" s="94" t="str">
        <f>BigCF!C5</f>
        <v/>
      </c>
      <c r="D4" s="94" t="str">
        <f>BigCF!D5</f>
        <v xml:space="preserve"> </v>
      </c>
      <c r="E4" s="94" t="str">
        <f>BigCF!E5</f>
        <v xml:space="preserve"> </v>
      </c>
      <c r="F4" s="94" t="str">
        <f>BigCF!F5</f>
        <v xml:space="preserve"> </v>
      </c>
      <c r="G4" s="94" t="str">
        <f>BigCF!G5</f>
        <v xml:space="preserve"> </v>
      </c>
      <c r="H4" s="94" t="str">
        <f>BigCF!H5</f>
        <v xml:space="preserve"> </v>
      </c>
      <c r="I4" s="94" t="str">
        <f>BigCF!I5</f>
        <v xml:space="preserve"> </v>
      </c>
      <c r="J4" s="94" t="str">
        <f>BigCF!J5</f>
        <v xml:space="preserve"> </v>
      </c>
      <c r="K4" s="94" t="str">
        <f>BigCF!K5</f>
        <v xml:space="preserve"> </v>
      </c>
      <c r="L4" s="94" t="str">
        <f>BigCF!L5</f>
        <v xml:space="preserve"> </v>
      </c>
      <c r="M4" s="94" t="str">
        <f>BigCF!M5</f>
        <v xml:space="preserve"> </v>
      </c>
      <c r="N4" s="94" t="str">
        <f>BigCF!N5</f>
        <v xml:space="preserve"> </v>
      </c>
      <c r="O4" s="94" t="str">
        <f>BigCF!O5</f>
        <v xml:space="preserve"> </v>
      </c>
      <c r="P4" s="94" t="str">
        <f>BigCF!P5</f>
        <v xml:space="preserve"> </v>
      </c>
      <c r="Q4" s="94" t="str">
        <f>BigCF!Q5</f>
        <v xml:space="preserve"> </v>
      </c>
      <c r="R4" s="94" t="str">
        <f>BigCF!R5</f>
        <v xml:space="preserve"> </v>
      </c>
      <c r="S4" s="94" t="str">
        <f>BigCF!S5</f>
        <v xml:space="preserve"> </v>
      </c>
      <c r="T4" s="94" t="str">
        <f>BigCF!T5</f>
        <v xml:space="preserve"> </v>
      </c>
      <c r="U4" s="94" t="str">
        <f>BigCF!U5</f>
        <v xml:space="preserve"> </v>
      </c>
      <c r="V4" s="94" t="str">
        <f>BigCF!V5</f>
        <v xml:space="preserve"> </v>
      </c>
      <c r="W4" s="94" t="str">
        <f>BigCF!W5</f>
        <v xml:space="preserve"> </v>
      </c>
      <c r="X4" s="94" t="str">
        <f>BigCF!X5</f>
        <v xml:space="preserve"> </v>
      </c>
      <c r="Y4" s="94" t="str">
        <f>BigCF!Y5</f>
        <v xml:space="preserve"> </v>
      </c>
      <c r="Z4" s="94" t="str">
        <f>BigCF!Z5</f>
        <v xml:space="preserve"> </v>
      </c>
      <c r="AA4" s="94" t="str">
        <f>BigCF!AA5</f>
        <v xml:space="preserve"> </v>
      </c>
      <c r="AB4" s="94" t="str">
        <f>BigCF!AB5</f>
        <v xml:space="preserve"> </v>
      </c>
      <c r="AC4" s="94" t="str">
        <f>BigCF!AC5</f>
        <v xml:space="preserve"> </v>
      </c>
      <c r="AD4" s="94" t="str">
        <f>BigCF!AD5</f>
        <v xml:space="preserve"> </v>
      </c>
      <c r="AE4" s="94" t="str">
        <f>BigCF!AE5</f>
        <v xml:space="preserve"> </v>
      </c>
      <c r="AF4" s="94" t="str">
        <f>BigCF!AF5</f>
        <v xml:space="preserve"> </v>
      </c>
      <c r="AG4" s="94" t="str">
        <f>BigCF!AG5</f>
        <v xml:space="preserve"> </v>
      </c>
      <c r="AH4" s="94" t="str">
        <f>BigCF!AH5</f>
        <v xml:space="preserve"> </v>
      </c>
      <c r="AI4" s="94" t="str">
        <f>BigCF!AI5</f>
        <v xml:space="preserve"> </v>
      </c>
      <c r="AJ4" s="94" t="str">
        <f>BigCF!AJ5</f>
        <v xml:space="preserve"> </v>
      </c>
      <c r="AK4" s="94" t="str">
        <f>BigCF!AK5</f>
        <v xml:space="preserve"> </v>
      </c>
      <c r="AL4" s="94" t="str">
        <f>BigCF!AL5</f>
        <v xml:space="preserve"> </v>
      </c>
      <c r="AM4" s="94" t="str">
        <f>BigCF!AM5</f>
        <v xml:space="preserve"> </v>
      </c>
      <c r="AN4" s="94" t="e">
        <f>BigCF!#REF!</f>
        <v>#REF!</v>
      </c>
      <c r="AO4" s="94" t="e">
        <f>BigCF!#REF!</f>
        <v>#REF!</v>
      </c>
      <c r="AP4" s="94" t="e">
        <f>BigCF!#REF!</f>
        <v>#REF!</v>
      </c>
      <c r="AQ4" s="94" t="e">
        <f>BigCF!#REF!</f>
        <v>#REF!</v>
      </c>
      <c r="AR4" s="94" t="e">
        <f>BigCF!#REF!</f>
        <v>#REF!</v>
      </c>
      <c r="AS4" s="94" t="e">
        <f>BigCF!#REF!</f>
        <v>#REF!</v>
      </c>
      <c r="AT4" s="94" t="e">
        <f>BigCF!#REF!</f>
        <v>#REF!</v>
      </c>
      <c r="AU4" s="94" t="e">
        <f>BigCF!#REF!</f>
        <v>#REF!</v>
      </c>
      <c r="AV4" s="94" t="e">
        <f>BigCF!#REF!</f>
        <v>#REF!</v>
      </c>
      <c r="AW4" s="94" t="e">
        <f>BigCF!#REF!</f>
        <v>#REF!</v>
      </c>
      <c r="AX4" s="94" t="e">
        <f>BigCF!#REF!</f>
        <v>#REF!</v>
      </c>
      <c r="AY4" s="94" t="e">
        <f>BigCF!#REF!</f>
        <v>#REF!</v>
      </c>
      <c r="AZ4" s="94" t="e">
        <f>BigCF!#REF!</f>
        <v>#REF!</v>
      </c>
      <c r="BA4" s="94" t="e">
        <f>BigCF!#REF!</f>
        <v>#REF!</v>
      </c>
      <c r="BB4" s="94" t="e">
        <f>BigCF!#REF!</f>
        <v>#REF!</v>
      </c>
      <c r="BC4" s="94" t="e">
        <f>BigCF!#REF!</f>
        <v>#REF!</v>
      </c>
      <c r="BD4" s="94" t="e">
        <f>BigCF!#REF!</f>
        <v>#REF!</v>
      </c>
      <c r="BE4" s="94" t="e">
        <f>BigCF!#REF!</f>
        <v>#REF!</v>
      </c>
      <c r="BF4" s="94" t="e">
        <f>BigCF!#REF!</f>
        <v>#REF!</v>
      </c>
      <c r="BG4" s="94" t="e">
        <f>BigCF!#REF!</f>
        <v>#REF!</v>
      </c>
      <c r="BH4" s="94" t="e">
        <f>BigCF!#REF!</f>
        <v>#REF!</v>
      </c>
      <c r="BI4" s="94" t="e">
        <f>BigCF!#REF!</f>
        <v>#REF!</v>
      </c>
      <c r="BJ4" s="94" t="e">
        <f>BigCF!#REF!</f>
        <v>#REF!</v>
      </c>
      <c r="BK4" s="94" t="e">
        <f>BigCF!#REF!</f>
        <v>#REF!</v>
      </c>
      <c r="BL4" s="94" t="e">
        <f>BigCF!#REF!</f>
        <v>#REF!</v>
      </c>
      <c r="BM4" s="94" t="e">
        <f>BigCF!#REF!</f>
        <v>#REF!</v>
      </c>
      <c r="BN4" s="94" t="e">
        <f>BigCF!#REF!</f>
        <v>#REF!</v>
      </c>
      <c r="BO4" s="94" t="e">
        <f>BigCF!#REF!</f>
        <v>#REF!</v>
      </c>
      <c r="BP4" s="94" t="e">
        <f>BigCF!#REF!</f>
        <v>#REF!</v>
      </c>
      <c r="BQ4" s="94" t="e">
        <f>BigCF!#REF!</f>
        <v>#REF!</v>
      </c>
      <c r="BR4" s="94" t="e">
        <f>BigCF!#REF!</f>
        <v>#REF!</v>
      </c>
      <c r="BS4" s="94" t="e">
        <f>BigCF!#REF!</f>
        <v>#REF!</v>
      </c>
      <c r="BT4" s="94" t="e">
        <f>BigCF!#REF!</f>
        <v>#REF!</v>
      </c>
      <c r="BU4" s="94" t="e">
        <f>BigCF!#REF!</f>
        <v>#REF!</v>
      </c>
      <c r="BV4" s="94" t="e">
        <f>BigCF!#REF!</f>
        <v>#REF!</v>
      </c>
      <c r="BW4" s="94" t="e">
        <f>BigCF!#REF!</f>
        <v>#REF!</v>
      </c>
      <c r="BX4" s="94" t="e">
        <f>BigCF!#REF!</f>
        <v>#REF!</v>
      </c>
      <c r="BY4" s="94" t="e">
        <f>BigCF!#REF!</f>
        <v>#REF!</v>
      </c>
      <c r="BZ4" s="94" t="e">
        <f>BigCF!#REF!</f>
        <v>#REF!</v>
      </c>
      <c r="CA4" s="94" t="e">
        <f>BigCF!#REF!</f>
        <v>#REF!</v>
      </c>
      <c r="CB4" s="94" t="e">
        <f>BigCF!#REF!</f>
        <v>#REF!</v>
      </c>
      <c r="CC4" s="94" t="e">
        <f>BigCF!#REF!</f>
        <v>#REF!</v>
      </c>
      <c r="CD4" s="94" t="e">
        <f>BigCF!#REF!</f>
        <v>#REF!</v>
      </c>
      <c r="CE4" s="94" t="e">
        <f>BigCF!#REF!</f>
        <v>#REF!</v>
      </c>
      <c r="CF4" s="94" t="e">
        <f>BigCF!#REF!</f>
        <v>#REF!</v>
      </c>
      <c r="CG4" s="94" t="e">
        <f>BigCF!#REF!</f>
        <v>#REF!</v>
      </c>
      <c r="CH4" s="94" t="e">
        <f>BigCF!#REF!</f>
        <v>#REF!</v>
      </c>
      <c r="CI4" s="94" t="e">
        <f>BigCF!#REF!</f>
        <v>#REF!</v>
      </c>
      <c r="CJ4" s="94" t="e">
        <f>BigCF!#REF!</f>
        <v>#REF!</v>
      </c>
      <c r="CK4" s="94" t="e">
        <f>BigCF!#REF!</f>
        <v>#REF!</v>
      </c>
      <c r="CL4" s="94" t="e">
        <f>BigCF!#REF!</f>
        <v>#REF!</v>
      </c>
      <c r="CM4" s="94" t="e">
        <f>BigCF!#REF!</f>
        <v>#REF!</v>
      </c>
      <c r="CN4" s="94" t="e">
        <f>BigCF!#REF!</f>
        <v>#REF!</v>
      </c>
      <c r="CO4" s="94" t="e">
        <f>BigCF!#REF!</f>
        <v>#REF!</v>
      </c>
      <c r="CP4" s="94" t="e">
        <f>BigCF!#REF!</f>
        <v>#REF!</v>
      </c>
      <c r="CQ4" s="94" t="e">
        <f>BigCF!#REF!</f>
        <v>#REF!</v>
      </c>
      <c r="CR4" s="94" t="e">
        <f>BigCF!#REF!</f>
        <v>#REF!</v>
      </c>
      <c r="CS4" s="94" t="e">
        <f>BigCF!#REF!</f>
        <v>#REF!</v>
      </c>
      <c r="CT4" s="94" t="e">
        <f>BigCF!#REF!</f>
        <v>#REF!</v>
      </c>
      <c r="CU4" s="94" t="e">
        <f>BigCF!#REF!</f>
        <v>#REF!</v>
      </c>
      <c r="CV4" s="94" t="e">
        <f>BigCF!#REF!</f>
        <v>#REF!</v>
      </c>
      <c r="CW4" s="94" t="e">
        <f>BigCF!#REF!</f>
        <v>#REF!</v>
      </c>
      <c r="CX4" s="94" t="e">
        <f>BigCF!#REF!</f>
        <v>#REF!</v>
      </c>
      <c r="CY4" s="94" t="e">
        <f>BigCF!#REF!</f>
        <v>#REF!</v>
      </c>
      <c r="CZ4" s="94" t="e">
        <f>BigCF!#REF!</f>
        <v>#REF!</v>
      </c>
    </row>
    <row r="5" spans="2:104">
      <c r="B5" s="94" t="str">
        <f>BigCF!B6</f>
        <v>子</v>
      </c>
      <c r="C5" s="94" t="str">
        <f>BigCF!C6</f>
        <v/>
      </c>
      <c r="D5" s="94" t="str">
        <f>BigCF!D6</f>
        <v xml:space="preserve"> </v>
      </c>
      <c r="E5" s="94" t="str">
        <f>BigCF!E6</f>
        <v xml:space="preserve"> </v>
      </c>
      <c r="F5" s="94" t="str">
        <f>BigCF!F6</f>
        <v xml:space="preserve"> </v>
      </c>
      <c r="G5" s="94" t="str">
        <f>BigCF!G6</f>
        <v xml:space="preserve"> </v>
      </c>
      <c r="H5" s="94" t="str">
        <f>BigCF!H6</f>
        <v xml:space="preserve"> </v>
      </c>
      <c r="I5" s="94" t="str">
        <f>BigCF!I6</f>
        <v xml:space="preserve"> </v>
      </c>
      <c r="J5" s="94" t="str">
        <f>BigCF!J6</f>
        <v xml:space="preserve"> </v>
      </c>
      <c r="K5" s="94" t="str">
        <f>BigCF!K6</f>
        <v xml:space="preserve"> </v>
      </c>
      <c r="L5" s="94" t="str">
        <f>BigCF!L6</f>
        <v xml:space="preserve"> </v>
      </c>
      <c r="M5" s="94" t="str">
        <f>BigCF!M6</f>
        <v xml:space="preserve"> </v>
      </c>
      <c r="N5" s="94" t="str">
        <f>BigCF!N6</f>
        <v xml:space="preserve"> </v>
      </c>
      <c r="O5" s="94" t="str">
        <f>BigCF!O6</f>
        <v xml:space="preserve"> </v>
      </c>
      <c r="P5" s="94" t="str">
        <f>BigCF!P6</f>
        <v xml:space="preserve"> </v>
      </c>
      <c r="Q5" s="94" t="str">
        <f>BigCF!Q6</f>
        <v xml:space="preserve"> </v>
      </c>
      <c r="R5" s="94" t="str">
        <f>BigCF!R6</f>
        <v xml:space="preserve"> </v>
      </c>
      <c r="S5" s="94" t="str">
        <f>BigCF!S6</f>
        <v xml:space="preserve"> </v>
      </c>
      <c r="T5" s="94" t="str">
        <f>BigCF!T6</f>
        <v xml:space="preserve"> </v>
      </c>
      <c r="U5" s="94" t="str">
        <f>BigCF!U6</f>
        <v xml:space="preserve"> </v>
      </c>
      <c r="V5" s="94" t="str">
        <f>BigCF!V6</f>
        <v xml:space="preserve"> </v>
      </c>
      <c r="W5" s="94" t="str">
        <f>BigCF!W6</f>
        <v xml:space="preserve"> </v>
      </c>
      <c r="X5" s="94" t="str">
        <f>BigCF!X6</f>
        <v xml:space="preserve"> </v>
      </c>
      <c r="Y5" s="94" t="str">
        <f>BigCF!Y6</f>
        <v xml:space="preserve"> </v>
      </c>
      <c r="Z5" s="94" t="str">
        <f>BigCF!Z6</f>
        <v xml:space="preserve"> </v>
      </c>
      <c r="AA5" s="94" t="str">
        <f>BigCF!AA6</f>
        <v xml:space="preserve"> </v>
      </c>
      <c r="AB5" s="94" t="str">
        <f>BigCF!AB6</f>
        <v xml:space="preserve"> </v>
      </c>
      <c r="AC5" s="94" t="str">
        <f>BigCF!AC6</f>
        <v xml:space="preserve"> </v>
      </c>
      <c r="AD5" s="94" t="str">
        <f>BigCF!AD6</f>
        <v xml:space="preserve"> </v>
      </c>
      <c r="AE5" s="94" t="str">
        <f>BigCF!AE6</f>
        <v xml:space="preserve"> </v>
      </c>
      <c r="AF5" s="94" t="str">
        <f>BigCF!AF6</f>
        <v xml:space="preserve"> </v>
      </c>
      <c r="AG5" s="94" t="str">
        <f>BigCF!AG6</f>
        <v xml:space="preserve"> </v>
      </c>
      <c r="AH5" s="94" t="str">
        <f>BigCF!AH6</f>
        <v xml:space="preserve"> </v>
      </c>
      <c r="AI5" s="94" t="str">
        <f>BigCF!AI6</f>
        <v xml:space="preserve"> </v>
      </c>
      <c r="AJ5" s="94" t="str">
        <f>BigCF!AJ6</f>
        <v xml:space="preserve"> </v>
      </c>
      <c r="AK5" s="94" t="str">
        <f>BigCF!AK6</f>
        <v xml:space="preserve"> </v>
      </c>
      <c r="AL5" s="94" t="str">
        <f>BigCF!AL6</f>
        <v xml:space="preserve"> </v>
      </c>
      <c r="AM5" s="94" t="str">
        <f>BigCF!AM6</f>
        <v xml:space="preserve"> </v>
      </c>
      <c r="AN5" s="94" t="e">
        <f>BigCF!#REF!</f>
        <v>#REF!</v>
      </c>
      <c r="AO5" s="94" t="e">
        <f>BigCF!#REF!</f>
        <v>#REF!</v>
      </c>
      <c r="AP5" s="94" t="e">
        <f>BigCF!#REF!</f>
        <v>#REF!</v>
      </c>
      <c r="AQ5" s="94" t="e">
        <f>BigCF!#REF!</f>
        <v>#REF!</v>
      </c>
      <c r="AR5" s="94" t="e">
        <f>BigCF!#REF!</f>
        <v>#REF!</v>
      </c>
      <c r="AS5" s="94" t="e">
        <f>BigCF!#REF!</f>
        <v>#REF!</v>
      </c>
      <c r="AT5" s="94" t="e">
        <f>BigCF!#REF!</f>
        <v>#REF!</v>
      </c>
      <c r="AU5" s="94" t="e">
        <f>BigCF!#REF!</f>
        <v>#REF!</v>
      </c>
      <c r="AV5" s="94" t="e">
        <f>BigCF!#REF!</f>
        <v>#REF!</v>
      </c>
      <c r="AW5" s="94" t="e">
        <f>BigCF!#REF!</f>
        <v>#REF!</v>
      </c>
      <c r="AX5" s="94" t="e">
        <f>BigCF!#REF!</f>
        <v>#REF!</v>
      </c>
      <c r="AY5" s="94" t="e">
        <f>BigCF!#REF!</f>
        <v>#REF!</v>
      </c>
      <c r="AZ5" s="94" t="e">
        <f>BigCF!#REF!</f>
        <v>#REF!</v>
      </c>
      <c r="BA5" s="94" t="e">
        <f>BigCF!#REF!</f>
        <v>#REF!</v>
      </c>
      <c r="BB5" s="94" t="e">
        <f>BigCF!#REF!</f>
        <v>#REF!</v>
      </c>
      <c r="BC5" s="94" t="e">
        <f>BigCF!#REF!</f>
        <v>#REF!</v>
      </c>
      <c r="BD5" s="94" t="e">
        <f>BigCF!#REF!</f>
        <v>#REF!</v>
      </c>
      <c r="BE5" s="94" t="e">
        <f>BigCF!#REF!</f>
        <v>#REF!</v>
      </c>
      <c r="BF5" s="94" t="e">
        <f>BigCF!#REF!</f>
        <v>#REF!</v>
      </c>
      <c r="BG5" s="94" t="e">
        <f>BigCF!#REF!</f>
        <v>#REF!</v>
      </c>
      <c r="BH5" s="94" t="e">
        <f>BigCF!#REF!</f>
        <v>#REF!</v>
      </c>
      <c r="BI5" s="94" t="e">
        <f>BigCF!#REF!</f>
        <v>#REF!</v>
      </c>
      <c r="BJ5" s="94" t="e">
        <f>BigCF!#REF!</f>
        <v>#REF!</v>
      </c>
      <c r="BK5" s="94" t="e">
        <f>BigCF!#REF!</f>
        <v>#REF!</v>
      </c>
      <c r="BL5" s="94" t="e">
        <f>BigCF!#REF!</f>
        <v>#REF!</v>
      </c>
      <c r="BM5" s="94" t="e">
        <f>BigCF!#REF!</f>
        <v>#REF!</v>
      </c>
      <c r="BN5" s="94" t="e">
        <f>BigCF!#REF!</f>
        <v>#REF!</v>
      </c>
      <c r="BO5" s="94" t="e">
        <f>BigCF!#REF!</f>
        <v>#REF!</v>
      </c>
      <c r="BP5" s="94" t="e">
        <f>BigCF!#REF!</f>
        <v>#REF!</v>
      </c>
      <c r="BQ5" s="94" t="e">
        <f>BigCF!#REF!</f>
        <v>#REF!</v>
      </c>
      <c r="BR5" s="94" t="e">
        <f>BigCF!#REF!</f>
        <v>#REF!</v>
      </c>
      <c r="BS5" s="94" t="e">
        <f>BigCF!#REF!</f>
        <v>#REF!</v>
      </c>
      <c r="BT5" s="94" t="e">
        <f>BigCF!#REF!</f>
        <v>#REF!</v>
      </c>
      <c r="BU5" s="94" t="e">
        <f>BigCF!#REF!</f>
        <v>#REF!</v>
      </c>
      <c r="BV5" s="94" t="e">
        <f>BigCF!#REF!</f>
        <v>#REF!</v>
      </c>
      <c r="BW5" s="94" t="e">
        <f>BigCF!#REF!</f>
        <v>#REF!</v>
      </c>
      <c r="BX5" s="94" t="e">
        <f>BigCF!#REF!</f>
        <v>#REF!</v>
      </c>
      <c r="BY5" s="94" t="e">
        <f>BigCF!#REF!</f>
        <v>#REF!</v>
      </c>
      <c r="BZ5" s="94" t="e">
        <f>BigCF!#REF!</f>
        <v>#REF!</v>
      </c>
      <c r="CA5" s="94" t="e">
        <f>BigCF!#REF!</f>
        <v>#REF!</v>
      </c>
      <c r="CB5" s="94" t="e">
        <f>BigCF!#REF!</f>
        <v>#REF!</v>
      </c>
      <c r="CC5" s="94" t="e">
        <f>BigCF!#REF!</f>
        <v>#REF!</v>
      </c>
      <c r="CD5" s="94" t="e">
        <f>BigCF!#REF!</f>
        <v>#REF!</v>
      </c>
      <c r="CE5" s="94" t="e">
        <f>BigCF!#REF!</f>
        <v>#REF!</v>
      </c>
      <c r="CF5" s="94" t="e">
        <f>BigCF!#REF!</f>
        <v>#REF!</v>
      </c>
      <c r="CG5" s="94" t="e">
        <f>BigCF!#REF!</f>
        <v>#REF!</v>
      </c>
      <c r="CH5" s="94" t="e">
        <f>BigCF!#REF!</f>
        <v>#REF!</v>
      </c>
      <c r="CI5" s="94" t="e">
        <f>BigCF!#REF!</f>
        <v>#REF!</v>
      </c>
      <c r="CJ5" s="94" t="e">
        <f>BigCF!#REF!</f>
        <v>#REF!</v>
      </c>
      <c r="CK5" s="94" t="e">
        <f>BigCF!#REF!</f>
        <v>#REF!</v>
      </c>
      <c r="CL5" s="94" t="e">
        <f>BigCF!#REF!</f>
        <v>#REF!</v>
      </c>
      <c r="CM5" s="94" t="e">
        <f>BigCF!#REF!</f>
        <v>#REF!</v>
      </c>
      <c r="CN5" s="94" t="e">
        <f>BigCF!#REF!</f>
        <v>#REF!</v>
      </c>
      <c r="CO5" s="94" t="e">
        <f>BigCF!#REF!</f>
        <v>#REF!</v>
      </c>
      <c r="CP5" s="94" t="e">
        <f>BigCF!#REF!</f>
        <v>#REF!</v>
      </c>
      <c r="CQ5" s="94" t="e">
        <f>BigCF!#REF!</f>
        <v>#REF!</v>
      </c>
      <c r="CR5" s="94" t="e">
        <f>BigCF!#REF!</f>
        <v>#REF!</v>
      </c>
      <c r="CS5" s="94" t="e">
        <f>BigCF!#REF!</f>
        <v>#REF!</v>
      </c>
      <c r="CT5" s="94" t="e">
        <f>BigCF!#REF!</f>
        <v>#REF!</v>
      </c>
      <c r="CU5" s="94" t="e">
        <f>BigCF!#REF!</f>
        <v>#REF!</v>
      </c>
      <c r="CV5" s="94" t="e">
        <f>BigCF!#REF!</f>
        <v>#REF!</v>
      </c>
      <c r="CW5" s="94" t="e">
        <f>BigCF!#REF!</f>
        <v>#REF!</v>
      </c>
      <c r="CX5" s="94" t="e">
        <f>BigCF!#REF!</f>
        <v>#REF!</v>
      </c>
      <c r="CY5" s="94" t="e">
        <f>BigCF!#REF!</f>
        <v>#REF!</v>
      </c>
      <c r="CZ5" s="94" t="e">
        <f>BigCF!#REF!</f>
        <v>#REF!</v>
      </c>
    </row>
    <row r="6" spans="2:104">
      <c r="B6" s="94" t="str">
        <f>BigCF!B7</f>
        <v>子</v>
      </c>
      <c r="C6" s="94" t="str">
        <f>BigCF!C7</f>
        <v/>
      </c>
      <c r="D6" s="94" t="str">
        <f>BigCF!D7</f>
        <v xml:space="preserve"> </v>
      </c>
      <c r="E6" s="94" t="str">
        <f>BigCF!E7</f>
        <v xml:space="preserve"> </v>
      </c>
      <c r="F6" s="94" t="str">
        <f>BigCF!F7</f>
        <v xml:space="preserve"> </v>
      </c>
      <c r="G6" s="94" t="str">
        <f>BigCF!G7</f>
        <v xml:space="preserve"> </v>
      </c>
      <c r="H6" s="94" t="str">
        <f>BigCF!H7</f>
        <v xml:space="preserve"> </v>
      </c>
      <c r="I6" s="94" t="str">
        <f>BigCF!I7</f>
        <v xml:space="preserve"> </v>
      </c>
      <c r="J6" s="94" t="str">
        <f>BigCF!J7</f>
        <v xml:space="preserve"> </v>
      </c>
      <c r="K6" s="94" t="str">
        <f>BigCF!K7</f>
        <v xml:space="preserve"> </v>
      </c>
      <c r="L6" s="94" t="str">
        <f>BigCF!L7</f>
        <v xml:space="preserve"> </v>
      </c>
      <c r="M6" s="94" t="str">
        <f>BigCF!M7</f>
        <v xml:space="preserve"> </v>
      </c>
      <c r="N6" s="94" t="str">
        <f>BigCF!N7</f>
        <v xml:space="preserve"> </v>
      </c>
      <c r="O6" s="94" t="str">
        <f>BigCF!O7</f>
        <v xml:space="preserve"> </v>
      </c>
      <c r="P6" s="94" t="str">
        <f>BigCF!P7</f>
        <v xml:space="preserve"> </v>
      </c>
      <c r="Q6" s="94" t="str">
        <f>BigCF!Q7</f>
        <v xml:space="preserve"> </v>
      </c>
      <c r="R6" s="94" t="str">
        <f>BigCF!R7</f>
        <v xml:space="preserve"> </v>
      </c>
      <c r="S6" s="94" t="str">
        <f>BigCF!S7</f>
        <v xml:space="preserve"> </v>
      </c>
      <c r="T6" s="94" t="str">
        <f>BigCF!T7</f>
        <v xml:space="preserve"> </v>
      </c>
      <c r="U6" s="94" t="str">
        <f>BigCF!U7</f>
        <v xml:space="preserve"> </v>
      </c>
      <c r="V6" s="94" t="str">
        <f>BigCF!V7</f>
        <v xml:space="preserve"> </v>
      </c>
      <c r="W6" s="94" t="str">
        <f>BigCF!W7</f>
        <v xml:space="preserve"> </v>
      </c>
      <c r="X6" s="94" t="str">
        <f>BigCF!X7</f>
        <v xml:space="preserve"> </v>
      </c>
      <c r="Y6" s="94" t="str">
        <f>BigCF!Y7</f>
        <v xml:space="preserve"> </v>
      </c>
      <c r="Z6" s="94" t="str">
        <f>BigCF!Z7</f>
        <v xml:space="preserve"> </v>
      </c>
      <c r="AA6" s="94" t="str">
        <f>BigCF!AA7</f>
        <v xml:space="preserve"> </v>
      </c>
      <c r="AB6" s="94" t="str">
        <f>BigCF!AB7</f>
        <v xml:space="preserve"> </v>
      </c>
      <c r="AC6" s="94" t="str">
        <f>BigCF!AC7</f>
        <v xml:space="preserve"> </v>
      </c>
      <c r="AD6" s="94" t="str">
        <f>BigCF!AD7</f>
        <v xml:space="preserve"> </v>
      </c>
      <c r="AE6" s="94" t="str">
        <f>BigCF!AE7</f>
        <v xml:space="preserve"> </v>
      </c>
      <c r="AF6" s="94" t="str">
        <f>BigCF!AF7</f>
        <v xml:space="preserve"> </v>
      </c>
      <c r="AG6" s="94" t="str">
        <f>BigCF!AG7</f>
        <v xml:space="preserve"> </v>
      </c>
      <c r="AH6" s="94" t="str">
        <f>BigCF!AH7</f>
        <v xml:space="preserve"> </v>
      </c>
      <c r="AI6" s="94" t="str">
        <f>BigCF!AI7</f>
        <v xml:space="preserve"> </v>
      </c>
      <c r="AJ6" s="94" t="str">
        <f>BigCF!AJ7</f>
        <v xml:space="preserve"> </v>
      </c>
      <c r="AK6" s="94" t="str">
        <f>BigCF!AK7</f>
        <v xml:space="preserve"> </v>
      </c>
      <c r="AL6" s="94" t="str">
        <f>BigCF!AL7</f>
        <v xml:space="preserve"> </v>
      </c>
      <c r="AM6" s="94" t="str">
        <f>BigCF!AM7</f>
        <v xml:space="preserve"> </v>
      </c>
      <c r="AN6" s="94" t="e">
        <f>BigCF!#REF!</f>
        <v>#REF!</v>
      </c>
      <c r="AO6" s="94" t="e">
        <f>BigCF!#REF!</f>
        <v>#REF!</v>
      </c>
      <c r="AP6" s="94" t="e">
        <f>BigCF!#REF!</f>
        <v>#REF!</v>
      </c>
      <c r="AQ6" s="94" t="e">
        <f>BigCF!#REF!</f>
        <v>#REF!</v>
      </c>
      <c r="AR6" s="94" t="e">
        <f>BigCF!#REF!</f>
        <v>#REF!</v>
      </c>
      <c r="AS6" s="94" t="e">
        <f>BigCF!#REF!</f>
        <v>#REF!</v>
      </c>
      <c r="AT6" s="94" t="e">
        <f>BigCF!#REF!</f>
        <v>#REF!</v>
      </c>
      <c r="AU6" s="94" t="e">
        <f>BigCF!#REF!</f>
        <v>#REF!</v>
      </c>
      <c r="AV6" s="94" t="e">
        <f>BigCF!#REF!</f>
        <v>#REF!</v>
      </c>
      <c r="AW6" s="94" t="e">
        <f>BigCF!#REF!</f>
        <v>#REF!</v>
      </c>
      <c r="AX6" s="94" t="e">
        <f>BigCF!#REF!</f>
        <v>#REF!</v>
      </c>
      <c r="AY6" s="94" t="e">
        <f>BigCF!#REF!</f>
        <v>#REF!</v>
      </c>
      <c r="AZ6" s="94" t="e">
        <f>BigCF!#REF!</f>
        <v>#REF!</v>
      </c>
      <c r="BA6" s="94" t="e">
        <f>BigCF!#REF!</f>
        <v>#REF!</v>
      </c>
      <c r="BB6" s="94" t="e">
        <f>BigCF!#REF!</f>
        <v>#REF!</v>
      </c>
      <c r="BC6" s="94" t="e">
        <f>BigCF!#REF!</f>
        <v>#REF!</v>
      </c>
      <c r="BD6" s="94" t="e">
        <f>BigCF!#REF!</f>
        <v>#REF!</v>
      </c>
      <c r="BE6" s="94" t="e">
        <f>BigCF!#REF!</f>
        <v>#REF!</v>
      </c>
      <c r="BF6" s="94" t="e">
        <f>BigCF!#REF!</f>
        <v>#REF!</v>
      </c>
      <c r="BG6" s="94" t="e">
        <f>BigCF!#REF!</f>
        <v>#REF!</v>
      </c>
      <c r="BH6" s="94" t="e">
        <f>BigCF!#REF!</f>
        <v>#REF!</v>
      </c>
      <c r="BI6" s="94" t="e">
        <f>BigCF!#REF!</f>
        <v>#REF!</v>
      </c>
      <c r="BJ6" s="94" t="e">
        <f>BigCF!#REF!</f>
        <v>#REF!</v>
      </c>
      <c r="BK6" s="94" t="e">
        <f>BigCF!#REF!</f>
        <v>#REF!</v>
      </c>
      <c r="BL6" s="94" t="e">
        <f>BigCF!#REF!</f>
        <v>#REF!</v>
      </c>
      <c r="BM6" s="94" t="e">
        <f>BigCF!#REF!</f>
        <v>#REF!</v>
      </c>
      <c r="BN6" s="94" t="e">
        <f>BigCF!#REF!</f>
        <v>#REF!</v>
      </c>
      <c r="BO6" s="94" t="e">
        <f>BigCF!#REF!</f>
        <v>#REF!</v>
      </c>
      <c r="BP6" s="94" t="e">
        <f>BigCF!#REF!</f>
        <v>#REF!</v>
      </c>
      <c r="BQ6" s="94" t="e">
        <f>BigCF!#REF!</f>
        <v>#REF!</v>
      </c>
      <c r="BR6" s="94" t="e">
        <f>BigCF!#REF!</f>
        <v>#REF!</v>
      </c>
      <c r="BS6" s="94" t="e">
        <f>BigCF!#REF!</f>
        <v>#REF!</v>
      </c>
      <c r="BT6" s="94" t="e">
        <f>BigCF!#REF!</f>
        <v>#REF!</v>
      </c>
      <c r="BU6" s="94" t="e">
        <f>BigCF!#REF!</f>
        <v>#REF!</v>
      </c>
      <c r="BV6" s="94" t="e">
        <f>BigCF!#REF!</f>
        <v>#REF!</v>
      </c>
      <c r="BW6" s="94" t="e">
        <f>BigCF!#REF!</f>
        <v>#REF!</v>
      </c>
      <c r="BX6" s="94" t="e">
        <f>BigCF!#REF!</f>
        <v>#REF!</v>
      </c>
      <c r="BY6" s="94" t="e">
        <f>BigCF!#REF!</f>
        <v>#REF!</v>
      </c>
      <c r="BZ6" s="94" t="e">
        <f>BigCF!#REF!</f>
        <v>#REF!</v>
      </c>
      <c r="CA6" s="94" t="e">
        <f>BigCF!#REF!</f>
        <v>#REF!</v>
      </c>
      <c r="CB6" s="94" t="e">
        <f>BigCF!#REF!</f>
        <v>#REF!</v>
      </c>
      <c r="CC6" s="94" t="e">
        <f>BigCF!#REF!</f>
        <v>#REF!</v>
      </c>
      <c r="CD6" s="94" t="e">
        <f>BigCF!#REF!</f>
        <v>#REF!</v>
      </c>
      <c r="CE6" s="94" t="e">
        <f>BigCF!#REF!</f>
        <v>#REF!</v>
      </c>
      <c r="CF6" s="94" t="e">
        <f>BigCF!#REF!</f>
        <v>#REF!</v>
      </c>
      <c r="CG6" s="94" t="e">
        <f>BigCF!#REF!</f>
        <v>#REF!</v>
      </c>
      <c r="CH6" s="94" t="e">
        <f>BigCF!#REF!</f>
        <v>#REF!</v>
      </c>
      <c r="CI6" s="94" t="e">
        <f>BigCF!#REF!</f>
        <v>#REF!</v>
      </c>
      <c r="CJ6" s="94" t="e">
        <f>BigCF!#REF!</f>
        <v>#REF!</v>
      </c>
      <c r="CK6" s="94" t="e">
        <f>BigCF!#REF!</f>
        <v>#REF!</v>
      </c>
      <c r="CL6" s="94" t="e">
        <f>BigCF!#REF!</f>
        <v>#REF!</v>
      </c>
      <c r="CM6" s="94" t="e">
        <f>BigCF!#REF!</f>
        <v>#REF!</v>
      </c>
      <c r="CN6" s="94" t="e">
        <f>BigCF!#REF!</f>
        <v>#REF!</v>
      </c>
      <c r="CO6" s="94" t="e">
        <f>BigCF!#REF!</f>
        <v>#REF!</v>
      </c>
      <c r="CP6" s="94" t="e">
        <f>BigCF!#REF!</f>
        <v>#REF!</v>
      </c>
      <c r="CQ6" s="94" t="e">
        <f>BigCF!#REF!</f>
        <v>#REF!</v>
      </c>
      <c r="CR6" s="94" t="e">
        <f>BigCF!#REF!</f>
        <v>#REF!</v>
      </c>
      <c r="CS6" s="94" t="e">
        <f>BigCF!#REF!</f>
        <v>#REF!</v>
      </c>
      <c r="CT6" s="94" t="e">
        <f>BigCF!#REF!</f>
        <v>#REF!</v>
      </c>
      <c r="CU6" s="94" t="e">
        <f>BigCF!#REF!</f>
        <v>#REF!</v>
      </c>
      <c r="CV6" s="94" t="e">
        <f>BigCF!#REF!</f>
        <v>#REF!</v>
      </c>
      <c r="CW6" s="94" t="e">
        <f>BigCF!#REF!</f>
        <v>#REF!</v>
      </c>
      <c r="CX6" s="94" t="e">
        <f>BigCF!#REF!</f>
        <v>#REF!</v>
      </c>
      <c r="CY6" s="94" t="e">
        <f>BigCF!#REF!</f>
        <v>#REF!</v>
      </c>
      <c r="CZ6" s="94" t="e">
        <f>BigCF!#REF!</f>
        <v>#REF!</v>
      </c>
    </row>
    <row r="7" spans="2:104">
      <c r="B7" s="94" t="str">
        <f>BigCF!B8</f>
        <v>子</v>
      </c>
      <c r="C7" s="94" t="str">
        <f>BigCF!C8</f>
        <v/>
      </c>
      <c r="D7" s="94" t="str">
        <f>BigCF!D8</f>
        <v xml:space="preserve"> </v>
      </c>
      <c r="E7" s="94" t="str">
        <f>BigCF!E8</f>
        <v xml:space="preserve"> </v>
      </c>
      <c r="F7" s="94" t="str">
        <f>BigCF!F8</f>
        <v xml:space="preserve"> </v>
      </c>
      <c r="G7" s="94" t="str">
        <f>BigCF!G8</f>
        <v xml:space="preserve"> </v>
      </c>
      <c r="H7" s="94" t="str">
        <f>BigCF!H8</f>
        <v xml:space="preserve"> </v>
      </c>
      <c r="I7" s="94" t="str">
        <f>BigCF!I8</f>
        <v xml:space="preserve"> </v>
      </c>
      <c r="J7" s="94" t="str">
        <f>BigCF!J8</f>
        <v xml:space="preserve"> </v>
      </c>
      <c r="K7" s="94" t="str">
        <f>BigCF!K8</f>
        <v xml:space="preserve"> </v>
      </c>
      <c r="L7" s="94" t="str">
        <f>BigCF!L8</f>
        <v xml:space="preserve"> </v>
      </c>
      <c r="M7" s="94" t="str">
        <f>BigCF!M8</f>
        <v xml:space="preserve"> </v>
      </c>
      <c r="N7" s="94" t="str">
        <f>BigCF!N8</f>
        <v xml:space="preserve"> </v>
      </c>
      <c r="O7" s="94" t="str">
        <f>BigCF!O8</f>
        <v xml:space="preserve"> </v>
      </c>
      <c r="P7" s="94" t="str">
        <f>BigCF!P8</f>
        <v xml:space="preserve"> </v>
      </c>
      <c r="Q7" s="94" t="str">
        <f>BigCF!Q8</f>
        <v xml:space="preserve"> </v>
      </c>
      <c r="R7" s="94" t="str">
        <f>BigCF!R8</f>
        <v xml:space="preserve"> </v>
      </c>
      <c r="S7" s="94" t="str">
        <f>BigCF!S8</f>
        <v xml:space="preserve"> </v>
      </c>
      <c r="T7" s="94" t="str">
        <f>BigCF!T8</f>
        <v xml:space="preserve"> </v>
      </c>
      <c r="U7" s="94" t="str">
        <f>BigCF!U8</f>
        <v xml:space="preserve"> </v>
      </c>
      <c r="V7" s="94" t="str">
        <f>BigCF!V8</f>
        <v xml:space="preserve"> </v>
      </c>
      <c r="W7" s="94" t="str">
        <f>BigCF!W8</f>
        <v xml:space="preserve"> </v>
      </c>
      <c r="X7" s="94" t="str">
        <f>BigCF!X8</f>
        <v xml:space="preserve"> </v>
      </c>
      <c r="Y7" s="94" t="str">
        <f>BigCF!Y8</f>
        <v xml:space="preserve"> </v>
      </c>
      <c r="Z7" s="94" t="str">
        <f>BigCF!Z8</f>
        <v xml:space="preserve"> </v>
      </c>
      <c r="AA7" s="94" t="str">
        <f>BigCF!AA8</f>
        <v xml:space="preserve"> </v>
      </c>
      <c r="AB7" s="94" t="str">
        <f>BigCF!AB8</f>
        <v xml:space="preserve"> </v>
      </c>
      <c r="AC7" s="94" t="str">
        <f>BigCF!AC8</f>
        <v xml:space="preserve"> </v>
      </c>
      <c r="AD7" s="94" t="str">
        <f>BigCF!AD8</f>
        <v xml:space="preserve"> </v>
      </c>
      <c r="AE7" s="94" t="str">
        <f>BigCF!AE8</f>
        <v xml:space="preserve"> </v>
      </c>
      <c r="AF7" s="94" t="str">
        <f>BigCF!AF8</f>
        <v xml:space="preserve"> </v>
      </c>
      <c r="AG7" s="94" t="str">
        <f>BigCF!AG8</f>
        <v xml:space="preserve"> </v>
      </c>
      <c r="AH7" s="94" t="str">
        <f>BigCF!AH8</f>
        <v xml:space="preserve"> </v>
      </c>
      <c r="AI7" s="94" t="str">
        <f>BigCF!AI8</f>
        <v xml:space="preserve"> </v>
      </c>
      <c r="AJ7" s="94" t="str">
        <f>BigCF!AJ8</f>
        <v xml:space="preserve"> </v>
      </c>
      <c r="AK7" s="94" t="str">
        <f>BigCF!AK8</f>
        <v xml:space="preserve"> </v>
      </c>
      <c r="AL7" s="94" t="str">
        <f>BigCF!AL8</f>
        <v xml:space="preserve"> </v>
      </c>
      <c r="AM7" s="94" t="str">
        <f>BigCF!AM8</f>
        <v xml:space="preserve"> </v>
      </c>
      <c r="AN7" s="94" t="e">
        <f>BigCF!#REF!</f>
        <v>#REF!</v>
      </c>
      <c r="AO7" s="94" t="e">
        <f>BigCF!#REF!</f>
        <v>#REF!</v>
      </c>
      <c r="AP7" s="94" t="e">
        <f>BigCF!#REF!</f>
        <v>#REF!</v>
      </c>
      <c r="AQ7" s="94" t="e">
        <f>BigCF!#REF!</f>
        <v>#REF!</v>
      </c>
      <c r="AR7" s="94" t="e">
        <f>BigCF!#REF!</f>
        <v>#REF!</v>
      </c>
      <c r="AS7" s="94" t="e">
        <f>BigCF!#REF!</f>
        <v>#REF!</v>
      </c>
      <c r="AT7" s="94" t="e">
        <f>BigCF!#REF!</f>
        <v>#REF!</v>
      </c>
      <c r="AU7" s="94" t="e">
        <f>BigCF!#REF!</f>
        <v>#REF!</v>
      </c>
      <c r="AV7" s="94" t="e">
        <f>BigCF!#REF!</f>
        <v>#REF!</v>
      </c>
      <c r="AW7" s="94" t="e">
        <f>BigCF!#REF!</f>
        <v>#REF!</v>
      </c>
      <c r="AX7" s="94" t="e">
        <f>BigCF!#REF!</f>
        <v>#REF!</v>
      </c>
      <c r="AY7" s="94" t="e">
        <f>BigCF!#REF!</f>
        <v>#REF!</v>
      </c>
      <c r="AZ7" s="94" t="e">
        <f>BigCF!#REF!</f>
        <v>#REF!</v>
      </c>
      <c r="BA7" s="94" t="e">
        <f>BigCF!#REF!</f>
        <v>#REF!</v>
      </c>
      <c r="BB7" s="94" t="e">
        <f>BigCF!#REF!</f>
        <v>#REF!</v>
      </c>
      <c r="BC7" s="94" t="e">
        <f>BigCF!#REF!</f>
        <v>#REF!</v>
      </c>
      <c r="BD7" s="94" t="e">
        <f>BigCF!#REF!</f>
        <v>#REF!</v>
      </c>
      <c r="BE7" s="94" t="e">
        <f>BigCF!#REF!</f>
        <v>#REF!</v>
      </c>
      <c r="BF7" s="94" t="e">
        <f>BigCF!#REF!</f>
        <v>#REF!</v>
      </c>
      <c r="BG7" s="94" t="e">
        <f>BigCF!#REF!</f>
        <v>#REF!</v>
      </c>
      <c r="BH7" s="94" t="e">
        <f>BigCF!#REF!</f>
        <v>#REF!</v>
      </c>
      <c r="BI7" s="94" t="e">
        <f>BigCF!#REF!</f>
        <v>#REF!</v>
      </c>
      <c r="BJ7" s="94" t="e">
        <f>BigCF!#REF!</f>
        <v>#REF!</v>
      </c>
      <c r="BK7" s="94" t="e">
        <f>BigCF!#REF!</f>
        <v>#REF!</v>
      </c>
      <c r="BL7" s="94" t="e">
        <f>BigCF!#REF!</f>
        <v>#REF!</v>
      </c>
      <c r="BM7" s="94" t="e">
        <f>BigCF!#REF!</f>
        <v>#REF!</v>
      </c>
      <c r="BN7" s="94" t="e">
        <f>BigCF!#REF!</f>
        <v>#REF!</v>
      </c>
      <c r="BO7" s="94" t="e">
        <f>BigCF!#REF!</f>
        <v>#REF!</v>
      </c>
      <c r="BP7" s="94" t="e">
        <f>BigCF!#REF!</f>
        <v>#REF!</v>
      </c>
      <c r="BQ7" s="94" t="e">
        <f>BigCF!#REF!</f>
        <v>#REF!</v>
      </c>
      <c r="BR7" s="94" t="e">
        <f>BigCF!#REF!</f>
        <v>#REF!</v>
      </c>
      <c r="BS7" s="94" t="e">
        <f>BigCF!#REF!</f>
        <v>#REF!</v>
      </c>
      <c r="BT7" s="94" t="e">
        <f>BigCF!#REF!</f>
        <v>#REF!</v>
      </c>
      <c r="BU7" s="94" t="e">
        <f>BigCF!#REF!</f>
        <v>#REF!</v>
      </c>
      <c r="BV7" s="94" t="e">
        <f>BigCF!#REF!</f>
        <v>#REF!</v>
      </c>
      <c r="BW7" s="94" t="e">
        <f>BigCF!#REF!</f>
        <v>#REF!</v>
      </c>
      <c r="BX7" s="94" t="e">
        <f>BigCF!#REF!</f>
        <v>#REF!</v>
      </c>
      <c r="BY7" s="94" t="e">
        <f>BigCF!#REF!</f>
        <v>#REF!</v>
      </c>
      <c r="BZ7" s="94" t="e">
        <f>BigCF!#REF!</f>
        <v>#REF!</v>
      </c>
      <c r="CA7" s="94" t="e">
        <f>BigCF!#REF!</f>
        <v>#REF!</v>
      </c>
      <c r="CB7" s="94" t="e">
        <f>BigCF!#REF!</f>
        <v>#REF!</v>
      </c>
      <c r="CC7" s="94" t="e">
        <f>BigCF!#REF!</f>
        <v>#REF!</v>
      </c>
      <c r="CD7" s="94" t="e">
        <f>BigCF!#REF!</f>
        <v>#REF!</v>
      </c>
      <c r="CE7" s="94" t="e">
        <f>BigCF!#REF!</f>
        <v>#REF!</v>
      </c>
      <c r="CF7" s="94" t="e">
        <f>BigCF!#REF!</f>
        <v>#REF!</v>
      </c>
      <c r="CG7" s="94" t="e">
        <f>BigCF!#REF!</f>
        <v>#REF!</v>
      </c>
      <c r="CH7" s="94" t="e">
        <f>BigCF!#REF!</f>
        <v>#REF!</v>
      </c>
      <c r="CI7" s="94" t="e">
        <f>BigCF!#REF!</f>
        <v>#REF!</v>
      </c>
      <c r="CJ7" s="94" t="e">
        <f>BigCF!#REF!</f>
        <v>#REF!</v>
      </c>
      <c r="CK7" s="94" t="e">
        <f>BigCF!#REF!</f>
        <v>#REF!</v>
      </c>
      <c r="CL7" s="94" t="e">
        <f>BigCF!#REF!</f>
        <v>#REF!</v>
      </c>
      <c r="CM7" s="94" t="e">
        <f>BigCF!#REF!</f>
        <v>#REF!</v>
      </c>
      <c r="CN7" s="94" t="e">
        <f>BigCF!#REF!</f>
        <v>#REF!</v>
      </c>
      <c r="CO7" s="94" t="e">
        <f>BigCF!#REF!</f>
        <v>#REF!</v>
      </c>
      <c r="CP7" s="94" t="e">
        <f>BigCF!#REF!</f>
        <v>#REF!</v>
      </c>
      <c r="CQ7" s="94" t="e">
        <f>BigCF!#REF!</f>
        <v>#REF!</v>
      </c>
      <c r="CR7" s="94" t="e">
        <f>BigCF!#REF!</f>
        <v>#REF!</v>
      </c>
      <c r="CS7" s="94" t="e">
        <f>BigCF!#REF!</f>
        <v>#REF!</v>
      </c>
      <c r="CT7" s="94" t="e">
        <f>BigCF!#REF!</f>
        <v>#REF!</v>
      </c>
      <c r="CU7" s="94" t="e">
        <f>BigCF!#REF!</f>
        <v>#REF!</v>
      </c>
      <c r="CV7" s="94" t="e">
        <f>BigCF!#REF!</f>
        <v>#REF!</v>
      </c>
      <c r="CW7" s="94" t="e">
        <f>BigCF!#REF!</f>
        <v>#REF!</v>
      </c>
      <c r="CX7" s="94" t="e">
        <f>BigCF!#REF!</f>
        <v>#REF!</v>
      </c>
      <c r="CY7" s="94" t="e">
        <f>BigCF!#REF!</f>
        <v>#REF!</v>
      </c>
      <c r="CZ7" s="94" t="e">
        <f>BigCF!#REF!</f>
        <v>#REF!</v>
      </c>
    </row>
    <row r="8" spans="2:104">
      <c r="B8" s="94" t="str">
        <f>BigCF!B9</f>
        <v>子</v>
      </c>
      <c r="C8" s="94" t="str">
        <f>BigCF!C9</f>
        <v/>
      </c>
      <c r="D8" s="94" t="str">
        <f>BigCF!D9</f>
        <v xml:space="preserve"> </v>
      </c>
      <c r="E8" s="94" t="str">
        <f>BigCF!E9</f>
        <v xml:space="preserve"> </v>
      </c>
      <c r="F8" s="94" t="str">
        <f>BigCF!F9</f>
        <v xml:space="preserve"> </v>
      </c>
      <c r="G8" s="94" t="str">
        <f>BigCF!G9</f>
        <v xml:space="preserve"> </v>
      </c>
      <c r="H8" s="94" t="str">
        <f>BigCF!H9</f>
        <v xml:space="preserve"> </v>
      </c>
      <c r="I8" s="94" t="str">
        <f>BigCF!I9</f>
        <v xml:space="preserve"> </v>
      </c>
      <c r="J8" s="94" t="str">
        <f>BigCF!J9</f>
        <v xml:space="preserve"> </v>
      </c>
      <c r="K8" s="94" t="str">
        <f>BigCF!K9</f>
        <v xml:space="preserve"> </v>
      </c>
      <c r="L8" s="94" t="str">
        <f>BigCF!L9</f>
        <v xml:space="preserve"> </v>
      </c>
      <c r="M8" s="94" t="str">
        <f>BigCF!M9</f>
        <v xml:space="preserve"> </v>
      </c>
      <c r="N8" s="94" t="str">
        <f>BigCF!N9</f>
        <v xml:space="preserve"> </v>
      </c>
      <c r="O8" s="94" t="str">
        <f>BigCF!O9</f>
        <v xml:space="preserve"> </v>
      </c>
      <c r="P8" s="94" t="str">
        <f>BigCF!P9</f>
        <v xml:space="preserve"> </v>
      </c>
      <c r="Q8" s="94" t="str">
        <f>BigCF!Q9</f>
        <v xml:space="preserve"> </v>
      </c>
      <c r="R8" s="94" t="str">
        <f>BigCF!R9</f>
        <v xml:space="preserve"> </v>
      </c>
      <c r="S8" s="94" t="str">
        <f>BigCF!S9</f>
        <v xml:space="preserve"> </v>
      </c>
      <c r="T8" s="94" t="str">
        <f>BigCF!T9</f>
        <v xml:space="preserve"> </v>
      </c>
      <c r="U8" s="94" t="str">
        <f>BigCF!U9</f>
        <v xml:space="preserve"> </v>
      </c>
      <c r="V8" s="94" t="str">
        <f>BigCF!V9</f>
        <v xml:space="preserve"> </v>
      </c>
      <c r="W8" s="94" t="str">
        <f>BigCF!W9</f>
        <v xml:space="preserve"> </v>
      </c>
      <c r="X8" s="94" t="str">
        <f>BigCF!X9</f>
        <v xml:space="preserve"> </v>
      </c>
      <c r="Y8" s="94" t="str">
        <f>BigCF!Y9</f>
        <v xml:space="preserve"> </v>
      </c>
      <c r="Z8" s="94" t="str">
        <f>BigCF!Z9</f>
        <v xml:space="preserve"> </v>
      </c>
      <c r="AA8" s="94" t="str">
        <f>BigCF!AA9</f>
        <v xml:space="preserve"> </v>
      </c>
      <c r="AB8" s="94" t="str">
        <f>BigCF!AB9</f>
        <v xml:space="preserve"> </v>
      </c>
      <c r="AC8" s="94" t="str">
        <f>BigCF!AC9</f>
        <v xml:space="preserve"> </v>
      </c>
      <c r="AD8" s="94" t="str">
        <f>BigCF!AD9</f>
        <v xml:space="preserve"> </v>
      </c>
      <c r="AE8" s="94" t="str">
        <f>BigCF!AE9</f>
        <v xml:space="preserve"> </v>
      </c>
      <c r="AF8" s="94" t="str">
        <f>BigCF!AF9</f>
        <v xml:space="preserve"> </v>
      </c>
      <c r="AG8" s="94" t="str">
        <f>BigCF!AG9</f>
        <v xml:space="preserve"> </v>
      </c>
      <c r="AH8" s="94" t="str">
        <f>BigCF!AH9</f>
        <v xml:space="preserve"> </v>
      </c>
      <c r="AI8" s="94" t="str">
        <f>BigCF!AI9</f>
        <v xml:space="preserve"> </v>
      </c>
      <c r="AJ8" s="94" t="str">
        <f>BigCF!AJ9</f>
        <v xml:space="preserve"> </v>
      </c>
      <c r="AK8" s="94" t="str">
        <f>BigCF!AK9</f>
        <v xml:space="preserve"> </v>
      </c>
      <c r="AL8" s="94" t="str">
        <f>BigCF!AL9</f>
        <v xml:space="preserve"> </v>
      </c>
      <c r="AM8" s="94" t="str">
        <f>BigCF!AM9</f>
        <v xml:space="preserve"> </v>
      </c>
      <c r="AN8" s="94" t="e">
        <f>BigCF!#REF!</f>
        <v>#REF!</v>
      </c>
      <c r="AO8" s="94" t="e">
        <f>BigCF!#REF!</f>
        <v>#REF!</v>
      </c>
      <c r="AP8" s="94" t="e">
        <f>BigCF!#REF!</f>
        <v>#REF!</v>
      </c>
      <c r="AQ8" s="94" t="e">
        <f>BigCF!#REF!</f>
        <v>#REF!</v>
      </c>
      <c r="AR8" s="94" t="e">
        <f>BigCF!#REF!</f>
        <v>#REF!</v>
      </c>
      <c r="AS8" s="94" t="e">
        <f>BigCF!#REF!</f>
        <v>#REF!</v>
      </c>
      <c r="AT8" s="94" t="e">
        <f>BigCF!#REF!</f>
        <v>#REF!</v>
      </c>
      <c r="AU8" s="94" t="e">
        <f>BigCF!#REF!</f>
        <v>#REF!</v>
      </c>
      <c r="AV8" s="94" t="e">
        <f>BigCF!#REF!</f>
        <v>#REF!</v>
      </c>
      <c r="AW8" s="94" t="e">
        <f>BigCF!#REF!</f>
        <v>#REF!</v>
      </c>
      <c r="AX8" s="94" t="e">
        <f>BigCF!#REF!</f>
        <v>#REF!</v>
      </c>
      <c r="AY8" s="94" t="e">
        <f>BigCF!#REF!</f>
        <v>#REF!</v>
      </c>
      <c r="AZ8" s="94" t="e">
        <f>BigCF!#REF!</f>
        <v>#REF!</v>
      </c>
      <c r="BA8" s="94" t="e">
        <f>BigCF!#REF!</f>
        <v>#REF!</v>
      </c>
      <c r="BB8" s="94" t="e">
        <f>BigCF!#REF!</f>
        <v>#REF!</v>
      </c>
      <c r="BC8" s="94" t="e">
        <f>BigCF!#REF!</f>
        <v>#REF!</v>
      </c>
      <c r="BD8" s="94" t="e">
        <f>BigCF!#REF!</f>
        <v>#REF!</v>
      </c>
      <c r="BE8" s="94" t="e">
        <f>BigCF!#REF!</f>
        <v>#REF!</v>
      </c>
      <c r="BF8" s="94" t="e">
        <f>BigCF!#REF!</f>
        <v>#REF!</v>
      </c>
      <c r="BG8" s="94" t="e">
        <f>BigCF!#REF!</f>
        <v>#REF!</v>
      </c>
      <c r="BH8" s="94" t="e">
        <f>BigCF!#REF!</f>
        <v>#REF!</v>
      </c>
      <c r="BI8" s="94" t="e">
        <f>BigCF!#REF!</f>
        <v>#REF!</v>
      </c>
      <c r="BJ8" s="94" t="e">
        <f>BigCF!#REF!</f>
        <v>#REF!</v>
      </c>
      <c r="BK8" s="94" t="e">
        <f>BigCF!#REF!</f>
        <v>#REF!</v>
      </c>
      <c r="BL8" s="94" t="e">
        <f>BigCF!#REF!</f>
        <v>#REF!</v>
      </c>
      <c r="BM8" s="94" t="e">
        <f>BigCF!#REF!</f>
        <v>#REF!</v>
      </c>
      <c r="BN8" s="94" t="e">
        <f>BigCF!#REF!</f>
        <v>#REF!</v>
      </c>
      <c r="BO8" s="94" t="e">
        <f>BigCF!#REF!</f>
        <v>#REF!</v>
      </c>
      <c r="BP8" s="94" t="e">
        <f>BigCF!#REF!</f>
        <v>#REF!</v>
      </c>
      <c r="BQ8" s="94" t="e">
        <f>BigCF!#REF!</f>
        <v>#REF!</v>
      </c>
      <c r="BR8" s="94" t="e">
        <f>BigCF!#REF!</f>
        <v>#REF!</v>
      </c>
      <c r="BS8" s="94" t="e">
        <f>BigCF!#REF!</f>
        <v>#REF!</v>
      </c>
      <c r="BT8" s="94" t="e">
        <f>BigCF!#REF!</f>
        <v>#REF!</v>
      </c>
      <c r="BU8" s="94" t="e">
        <f>BigCF!#REF!</f>
        <v>#REF!</v>
      </c>
      <c r="BV8" s="94" t="e">
        <f>BigCF!#REF!</f>
        <v>#REF!</v>
      </c>
      <c r="BW8" s="94" t="e">
        <f>BigCF!#REF!</f>
        <v>#REF!</v>
      </c>
      <c r="BX8" s="94" t="e">
        <f>BigCF!#REF!</f>
        <v>#REF!</v>
      </c>
      <c r="BY8" s="94" t="e">
        <f>BigCF!#REF!</f>
        <v>#REF!</v>
      </c>
      <c r="BZ8" s="94" t="e">
        <f>BigCF!#REF!</f>
        <v>#REF!</v>
      </c>
      <c r="CA8" s="94" t="e">
        <f>BigCF!#REF!</f>
        <v>#REF!</v>
      </c>
      <c r="CB8" s="94" t="e">
        <f>BigCF!#REF!</f>
        <v>#REF!</v>
      </c>
      <c r="CC8" s="94" t="e">
        <f>BigCF!#REF!</f>
        <v>#REF!</v>
      </c>
      <c r="CD8" s="94" t="e">
        <f>BigCF!#REF!</f>
        <v>#REF!</v>
      </c>
      <c r="CE8" s="94" t="e">
        <f>BigCF!#REF!</f>
        <v>#REF!</v>
      </c>
      <c r="CF8" s="94" t="e">
        <f>BigCF!#REF!</f>
        <v>#REF!</v>
      </c>
      <c r="CG8" s="94" t="e">
        <f>BigCF!#REF!</f>
        <v>#REF!</v>
      </c>
      <c r="CH8" s="94" t="e">
        <f>BigCF!#REF!</f>
        <v>#REF!</v>
      </c>
      <c r="CI8" s="94" t="e">
        <f>BigCF!#REF!</f>
        <v>#REF!</v>
      </c>
      <c r="CJ8" s="94" t="e">
        <f>BigCF!#REF!</f>
        <v>#REF!</v>
      </c>
      <c r="CK8" s="94" t="e">
        <f>BigCF!#REF!</f>
        <v>#REF!</v>
      </c>
      <c r="CL8" s="94" t="e">
        <f>BigCF!#REF!</f>
        <v>#REF!</v>
      </c>
      <c r="CM8" s="94" t="e">
        <f>BigCF!#REF!</f>
        <v>#REF!</v>
      </c>
      <c r="CN8" s="94" t="e">
        <f>BigCF!#REF!</f>
        <v>#REF!</v>
      </c>
      <c r="CO8" s="94" t="e">
        <f>BigCF!#REF!</f>
        <v>#REF!</v>
      </c>
      <c r="CP8" s="94" t="e">
        <f>BigCF!#REF!</f>
        <v>#REF!</v>
      </c>
      <c r="CQ8" s="94" t="e">
        <f>BigCF!#REF!</f>
        <v>#REF!</v>
      </c>
      <c r="CR8" s="94" t="e">
        <f>BigCF!#REF!</f>
        <v>#REF!</v>
      </c>
      <c r="CS8" s="94" t="e">
        <f>BigCF!#REF!</f>
        <v>#REF!</v>
      </c>
      <c r="CT8" s="94" t="e">
        <f>BigCF!#REF!</f>
        <v>#REF!</v>
      </c>
      <c r="CU8" s="94" t="e">
        <f>BigCF!#REF!</f>
        <v>#REF!</v>
      </c>
      <c r="CV8" s="94" t="e">
        <f>BigCF!#REF!</f>
        <v>#REF!</v>
      </c>
      <c r="CW8" s="94" t="e">
        <f>BigCF!#REF!</f>
        <v>#REF!</v>
      </c>
      <c r="CX8" s="94" t="e">
        <f>BigCF!#REF!</f>
        <v>#REF!</v>
      </c>
      <c r="CY8" s="94" t="e">
        <f>BigCF!#REF!</f>
        <v>#REF!</v>
      </c>
      <c r="CZ8" s="94" t="e">
        <f>BigCF!#REF!</f>
        <v>#REF!</v>
      </c>
    </row>
    <row r="9" spans="2:104">
      <c r="B9" s="94" t="str">
        <f>BigCF!B10</f>
        <v>子</v>
      </c>
      <c r="C9" s="94" t="str">
        <f>BigCF!C10</f>
        <v/>
      </c>
      <c r="D9" s="94" t="str">
        <f>BigCF!D10</f>
        <v xml:space="preserve"> </v>
      </c>
      <c r="E9" s="94" t="str">
        <f>BigCF!E10</f>
        <v xml:space="preserve"> </v>
      </c>
      <c r="F9" s="94" t="str">
        <f>BigCF!F10</f>
        <v xml:space="preserve"> </v>
      </c>
      <c r="G9" s="94" t="str">
        <f>BigCF!G10</f>
        <v xml:space="preserve"> </v>
      </c>
      <c r="H9" s="94" t="str">
        <f>BigCF!H10</f>
        <v xml:space="preserve"> </v>
      </c>
      <c r="I9" s="94" t="str">
        <f>BigCF!I10</f>
        <v xml:space="preserve"> </v>
      </c>
      <c r="J9" s="94" t="str">
        <f>BigCF!J10</f>
        <v xml:space="preserve"> </v>
      </c>
      <c r="K9" s="94" t="str">
        <f>BigCF!K10</f>
        <v xml:space="preserve"> </v>
      </c>
      <c r="L9" s="94" t="str">
        <f>BigCF!L10</f>
        <v xml:space="preserve"> </v>
      </c>
      <c r="M9" s="94" t="str">
        <f>BigCF!M10</f>
        <v xml:space="preserve"> </v>
      </c>
      <c r="N9" s="94" t="str">
        <f>BigCF!N10</f>
        <v xml:space="preserve"> </v>
      </c>
      <c r="O9" s="94" t="str">
        <f>BigCF!O10</f>
        <v xml:space="preserve"> </v>
      </c>
      <c r="P9" s="94" t="str">
        <f>BigCF!P10</f>
        <v xml:space="preserve"> </v>
      </c>
      <c r="Q9" s="94" t="str">
        <f>BigCF!Q10</f>
        <v xml:space="preserve"> </v>
      </c>
      <c r="R9" s="94" t="str">
        <f>BigCF!R10</f>
        <v xml:space="preserve"> </v>
      </c>
      <c r="S9" s="94" t="str">
        <f>BigCF!S10</f>
        <v xml:space="preserve"> </v>
      </c>
      <c r="T9" s="94" t="str">
        <f>BigCF!T10</f>
        <v xml:space="preserve"> </v>
      </c>
      <c r="U9" s="94" t="str">
        <f>BigCF!U10</f>
        <v xml:space="preserve"> </v>
      </c>
      <c r="V9" s="94" t="str">
        <f>BigCF!V10</f>
        <v xml:space="preserve"> </v>
      </c>
      <c r="W9" s="94" t="str">
        <f>BigCF!W10</f>
        <v xml:space="preserve"> </v>
      </c>
      <c r="X9" s="94" t="str">
        <f>BigCF!X10</f>
        <v xml:space="preserve"> </v>
      </c>
      <c r="Y9" s="94" t="str">
        <f>BigCF!Y10</f>
        <v xml:space="preserve"> </v>
      </c>
      <c r="Z9" s="94" t="str">
        <f>BigCF!Z10</f>
        <v xml:space="preserve"> </v>
      </c>
      <c r="AA9" s="94" t="str">
        <f>BigCF!AA10</f>
        <v xml:space="preserve"> </v>
      </c>
      <c r="AB9" s="94" t="str">
        <f>BigCF!AB10</f>
        <v xml:space="preserve"> </v>
      </c>
      <c r="AC9" s="94" t="str">
        <f>BigCF!AC10</f>
        <v xml:space="preserve"> </v>
      </c>
      <c r="AD9" s="94" t="str">
        <f>BigCF!AD10</f>
        <v xml:space="preserve"> </v>
      </c>
      <c r="AE9" s="94" t="str">
        <f>BigCF!AE10</f>
        <v xml:space="preserve"> </v>
      </c>
      <c r="AF9" s="94" t="str">
        <f>BigCF!AF10</f>
        <v xml:space="preserve"> </v>
      </c>
      <c r="AG9" s="94" t="str">
        <f>BigCF!AG10</f>
        <v xml:space="preserve"> </v>
      </c>
      <c r="AH9" s="94" t="str">
        <f>BigCF!AH10</f>
        <v xml:space="preserve"> </v>
      </c>
      <c r="AI9" s="94" t="str">
        <f>BigCF!AI10</f>
        <v xml:space="preserve"> </v>
      </c>
      <c r="AJ9" s="94" t="str">
        <f>BigCF!AJ10</f>
        <v xml:space="preserve"> </v>
      </c>
      <c r="AK9" s="94" t="str">
        <f>BigCF!AK10</f>
        <v xml:space="preserve"> </v>
      </c>
      <c r="AL9" s="94" t="str">
        <f>BigCF!AL10</f>
        <v xml:space="preserve"> </v>
      </c>
      <c r="AM9" s="94" t="str">
        <f>BigCF!AM10</f>
        <v xml:space="preserve"> </v>
      </c>
      <c r="AN9" s="94" t="e">
        <f>BigCF!#REF!</f>
        <v>#REF!</v>
      </c>
      <c r="AO9" s="94" t="e">
        <f>BigCF!#REF!</f>
        <v>#REF!</v>
      </c>
      <c r="AP9" s="94" t="e">
        <f>BigCF!#REF!</f>
        <v>#REF!</v>
      </c>
      <c r="AQ9" s="94" t="e">
        <f>BigCF!#REF!</f>
        <v>#REF!</v>
      </c>
      <c r="AR9" s="94" t="e">
        <f>BigCF!#REF!</f>
        <v>#REF!</v>
      </c>
      <c r="AS9" s="94" t="e">
        <f>BigCF!#REF!</f>
        <v>#REF!</v>
      </c>
      <c r="AT9" s="94" t="e">
        <f>BigCF!#REF!</f>
        <v>#REF!</v>
      </c>
      <c r="AU9" s="94" t="e">
        <f>BigCF!#REF!</f>
        <v>#REF!</v>
      </c>
      <c r="AV9" s="94" t="e">
        <f>BigCF!#REF!</f>
        <v>#REF!</v>
      </c>
      <c r="AW9" s="94" t="e">
        <f>BigCF!#REF!</f>
        <v>#REF!</v>
      </c>
      <c r="AX9" s="94" t="e">
        <f>BigCF!#REF!</f>
        <v>#REF!</v>
      </c>
      <c r="AY9" s="94" t="e">
        <f>BigCF!#REF!</f>
        <v>#REF!</v>
      </c>
      <c r="AZ9" s="94" t="e">
        <f>BigCF!#REF!</f>
        <v>#REF!</v>
      </c>
      <c r="BA9" s="94" t="e">
        <f>BigCF!#REF!</f>
        <v>#REF!</v>
      </c>
      <c r="BB9" s="94" t="e">
        <f>BigCF!#REF!</f>
        <v>#REF!</v>
      </c>
      <c r="BC9" s="94" t="e">
        <f>BigCF!#REF!</f>
        <v>#REF!</v>
      </c>
      <c r="BD9" s="94" t="e">
        <f>BigCF!#REF!</f>
        <v>#REF!</v>
      </c>
      <c r="BE9" s="94" t="e">
        <f>BigCF!#REF!</f>
        <v>#REF!</v>
      </c>
      <c r="BF9" s="94" t="e">
        <f>BigCF!#REF!</f>
        <v>#REF!</v>
      </c>
      <c r="BG9" s="94" t="e">
        <f>BigCF!#REF!</f>
        <v>#REF!</v>
      </c>
      <c r="BH9" s="94" t="e">
        <f>BigCF!#REF!</f>
        <v>#REF!</v>
      </c>
      <c r="BI9" s="94" t="e">
        <f>BigCF!#REF!</f>
        <v>#REF!</v>
      </c>
      <c r="BJ9" s="94" t="e">
        <f>BigCF!#REF!</f>
        <v>#REF!</v>
      </c>
      <c r="BK9" s="94" t="e">
        <f>BigCF!#REF!</f>
        <v>#REF!</v>
      </c>
      <c r="BL9" s="94" t="e">
        <f>BigCF!#REF!</f>
        <v>#REF!</v>
      </c>
      <c r="BM9" s="94" t="e">
        <f>BigCF!#REF!</f>
        <v>#REF!</v>
      </c>
      <c r="BN9" s="94" t="e">
        <f>BigCF!#REF!</f>
        <v>#REF!</v>
      </c>
      <c r="BO9" s="94" t="e">
        <f>BigCF!#REF!</f>
        <v>#REF!</v>
      </c>
      <c r="BP9" s="94" t="e">
        <f>BigCF!#REF!</f>
        <v>#REF!</v>
      </c>
      <c r="BQ9" s="94" t="e">
        <f>BigCF!#REF!</f>
        <v>#REF!</v>
      </c>
      <c r="BR9" s="94" t="e">
        <f>BigCF!#REF!</f>
        <v>#REF!</v>
      </c>
      <c r="BS9" s="94" t="e">
        <f>BigCF!#REF!</f>
        <v>#REF!</v>
      </c>
      <c r="BT9" s="94" t="e">
        <f>BigCF!#REF!</f>
        <v>#REF!</v>
      </c>
      <c r="BU9" s="94" t="e">
        <f>BigCF!#REF!</f>
        <v>#REF!</v>
      </c>
      <c r="BV9" s="94" t="e">
        <f>BigCF!#REF!</f>
        <v>#REF!</v>
      </c>
      <c r="BW9" s="94" t="e">
        <f>BigCF!#REF!</f>
        <v>#REF!</v>
      </c>
      <c r="BX9" s="94" t="e">
        <f>BigCF!#REF!</f>
        <v>#REF!</v>
      </c>
      <c r="BY9" s="94" t="e">
        <f>BigCF!#REF!</f>
        <v>#REF!</v>
      </c>
      <c r="BZ9" s="94" t="e">
        <f>BigCF!#REF!</f>
        <v>#REF!</v>
      </c>
      <c r="CA9" s="94" t="e">
        <f>BigCF!#REF!</f>
        <v>#REF!</v>
      </c>
      <c r="CB9" s="94" t="e">
        <f>BigCF!#REF!</f>
        <v>#REF!</v>
      </c>
      <c r="CC9" s="94" t="e">
        <f>BigCF!#REF!</f>
        <v>#REF!</v>
      </c>
      <c r="CD9" s="94" t="e">
        <f>BigCF!#REF!</f>
        <v>#REF!</v>
      </c>
      <c r="CE9" s="94" t="e">
        <f>BigCF!#REF!</f>
        <v>#REF!</v>
      </c>
      <c r="CF9" s="94" t="e">
        <f>BigCF!#REF!</f>
        <v>#REF!</v>
      </c>
      <c r="CG9" s="94" t="e">
        <f>BigCF!#REF!</f>
        <v>#REF!</v>
      </c>
      <c r="CH9" s="94" t="e">
        <f>BigCF!#REF!</f>
        <v>#REF!</v>
      </c>
      <c r="CI9" s="94" t="e">
        <f>BigCF!#REF!</f>
        <v>#REF!</v>
      </c>
      <c r="CJ9" s="94" t="e">
        <f>BigCF!#REF!</f>
        <v>#REF!</v>
      </c>
      <c r="CK9" s="94" t="e">
        <f>BigCF!#REF!</f>
        <v>#REF!</v>
      </c>
      <c r="CL9" s="94" t="e">
        <f>BigCF!#REF!</f>
        <v>#REF!</v>
      </c>
      <c r="CM9" s="94" t="e">
        <f>BigCF!#REF!</f>
        <v>#REF!</v>
      </c>
      <c r="CN9" s="94" t="e">
        <f>BigCF!#REF!</f>
        <v>#REF!</v>
      </c>
      <c r="CO9" s="94" t="e">
        <f>BigCF!#REF!</f>
        <v>#REF!</v>
      </c>
      <c r="CP9" s="94" t="e">
        <f>BigCF!#REF!</f>
        <v>#REF!</v>
      </c>
      <c r="CQ9" s="94" t="e">
        <f>BigCF!#REF!</f>
        <v>#REF!</v>
      </c>
      <c r="CR9" s="94" t="e">
        <f>BigCF!#REF!</f>
        <v>#REF!</v>
      </c>
      <c r="CS9" s="94" t="e">
        <f>BigCF!#REF!</f>
        <v>#REF!</v>
      </c>
      <c r="CT9" s="94" t="e">
        <f>BigCF!#REF!</f>
        <v>#REF!</v>
      </c>
      <c r="CU9" s="94" t="e">
        <f>BigCF!#REF!</f>
        <v>#REF!</v>
      </c>
      <c r="CV9" s="94" t="e">
        <f>BigCF!#REF!</f>
        <v>#REF!</v>
      </c>
      <c r="CW9" s="94" t="e">
        <f>BigCF!#REF!</f>
        <v>#REF!</v>
      </c>
      <c r="CX9" s="94" t="e">
        <f>BigCF!#REF!</f>
        <v>#REF!</v>
      </c>
      <c r="CY9" s="94" t="e">
        <f>BigCF!#REF!</f>
        <v>#REF!</v>
      </c>
      <c r="CZ9" s="94" t="e">
        <f>BigCF!#REF!</f>
        <v>#REF!</v>
      </c>
    </row>
    <row r="10" spans="2:104">
      <c r="B10" s="94" t="str">
        <f>BigCF!B11</f>
        <v>子(学年)</v>
      </c>
      <c r="C10" s="94" t="str">
        <f>BigCF!C11</f>
        <v/>
      </c>
      <c r="D10" s="150" t="str">
        <f>BigCF!D11</f>
        <v xml:space="preserve"> </v>
      </c>
      <c r="E10" s="150" t="str">
        <f>BigCF!E11</f>
        <v xml:space="preserve"> </v>
      </c>
      <c r="F10" s="150" t="str">
        <f>BigCF!F11</f>
        <v xml:space="preserve"> </v>
      </c>
      <c r="G10" s="150" t="str">
        <f>BigCF!G11</f>
        <v xml:space="preserve"> </v>
      </c>
      <c r="H10" s="150" t="str">
        <f>BigCF!H11</f>
        <v xml:space="preserve"> </v>
      </c>
      <c r="I10" s="150" t="str">
        <f>BigCF!I11</f>
        <v xml:space="preserve"> </v>
      </c>
      <c r="J10" s="150" t="str">
        <f>BigCF!J11</f>
        <v xml:space="preserve"> </v>
      </c>
      <c r="K10" s="150" t="str">
        <f>BigCF!K11</f>
        <v xml:space="preserve"> </v>
      </c>
      <c r="L10" s="150" t="str">
        <f>BigCF!L11</f>
        <v xml:space="preserve"> </v>
      </c>
      <c r="M10" s="150" t="str">
        <f>BigCF!M11</f>
        <v xml:space="preserve"> </v>
      </c>
      <c r="N10" s="150" t="str">
        <f>BigCF!N11</f>
        <v xml:space="preserve"> </v>
      </c>
      <c r="O10" s="150" t="str">
        <f>BigCF!O11</f>
        <v xml:space="preserve"> </v>
      </c>
      <c r="P10" s="150" t="str">
        <f>BigCF!P11</f>
        <v xml:space="preserve"> </v>
      </c>
      <c r="Q10" s="150" t="str">
        <f>BigCF!Q11</f>
        <v xml:space="preserve"> </v>
      </c>
      <c r="R10" s="150" t="str">
        <f>BigCF!R11</f>
        <v xml:space="preserve"> </v>
      </c>
      <c r="S10" s="150" t="str">
        <f>BigCF!S11</f>
        <v xml:space="preserve"> </v>
      </c>
      <c r="T10" s="150" t="str">
        <f>BigCF!T11</f>
        <v xml:space="preserve"> </v>
      </c>
      <c r="U10" s="150" t="str">
        <f>BigCF!U11</f>
        <v xml:space="preserve"> </v>
      </c>
      <c r="V10" s="150" t="str">
        <f>BigCF!V11</f>
        <v xml:space="preserve"> </v>
      </c>
      <c r="W10" s="150" t="str">
        <f>BigCF!W11</f>
        <v xml:space="preserve"> </v>
      </c>
      <c r="X10" s="150" t="str">
        <f>BigCF!X11</f>
        <v xml:space="preserve"> </v>
      </c>
      <c r="Y10" s="150" t="str">
        <f>BigCF!Y11</f>
        <v xml:space="preserve"> </v>
      </c>
      <c r="Z10" s="150" t="str">
        <f>BigCF!Z11</f>
        <v xml:space="preserve"> </v>
      </c>
      <c r="AA10" s="150" t="str">
        <f>BigCF!AA11</f>
        <v xml:space="preserve"> </v>
      </c>
      <c r="AB10" s="150" t="str">
        <f>BigCF!AB11</f>
        <v xml:space="preserve"> </v>
      </c>
      <c r="AC10" s="150" t="str">
        <f>BigCF!AC11</f>
        <v xml:space="preserve"> </v>
      </c>
      <c r="AD10" s="150" t="str">
        <f>BigCF!AD11</f>
        <v xml:space="preserve"> </v>
      </c>
      <c r="AE10" s="150" t="str">
        <f>BigCF!AE11</f>
        <v xml:space="preserve"> </v>
      </c>
      <c r="AF10" s="150" t="str">
        <f>BigCF!AF11</f>
        <v xml:space="preserve"> </v>
      </c>
      <c r="AG10" s="150" t="str">
        <f>BigCF!AG11</f>
        <v xml:space="preserve"> </v>
      </c>
      <c r="AH10" s="150" t="str">
        <f>BigCF!AH11</f>
        <v xml:space="preserve"> </v>
      </c>
      <c r="AI10" s="150" t="str">
        <f>BigCF!AI11</f>
        <v xml:space="preserve"> </v>
      </c>
      <c r="AJ10" s="150" t="str">
        <f>BigCF!AJ11</f>
        <v xml:space="preserve"> </v>
      </c>
      <c r="AK10" s="150" t="str">
        <f>BigCF!AK11</f>
        <v xml:space="preserve"> </v>
      </c>
      <c r="AL10" s="150" t="str">
        <f>BigCF!AL11</f>
        <v xml:space="preserve"> </v>
      </c>
      <c r="AM10" s="150" t="str">
        <f>BigCF!AM11</f>
        <v xml:space="preserve"> </v>
      </c>
      <c r="AN10" s="150" t="e">
        <f>BigCF!#REF!</f>
        <v>#REF!</v>
      </c>
      <c r="AO10" s="150" t="e">
        <f>BigCF!#REF!</f>
        <v>#REF!</v>
      </c>
      <c r="AP10" s="150" t="e">
        <f>BigCF!#REF!</f>
        <v>#REF!</v>
      </c>
      <c r="AQ10" s="150" t="e">
        <f>BigCF!#REF!</f>
        <v>#REF!</v>
      </c>
      <c r="AR10" s="150" t="e">
        <f>BigCF!#REF!</f>
        <v>#REF!</v>
      </c>
      <c r="AS10" s="150" t="e">
        <f>BigCF!#REF!</f>
        <v>#REF!</v>
      </c>
      <c r="AT10" s="150" t="e">
        <f>BigCF!#REF!</f>
        <v>#REF!</v>
      </c>
      <c r="AU10" s="150" t="e">
        <f>BigCF!#REF!</f>
        <v>#REF!</v>
      </c>
      <c r="AV10" s="150" t="e">
        <f>BigCF!#REF!</f>
        <v>#REF!</v>
      </c>
      <c r="AW10" s="150" t="e">
        <f>BigCF!#REF!</f>
        <v>#REF!</v>
      </c>
      <c r="AX10" s="150" t="e">
        <f>BigCF!#REF!</f>
        <v>#REF!</v>
      </c>
      <c r="AY10" s="150" t="e">
        <f>BigCF!#REF!</f>
        <v>#REF!</v>
      </c>
      <c r="AZ10" s="150" t="e">
        <f>BigCF!#REF!</f>
        <v>#REF!</v>
      </c>
      <c r="BA10" s="150" t="e">
        <f>BigCF!#REF!</f>
        <v>#REF!</v>
      </c>
      <c r="BB10" s="150" t="e">
        <f>BigCF!#REF!</f>
        <v>#REF!</v>
      </c>
      <c r="BC10" s="150" t="e">
        <f>BigCF!#REF!</f>
        <v>#REF!</v>
      </c>
      <c r="BD10" s="150" t="e">
        <f>BigCF!#REF!</f>
        <v>#REF!</v>
      </c>
      <c r="BE10" s="150" t="e">
        <f>BigCF!#REF!</f>
        <v>#REF!</v>
      </c>
      <c r="BF10" s="150" t="e">
        <f>BigCF!#REF!</f>
        <v>#REF!</v>
      </c>
      <c r="BG10" s="150" t="e">
        <f>BigCF!#REF!</f>
        <v>#REF!</v>
      </c>
      <c r="BH10" s="150" t="e">
        <f>BigCF!#REF!</f>
        <v>#REF!</v>
      </c>
      <c r="BI10" s="150" t="e">
        <f>BigCF!#REF!</f>
        <v>#REF!</v>
      </c>
      <c r="BJ10" s="150" t="e">
        <f>BigCF!#REF!</f>
        <v>#REF!</v>
      </c>
      <c r="BK10" s="150" t="e">
        <f>BigCF!#REF!</f>
        <v>#REF!</v>
      </c>
      <c r="BL10" s="150" t="e">
        <f>BigCF!#REF!</f>
        <v>#REF!</v>
      </c>
      <c r="BM10" s="150" t="e">
        <f>BigCF!#REF!</f>
        <v>#REF!</v>
      </c>
      <c r="BN10" s="150" t="e">
        <f>BigCF!#REF!</f>
        <v>#REF!</v>
      </c>
      <c r="BO10" s="150" t="e">
        <f>BigCF!#REF!</f>
        <v>#REF!</v>
      </c>
      <c r="BP10" s="150" t="e">
        <f>BigCF!#REF!</f>
        <v>#REF!</v>
      </c>
      <c r="BQ10" s="150" t="e">
        <f>BigCF!#REF!</f>
        <v>#REF!</v>
      </c>
      <c r="BR10" s="150" t="e">
        <f>BigCF!#REF!</f>
        <v>#REF!</v>
      </c>
      <c r="BS10" s="150" t="e">
        <f>BigCF!#REF!</f>
        <v>#REF!</v>
      </c>
      <c r="BT10" s="150" t="e">
        <f>BigCF!#REF!</f>
        <v>#REF!</v>
      </c>
      <c r="BU10" s="150" t="e">
        <f>BigCF!#REF!</f>
        <v>#REF!</v>
      </c>
      <c r="BV10" s="150" t="e">
        <f>BigCF!#REF!</f>
        <v>#REF!</v>
      </c>
      <c r="BW10" s="150" t="e">
        <f>BigCF!#REF!</f>
        <v>#REF!</v>
      </c>
      <c r="BX10" s="150" t="e">
        <f>BigCF!#REF!</f>
        <v>#REF!</v>
      </c>
      <c r="BY10" s="150" t="e">
        <f>BigCF!#REF!</f>
        <v>#REF!</v>
      </c>
      <c r="BZ10" s="150" t="e">
        <f>BigCF!#REF!</f>
        <v>#REF!</v>
      </c>
      <c r="CA10" s="150" t="e">
        <f>BigCF!#REF!</f>
        <v>#REF!</v>
      </c>
      <c r="CB10" s="150" t="e">
        <f>BigCF!#REF!</f>
        <v>#REF!</v>
      </c>
      <c r="CC10" s="150" t="e">
        <f>BigCF!#REF!</f>
        <v>#REF!</v>
      </c>
      <c r="CD10" s="150" t="e">
        <f>BigCF!#REF!</f>
        <v>#REF!</v>
      </c>
      <c r="CE10" s="150" t="e">
        <f>BigCF!#REF!</f>
        <v>#REF!</v>
      </c>
      <c r="CF10" s="150" t="e">
        <f>BigCF!#REF!</f>
        <v>#REF!</v>
      </c>
      <c r="CG10" s="150" t="e">
        <f>BigCF!#REF!</f>
        <v>#REF!</v>
      </c>
      <c r="CH10" s="150" t="e">
        <f>BigCF!#REF!</f>
        <v>#REF!</v>
      </c>
      <c r="CI10" s="150" t="e">
        <f>BigCF!#REF!</f>
        <v>#REF!</v>
      </c>
      <c r="CJ10" s="150" t="e">
        <f>BigCF!#REF!</f>
        <v>#REF!</v>
      </c>
      <c r="CK10" s="150" t="e">
        <f>BigCF!#REF!</f>
        <v>#REF!</v>
      </c>
      <c r="CL10" s="150" t="e">
        <f>BigCF!#REF!</f>
        <v>#REF!</v>
      </c>
      <c r="CM10" s="150" t="e">
        <f>BigCF!#REF!</f>
        <v>#REF!</v>
      </c>
      <c r="CN10" s="150" t="e">
        <f>BigCF!#REF!</f>
        <v>#REF!</v>
      </c>
      <c r="CO10" s="150" t="e">
        <f>BigCF!#REF!</f>
        <v>#REF!</v>
      </c>
      <c r="CP10" s="150" t="e">
        <f>BigCF!#REF!</f>
        <v>#REF!</v>
      </c>
      <c r="CQ10" s="150" t="e">
        <f>BigCF!#REF!</f>
        <v>#REF!</v>
      </c>
      <c r="CR10" s="150" t="e">
        <f>BigCF!#REF!</f>
        <v>#REF!</v>
      </c>
      <c r="CS10" s="150" t="e">
        <f>BigCF!#REF!</f>
        <v>#REF!</v>
      </c>
      <c r="CT10" s="150" t="e">
        <f>BigCF!#REF!</f>
        <v>#REF!</v>
      </c>
      <c r="CU10" s="150" t="e">
        <f>BigCF!#REF!</f>
        <v>#REF!</v>
      </c>
      <c r="CV10" s="150" t="e">
        <f>BigCF!#REF!</f>
        <v>#REF!</v>
      </c>
      <c r="CW10" s="150" t="e">
        <f>BigCF!#REF!</f>
        <v>#REF!</v>
      </c>
      <c r="CX10" s="150" t="e">
        <f>BigCF!#REF!</f>
        <v>#REF!</v>
      </c>
      <c r="CY10" s="150" t="e">
        <f>BigCF!#REF!</f>
        <v>#REF!</v>
      </c>
      <c r="CZ10" s="150" t="e">
        <f>BigCF!#REF!</f>
        <v>#REF!</v>
      </c>
    </row>
    <row r="11" spans="2:104">
      <c r="B11" s="94" t="str">
        <f>BigCF!B12</f>
        <v>子(学年)</v>
      </c>
      <c r="C11" s="94" t="str">
        <f>BigCF!C12</f>
        <v/>
      </c>
      <c r="D11" s="150" t="str">
        <f>BigCF!D12</f>
        <v xml:space="preserve"> </v>
      </c>
      <c r="E11" s="150" t="str">
        <f>BigCF!E12</f>
        <v xml:space="preserve"> </v>
      </c>
      <c r="F11" s="150" t="str">
        <f>BigCF!F12</f>
        <v xml:space="preserve"> </v>
      </c>
      <c r="G11" s="150" t="str">
        <f>BigCF!G12</f>
        <v xml:space="preserve"> </v>
      </c>
      <c r="H11" s="150" t="str">
        <f>BigCF!H12</f>
        <v xml:space="preserve"> </v>
      </c>
      <c r="I11" s="150" t="str">
        <f>BigCF!I12</f>
        <v xml:space="preserve"> </v>
      </c>
      <c r="J11" s="150" t="str">
        <f>BigCF!J12</f>
        <v xml:space="preserve"> </v>
      </c>
      <c r="K11" s="150" t="str">
        <f>BigCF!K12</f>
        <v xml:space="preserve"> </v>
      </c>
      <c r="L11" s="150" t="str">
        <f>BigCF!L12</f>
        <v xml:space="preserve"> </v>
      </c>
      <c r="M11" s="150" t="str">
        <f>BigCF!M12</f>
        <v xml:space="preserve"> </v>
      </c>
      <c r="N11" s="150" t="str">
        <f>BigCF!N12</f>
        <v xml:space="preserve"> </v>
      </c>
      <c r="O11" s="150" t="str">
        <f>BigCF!O12</f>
        <v xml:space="preserve"> </v>
      </c>
      <c r="P11" s="150" t="str">
        <f>BigCF!P12</f>
        <v xml:space="preserve"> </v>
      </c>
      <c r="Q11" s="150" t="str">
        <f>BigCF!Q12</f>
        <v xml:space="preserve"> </v>
      </c>
      <c r="R11" s="150" t="str">
        <f>BigCF!R12</f>
        <v xml:space="preserve"> </v>
      </c>
      <c r="S11" s="150" t="str">
        <f>BigCF!S12</f>
        <v xml:space="preserve"> </v>
      </c>
      <c r="T11" s="150" t="str">
        <f>BigCF!T12</f>
        <v xml:space="preserve"> </v>
      </c>
      <c r="U11" s="150" t="str">
        <f>BigCF!U12</f>
        <v xml:space="preserve"> </v>
      </c>
      <c r="V11" s="150" t="str">
        <f>BigCF!V12</f>
        <v xml:space="preserve"> </v>
      </c>
      <c r="W11" s="150" t="str">
        <f>BigCF!W12</f>
        <v xml:space="preserve"> </v>
      </c>
      <c r="X11" s="150" t="str">
        <f>BigCF!X12</f>
        <v xml:space="preserve"> </v>
      </c>
      <c r="Y11" s="150" t="str">
        <f>BigCF!Y12</f>
        <v xml:space="preserve"> </v>
      </c>
      <c r="Z11" s="150" t="str">
        <f>BigCF!Z12</f>
        <v xml:space="preserve"> </v>
      </c>
      <c r="AA11" s="150" t="str">
        <f>BigCF!AA12</f>
        <v xml:space="preserve"> </v>
      </c>
      <c r="AB11" s="150" t="str">
        <f>BigCF!AB12</f>
        <v xml:space="preserve"> </v>
      </c>
      <c r="AC11" s="150" t="str">
        <f>BigCF!AC12</f>
        <v xml:space="preserve"> </v>
      </c>
      <c r="AD11" s="150" t="str">
        <f>BigCF!AD12</f>
        <v xml:space="preserve"> </v>
      </c>
      <c r="AE11" s="150" t="str">
        <f>BigCF!AE12</f>
        <v xml:space="preserve"> </v>
      </c>
      <c r="AF11" s="150" t="str">
        <f>BigCF!AF12</f>
        <v xml:space="preserve"> </v>
      </c>
      <c r="AG11" s="150" t="str">
        <f>BigCF!AG12</f>
        <v xml:space="preserve"> </v>
      </c>
      <c r="AH11" s="150" t="str">
        <f>BigCF!AH12</f>
        <v xml:space="preserve"> </v>
      </c>
      <c r="AI11" s="150" t="str">
        <f>BigCF!AI12</f>
        <v xml:space="preserve"> </v>
      </c>
      <c r="AJ11" s="150" t="str">
        <f>BigCF!AJ12</f>
        <v xml:space="preserve"> </v>
      </c>
      <c r="AK11" s="150" t="str">
        <f>BigCF!AK12</f>
        <v xml:space="preserve"> </v>
      </c>
      <c r="AL11" s="150" t="str">
        <f>BigCF!AL12</f>
        <v xml:space="preserve"> </v>
      </c>
      <c r="AM11" s="150" t="str">
        <f>BigCF!AM12</f>
        <v xml:space="preserve"> </v>
      </c>
      <c r="AN11" s="150" t="e">
        <f>BigCF!#REF!</f>
        <v>#REF!</v>
      </c>
      <c r="AO11" s="150" t="e">
        <f>BigCF!#REF!</f>
        <v>#REF!</v>
      </c>
      <c r="AP11" s="150" t="e">
        <f>BigCF!#REF!</f>
        <v>#REF!</v>
      </c>
      <c r="AQ11" s="150" t="e">
        <f>BigCF!#REF!</f>
        <v>#REF!</v>
      </c>
      <c r="AR11" s="150" t="e">
        <f>BigCF!#REF!</f>
        <v>#REF!</v>
      </c>
      <c r="AS11" s="150" t="e">
        <f>BigCF!#REF!</f>
        <v>#REF!</v>
      </c>
      <c r="AT11" s="150" t="e">
        <f>BigCF!#REF!</f>
        <v>#REF!</v>
      </c>
      <c r="AU11" s="150" t="e">
        <f>BigCF!#REF!</f>
        <v>#REF!</v>
      </c>
      <c r="AV11" s="150" t="e">
        <f>BigCF!#REF!</f>
        <v>#REF!</v>
      </c>
      <c r="AW11" s="150" t="e">
        <f>BigCF!#REF!</f>
        <v>#REF!</v>
      </c>
      <c r="AX11" s="150" t="e">
        <f>BigCF!#REF!</f>
        <v>#REF!</v>
      </c>
      <c r="AY11" s="150" t="e">
        <f>BigCF!#REF!</f>
        <v>#REF!</v>
      </c>
      <c r="AZ11" s="150" t="e">
        <f>BigCF!#REF!</f>
        <v>#REF!</v>
      </c>
      <c r="BA11" s="150" t="e">
        <f>BigCF!#REF!</f>
        <v>#REF!</v>
      </c>
      <c r="BB11" s="150" t="e">
        <f>BigCF!#REF!</f>
        <v>#REF!</v>
      </c>
      <c r="BC11" s="150" t="e">
        <f>BigCF!#REF!</f>
        <v>#REF!</v>
      </c>
      <c r="BD11" s="150" t="e">
        <f>BigCF!#REF!</f>
        <v>#REF!</v>
      </c>
      <c r="BE11" s="150" t="e">
        <f>BigCF!#REF!</f>
        <v>#REF!</v>
      </c>
      <c r="BF11" s="150" t="e">
        <f>BigCF!#REF!</f>
        <v>#REF!</v>
      </c>
      <c r="BG11" s="150" t="e">
        <f>BigCF!#REF!</f>
        <v>#REF!</v>
      </c>
      <c r="BH11" s="150" t="e">
        <f>BigCF!#REF!</f>
        <v>#REF!</v>
      </c>
      <c r="BI11" s="150" t="e">
        <f>BigCF!#REF!</f>
        <v>#REF!</v>
      </c>
      <c r="BJ11" s="150" t="e">
        <f>BigCF!#REF!</f>
        <v>#REF!</v>
      </c>
      <c r="BK11" s="150" t="e">
        <f>BigCF!#REF!</f>
        <v>#REF!</v>
      </c>
      <c r="BL11" s="150" t="e">
        <f>BigCF!#REF!</f>
        <v>#REF!</v>
      </c>
      <c r="BM11" s="150" t="e">
        <f>BigCF!#REF!</f>
        <v>#REF!</v>
      </c>
      <c r="BN11" s="150" t="e">
        <f>BigCF!#REF!</f>
        <v>#REF!</v>
      </c>
      <c r="BO11" s="150" t="e">
        <f>BigCF!#REF!</f>
        <v>#REF!</v>
      </c>
      <c r="BP11" s="150" t="e">
        <f>BigCF!#REF!</f>
        <v>#REF!</v>
      </c>
      <c r="BQ11" s="150" t="e">
        <f>BigCF!#REF!</f>
        <v>#REF!</v>
      </c>
      <c r="BR11" s="150" t="e">
        <f>BigCF!#REF!</f>
        <v>#REF!</v>
      </c>
      <c r="BS11" s="150" t="e">
        <f>BigCF!#REF!</f>
        <v>#REF!</v>
      </c>
      <c r="BT11" s="150" t="e">
        <f>BigCF!#REF!</f>
        <v>#REF!</v>
      </c>
      <c r="BU11" s="150" t="e">
        <f>BigCF!#REF!</f>
        <v>#REF!</v>
      </c>
      <c r="BV11" s="150" t="e">
        <f>BigCF!#REF!</f>
        <v>#REF!</v>
      </c>
      <c r="BW11" s="150" t="e">
        <f>BigCF!#REF!</f>
        <v>#REF!</v>
      </c>
      <c r="BX11" s="150" t="e">
        <f>BigCF!#REF!</f>
        <v>#REF!</v>
      </c>
      <c r="BY11" s="150" t="e">
        <f>BigCF!#REF!</f>
        <v>#REF!</v>
      </c>
      <c r="BZ11" s="150" t="e">
        <f>BigCF!#REF!</f>
        <v>#REF!</v>
      </c>
      <c r="CA11" s="150" t="e">
        <f>BigCF!#REF!</f>
        <v>#REF!</v>
      </c>
      <c r="CB11" s="150" t="e">
        <f>BigCF!#REF!</f>
        <v>#REF!</v>
      </c>
      <c r="CC11" s="150" t="e">
        <f>BigCF!#REF!</f>
        <v>#REF!</v>
      </c>
      <c r="CD11" s="150" t="e">
        <f>BigCF!#REF!</f>
        <v>#REF!</v>
      </c>
      <c r="CE11" s="150" t="e">
        <f>BigCF!#REF!</f>
        <v>#REF!</v>
      </c>
      <c r="CF11" s="150" t="e">
        <f>BigCF!#REF!</f>
        <v>#REF!</v>
      </c>
      <c r="CG11" s="150" t="e">
        <f>BigCF!#REF!</f>
        <v>#REF!</v>
      </c>
      <c r="CH11" s="150" t="e">
        <f>BigCF!#REF!</f>
        <v>#REF!</v>
      </c>
      <c r="CI11" s="150" t="e">
        <f>BigCF!#REF!</f>
        <v>#REF!</v>
      </c>
      <c r="CJ11" s="150" t="e">
        <f>BigCF!#REF!</f>
        <v>#REF!</v>
      </c>
      <c r="CK11" s="150" t="e">
        <f>BigCF!#REF!</f>
        <v>#REF!</v>
      </c>
      <c r="CL11" s="150" t="e">
        <f>BigCF!#REF!</f>
        <v>#REF!</v>
      </c>
      <c r="CM11" s="150" t="e">
        <f>BigCF!#REF!</f>
        <v>#REF!</v>
      </c>
      <c r="CN11" s="150" t="e">
        <f>BigCF!#REF!</f>
        <v>#REF!</v>
      </c>
      <c r="CO11" s="150" t="e">
        <f>BigCF!#REF!</f>
        <v>#REF!</v>
      </c>
      <c r="CP11" s="150" t="e">
        <f>BigCF!#REF!</f>
        <v>#REF!</v>
      </c>
      <c r="CQ11" s="150" t="e">
        <f>BigCF!#REF!</f>
        <v>#REF!</v>
      </c>
      <c r="CR11" s="150" t="e">
        <f>BigCF!#REF!</f>
        <v>#REF!</v>
      </c>
      <c r="CS11" s="150" t="e">
        <f>BigCF!#REF!</f>
        <v>#REF!</v>
      </c>
      <c r="CT11" s="150" t="e">
        <f>BigCF!#REF!</f>
        <v>#REF!</v>
      </c>
      <c r="CU11" s="150" t="e">
        <f>BigCF!#REF!</f>
        <v>#REF!</v>
      </c>
      <c r="CV11" s="150" t="e">
        <f>BigCF!#REF!</f>
        <v>#REF!</v>
      </c>
      <c r="CW11" s="150" t="e">
        <f>BigCF!#REF!</f>
        <v>#REF!</v>
      </c>
      <c r="CX11" s="150" t="e">
        <f>BigCF!#REF!</f>
        <v>#REF!</v>
      </c>
      <c r="CY11" s="150" t="e">
        <f>BigCF!#REF!</f>
        <v>#REF!</v>
      </c>
      <c r="CZ11" s="150" t="e">
        <f>BigCF!#REF!</f>
        <v>#REF!</v>
      </c>
    </row>
    <row r="12" spans="2:104">
      <c r="B12" s="94" t="str">
        <f>BigCF!B13</f>
        <v>子(学年)</v>
      </c>
      <c r="C12" s="94" t="str">
        <f>BigCF!C13</f>
        <v/>
      </c>
      <c r="D12" s="150" t="str">
        <f>BigCF!D13</f>
        <v xml:space="preserve"> </v>
      </c>
      <c r="E12" s="150" t="str">
        <f>BigCF!E13</f>
        <v xml:space="preserve"> </v>
      </c>
      <c r="F12" s="150" t="str">
        <f>BigCF!F13</f>
        <v xml:space="preserve"> </v>
      </c>
      <c r="G12" s="150" t="str">
        <f>BigCF!G13</f>
        <v xml:space="preserve"> </v>
      </c>
      <c r="H12" s="150" t="str">
        <f>BigCF!H13</f>
        <v xml:space="preserve"> </v>
      </c>
      <c r="I12" s="150" t="str">
        <f>BigCF!I13</f>
        <v xml:space="preserve"> </v>
      </c>
      <c r="J12" s="150" t="str">
        <f>BigCF!J13</f>
        <v xml:space="preserve"> </v>
      </c>
      <c r="K12" s="150" t="str">
        <f>BigCF!K13</f>
        <v xml:space="preserve"> </v>
      </c>
      <c r="L12" s="150" t="str">
        <f>BigCF!L13</f>
        <v xml:space="preserve"> </v>
      </c>
      <c r="M12" s="150" t="str">
        <f>BigCF!M13</f>
        <v xml:space="preserve"> </v>
      </c>
      <c r="N12" s="150" t="str">
        <f>BigCF!N13</f>
        <v xml:space="preserve"> </v>
      </c>
      <c r="O12" s="150" t="str">
        <f>BigCF!O13</f>
        <v xml:space="preserve"> </v>
      </c>
      <c r="P12" s="150" t="str">
        <f>BigCF!P13</f>
        <v xml:space="preserve"> </v>
      </c>
      <c r="Q12" s="150" t="str">
        <f>BigCF!Q13</f>
        <v xml:space="preserve"> </v>
      </c>
      <c r="R12" s="150" t="str">
        <f>BigCF!R13</f>
        <v xml:space="preserve"> </v>
      </c>
      <c r="S12" s="150" t="str">
        <f>BigCF!S13</f>
        <v xml:space="preserve"> </v>
      </c>
      <c r="T12" s="150" t="str">
        <f>BigCF!T13</f>
        <v xml:space="preserve"> </v>
      </c>
      <c r="U12" s="150" t="str">
        <f>BigCF!U13</f>
        <v xml:space="preserve"> </v>
      </c>
      <c r="V12" s="150" t="str">
        <f>BigCF!V13</f>
        <v xml:space="preserve"> </v>
      </c>
      <c r="W12" s="150" t="str">
        <f>BigCF!W13</f>
        <v xml:space="preserve"> </v>
      </c>
      <c r="X12" s="150" t="str">
        <f>BigCF!X13</f>
        <v xml:space="preserve"> </v>
      </c>
      <c r="Y12" s="150" t="str">
        <f>BigCF!Y13</f>
        <v xml:space="preserve"> </v>
      </c>
      <c r="Z12" s="150" t="str">
        <f>BigCF!Z13</f>
        <v xml:space="preserve"> </v>
      </c>
      <c r="AA12" s="150" t="str">
        <f>BigCF!AA13</f>
        <v xml:space="preserve"> </v>
      </c>
      <c r="AB12" s="150" t="str">
        <f>BigCF!AB13</f>
        <v xml:space="preserve"> </v>
      </c>
      <c r="AC12" s="150" t="str">
        <f>BigCF!AC13</f>
        <v xml:space="preserve"> </v>
      </c>
      <c r="AD12" s="150" t="str">
        <f>BigCF!AD13</f>
        <v xml:space="preserve"> </v>
      </c>
      <c r="AE12" s="150" t="str">
        <f>BigCF!AE13</f>
        <v xml:space="preserve"> </v>
      </c>
      <c r="AF12" s="150" t="str">
        <f>BigCF!AF13</f>
        <v xml:space="preserve"> </v>
      </c>
      <c r="AG12" s="150" t="str">
        <f>BigCF!AG13</f>
        <v xml:space="preserve"> </v>
      </c>
      <c r="AH12" s="150" t="str">
        <f>BigCF!AH13</f>
        <v xml:space="preserve"> </v>
      </c>
      <c r="AI12" s="150" t="str">
        <f>BigCF!AI13</f>
        <v xml:space="preserve"> </v>
      </c>
      <c r="AJ12" s="150" t="str">
        <f>BigCF!AJ13</f>
        <v xml:space="preserve"> </v>
      </c>
      <c r="AK12" s="150" t="str">
        <f>BigCF!AK13</f>
        <v xml:space="preserve"> </v>
      </c>
      <c r="AL12" s="150" t="str">
        <f>BigCF!AL13</f>
        <v xml:space="preserve"> </v>
      </c>
      <c r="AM12" s="150" t="str">
        <f>BigCF!AM13</f>
        <v xml:space="preserve"> </v>
      </c>
      <c r="AN12" s="150" t="e">
        <f>BigCF!#REF!</f>
        <v>#REF!</v>
      </c>
      <c r="AO12" s="150" t="e">
        <f>BigCF!#REF!</f>
        <v>#REF!</v>
      </c>
      <c r="AP12" s="150" t="e">
        <f>BigCF!#REF!</f>
        <v>#REF!</v>
      </c>
      <c r="AQ12" s="150" t="e">
        <f>BigCF!#REF!</f>
        <v>#REF!</v>
      </c>
      <c r="AR12" s="150" t="e">
        <f>BigCF!#REF!</f>
        <v>#REF!</v>
      </c>
      <c r="AS12" s="150" t="e">
        <f>BigCF!#REF!</f>
        <v>#REF!</v>
      </c>
      <c r="AT12" s="150" t="e">
        <f>BigCF!#REF!</f>
        <v>#REF!</v>
      </c>
      <c r="AU12" s="150" t="e">
        <f>BigCF!#REF!</f>
        <v>#REF!</v>
      </c>
      <c r="AV12" s="150" t="e">
        <f>BigCF!#REF!</f>
        <v>#REF!</v>
      </c>
      <c r="AW12" s="150" t="e">
        <f>BigCF!#REF!</f>
        <v>#REF!</v>
      </c>
      <c r="AX12" s="150" t="e">
        <f>BigCF!#REF!</f>
        <v>#REF!</v>
      </c>
      <c r="AY12" s="150" t="e">
        <f>BigCF!#REF!</f>
        <v>#REF!</v>
      </c>
      <c r="AZ12" s="150" t="e">
        <f>BigCF!#REF!</f>
        <v>#REF!</v>
      </c>
      <c r="BA12" s="150" t="e">
        <f>BigCF!#REF!</f>
        <v>#REF!</v>
      </c>
      <c r="BB12" s="150" t="e">
        <f>BigCF!#REF!</f>
        <v>#REF!</v>
      </c>
      <c r="BC12" s="150" t="e">
        <f>BigCF!#REF!</f>
        <v>#REF!</v>
      </c>
      <c r="BD12" s="150" t="e">
        <f>BigCF!#REF!</f>
        <v>#REF!</v>
      </c>
      <c r="BE12" s="150" t="e">
        <f>BigCF!#REF!</f>
        <v>#REF!</v>
      </c>
      <c r="BF12" s="150" t="e">
        <f>BigCF!#REF!</f>
        <v>#REF!</v>
      </c>
      <c r="BG12" s="150" t="e">
        <f>BigCF!#REF!</f>
        <v>#REF!</v>
      </c>
      <c r="BH12" s="150" t="e">
        <f>BigCF!#REF!</f>
        <v>#REF!</v>
      </c>
      <c r="BI12" s="150" t="e">
        <f>BigCF!#REF!</f>
        <v>#REF!</v>
      </c>
      <c r="BJ12" s="150" t="e">
        <f>BigCF!#REF!</f>
        <v>#REF!</v>
      </c>
      <c r="BK12" s="150" t="e">
        <f>BigCF!#REF!</f>
        <v>#REF!</v>
      </c>
      <c r="BL12" s="150" t="e">
        <f>BigCF!#REF!</f>
        <v>#REF!</v>
      </c>
      <c r="BM12" s="150" t="e">
        <f>BigCF!#REF!</f>
        <v>#REF!</v>
      </c>
      <c r="BN12" s="150" t="e">
        <f>BigCF!#REF!</f>
        <v>#REF!</v>
      </c>
      <c r="BO12" s="150" t="e">
        <f>BigCF!#REF!</f>
        <v>#REF!</v>
      </c>
      <c r="BP12" s="150" t="e">
        <f>BigCF!#REF!</f>
        <v>#REF!</v>
      </c>
      <c r="BQ12" s="150" t="e">
        <f>BigCF!#REF!</f>
        <v>#REF!</v>
      </c>
      <c r="BR12" s="150" t="e">
        <f>BigCF!#REF!</f>
        <v>#REF!</v>
      </c>
      <c r="BS12" s="150" t="e">
        <f>BigCF!#REF!</f>
        <v>#REF!</v>
      </c>
      <c r="BT12" s="150" t="e">
        <f>BigCF!#REF!</f>
        <v>#REF!</v>
      </c>
      <c r="BU12" s="150" t="e">
        <f>BigCF!#REF!</f>
        <v>#REF!</v>
      </c>
      <c r="BV12" s="150" t="e">
        <f>BigCF!#REF!</f>
        <v>#REF!</v>
      </c>
      <c r="BW12" s="150" t="e">
        <f>BigCF!#REF!</f>
        <v>#REF!</v>
      </c>
      <c r="BX12" s="150" t="e">
        <f>BigCF!#REF!</f>
        <v>#REF!</v>
      </c>
      <c r="BY12" s="150" t="e">
        <f>BigCF!#REF!</f>
        <v>#REF!</v>
      </c>
      <c r="BZ12" s="150" t="e">
        <f>BigCF!#REF!</f>
        <v>#REF!</v>
      </c>
      <c r="CA12" s="150" t="e">
        <f>BigCF!#REF!</f>
        <v>#REF!</v>
      </c>
      <c r="CB12" s="150" t="e">
        <f>BigCF!#REF!</f>
        <v>#REF!</v>
      </c>
      <c r="CC12" s="150" t="e">
        <f>BigCF!#REF!</f>
        <v>#REF!</v>
      </c>
      <c r="CD12" s="150" t="e">
        <f>BigCF!#REF!</f>
        <v>#REF!</v>
      </c>
      <c r="CE12" s="150" t="e">
        <f>BigCF!#REF!</f>
        <v>#REF!</v>
      </c>
      <c r="CF12" s="150" t="e">
        <f>BigCF!#REF!</f>
        <v>#REF!</v>
      </c>
      <c r="CG12" s="150" t="e">
        <f>BigCF!#REF!</f>
        <v>#REF!</v>
      </c>
      <c r="CH12" s="150" t="e">
        <f>BigCF!#REF!</f>
        <v>#REF!</v>
      </c>
      <c r="CI12" s="150" t="e">
        <f>BigCF!#REF!</f>
        <v>#REF!</v>
      </c>
      <c r="CJ12" s="150" t="e">
        <f>BigCF!#REF!</f>
        <v>#REF!</v>
      </c>
      <c r="CK12" s="150" t="e">
        <f>BigCF!#REF!</f>
        <v>#REF!</v>
      </c>
      <c r="CL12" s="150" t="e">
        <f>BigCF!#REF!</f>
        <v>#REF!</v>
      </c>
      <c r="CM12" s="150" t="e">
        <f>BigCF!#REF!</f>
        <v>#REF!</v>
      </c>
      <c r="CN12" s="150" t="e">
        <f>BigCF!#REF!</f>
        <v>#REF!</v>
      </c>
      <c r="CO12" s="150" t="e">
        <f>BigCF!#REF!</f>
        <v>#REF!</v>
      </c>
      <c r="CP12" s="150" t="e">
        <f>BigCF!#REF!</f>
        <v>#REF!</v>
      </c>
      <c r="CQ12" s="150" t="e">
        <f>BigCF!#REF!</f>
        <v>#REF!</v>
      </c>
      <c r="CR12" s="150" t="e">
        <f>BigCF!#REF!</f>
        <v>#REF!</v>
      </c>
      <c r="CS12" s="150" t="e">
        <f>BigCF!#REF!</f>
        <v>#REF!</v>
      </c>
      <c r="CT12" s="150" t="e">
        <f>BigCF!#REF!</f>
        <v>#REF!</v>
      </c>
      <c r="CU12" s="150" t="e">
        <f>BigCF!#REF!</f>
        <v>#REF!</v>
      </c>
      <c r="CV12" s="150" t="e">
        <f>BigCF!#REF!</f>
        <v>#REF!</v>
      </c>
      <c r="CW12" s="150" t="e">
        <f>BigCF!#REF!</f>
        <v>#REF!</v>
      </c>
      <c r="CX12" s="150" t="e">
        <f>BigCF!#REF!</f>
        <v>#REF!</v>
      </c>
      <c r="CY12" s="150" t="e">
        <f>BigCF!#REF!</f>
        <v>#REF!</v>
      </c>
      <c r="CZ12" s="150" t="e">
        <f>BigCF!#REF!</f>
        <v>#REF!</v>
      </c>
    </row>
    <row r="13" spans="2:104">
      <c r="B13" s="94" t="str">
        <f>BigCF!B14</f>
        <v>子(学年)</v>
      </c>
      <c r="C13" s="94" t="str">
        <f>BigCF!C14</f>
        <v/>
      </c>
      <c r="D13" s="150" t="str">
        <f>BigCF!D14</f>
        <v xml:space="preserve"> </v>
      </c>
      <c r="E13" s="150" t="str">
        <f>BigCF!E14</f>
        <v xml:space="preserve"> </v>
      </c>
      <c r="F13" s="150" t="str">
        <f>BigCF!F14</f>
        <v xml:space="preserve"> </v>
      </c>
      <c r="G13" s="150" t="str">
        <f>BigCF!G14</f>
        <v xml:space="preserve"> </v>
      </c>
      <c r="H13" s="150" t="str">
        <f>BigCF!H14</f>
        <v xml:space="preserve"> </v>
      </c>
      <c r="I13" s="150" t="str">
        <f>BigCF!I14</f>
        <v xml:space="preserve"> </v>
      </c>
      <c r="J13" s="150" t="str">
        <f>BigCF!J14</f>
        <v xml:space="preserve"> </v>
      </c>
      <c r="K13" s="150" t="str">
        <f>BigCF!K14</f>
        <v xml:space="preserve"> </v>
      </c>
      <c r="L13" s="150" t="str">
        <f>BigCF!L14</f>
        <v xml:space="preserve"> </v>
      </c>
      <c r="M13" s="150" t="str">
        <f>BigCF!M14</f>
        <v xml:space="preserve"> </v>
      </c>
      <c r="N13" s="150" t="str">
        <f>BigCF!N14</f>
        <v xml:space="preserve"> </v>
      </c>
      <c r="O13" s="150" t="str">
        <f>BigCF!O14</f>
        <v xml:space="preserve"> </v>
      </c>
      <c r="P13" s="150" t="str">
        <f>BigCF!P14</f>
        <v xml:space="preserve"> </v>
      </c>
      <c r="Q13" s="150" t="str">
        <f>BigCF!Q14</f>
        <v xml:space="preserve"> </v>
      </c>
      <c r="R13" s="150" t="str">
        <f>BigCF!R14</f>
        <v xml:space="preserve"> </v>
      </c>
      <c r="S13" s="150" t="str">
        <f>BigCF!S14</f>
        <v xml:space="preserve"> </v>
      </c>
      <c r="T13" s="150" t="str">
        <f>BigCF!T14</f>
        <v xml:space="preserve"> </v>
      </c>
      <c r="U13" s="150" t="str">
        <f>BigCF!U14</f>
        <v xml:space="preserve"> </v>
      </c>
      <c r="V13" s="150" t="str">
        <f>BigCF!V14</f>
        <v xml:space="preserve"> </v>
      </c>
      <c r="W13" s="150" t="str">
        <f>BigCF!W14</f>
        <v xml:space="preserve"> </v>
      </c>
      <c r="X13" s="150" t="str">
        <f>BigCF!X14</f>
        <v xml:space="preserve"> </v>
      </c>
      <c r="Y13" s="150" t="str">
        <f>BigCF!Y14</f>
        <v xml:space="preserve"> </v>
      </c>
      <c r="Z13" s="150" t="str">
        <f>BigCF!Z14</f>
        <v xml:space="preserve"> </v>
      </c>
      <c r="AA13" s="150" t="str">
        <f>BigCF!AA14</f>
        <v xml:space="preserve"> </v>
      </c>
      <c r="AB13" s="150" t="str">
        <f>BigCF!AB14</f>
        <v xml:space="preserve"> </v>
      </c>
      <c r="AC13" s="150" t="str">
        <f>BigCF!AC14</f>
        <v xml:space="preserve"> </v>
      </c>
      <c r="AD13" s="150" t="str">
        <f>BigCF!AD14</f>
        <v xml:space="preserve"> </v>
      </c>
      <c r="AE13" s="150" t="str">
        <f>BigCF!AE14</f>
        <v xml:space="preserve"> </v>
      </c>
      <c r="AF13" s="150" t="str">
        <f>BigCF!AF14</f>
        <v xml:space="preserve"> </v>
      </c>
      <c r="AG13" s="150" t="str">
        <f>BigCF!AG14</f>
        <v xml:space="preserve"> </v>
      </c>
      <c r="AH13" s="150" t="str">
        <f>BigCF!AH14</f>
        <v xml:space="preserve"> </v>
      </c>
      <c r="AI13" s="150" t="str">
        <f>BigCF!AI14</f>
        <v xml:space="preserve"> </v>
      </c>
      <c r="AJ13" s="150" t="str">
        <f>BigCF!AJ14</f>
        <v xml:space="preserve"> </v>
      </c>
      <c r="AK13" s="150" t="str">
        <f>BigCF!AK14</f>
        <v xml:space="preserve"> </v>
      </c>
      <c r="AL13" s="150" t="str">
        <f>BigCF!AL14</f>
        <v xml:space="preserve"> </v>
      </c>
      <c r="AM13" s="150" t="str">
        <f>BigCF!AM14</f>
        <v xml:space="preserve"> </v>
      </c>
      <c r="AN13" s="150" t="e">
        <f>BigCF!#REF!</f>
        <v>#REF!</v>
      </c>
      <c r="AO13" s="150" t="e">
        <f>BigCF!#REF!</f>
        <v>#REF!</v>
      </c>
      <c r="AP13" s="150" t="e">
        <f>BigCF!#REF!</f>
        <v>#REF!</v>
      </c>
      <c r="AQ13" s="150" t="e">
        <f>BigCF!#REF!</f>
        <v>#REF!</v>
      </c>
      <c r="AR13" s="150" t="e">
        <f>BigCF!#REF!</f>
        <v>#REF!</v>
      </c>
      <c r="AS13" s="150" t="e">
        <f>BigCF!#REF!</f>
        <v>#REF!</v>
      </c>
      <c r="AT13" s="150" t="e">
        <f>BigCF!#REF!</f>
        <v>#REF!</v>
      </c>
      <c r="AU13" s="150" t="e">
        <f>BigCF!#REF!</f>
        <v>#REF!</v>
      </c>
      <c r="AV13" s="150" t="e">
        <f>BigCF!#REF!</f>
        <v>#REF!</v>
      </c>
      <c r="AW13" s="150" t="e">
        <f>BigCF!#REF!</f>
        <v>#REF!</v>
      </c>
      <c r="AX13" s="150" t="e">
        <f>BigCF!#REF!</f>
        <v>#REF!</v>
      </c>
      <c r="AY13" s="150" t="e">
        <f>BigCF!#REF!</f>
        <v>#REF!</v>
      </c>
      <c r="AZ13" s="150" t="e">
        <f>BigCF!#REF!</f>
        <v>#REF!</v>
      </c>
      <c r="BA13" s="150" t="e">
        <f>BigCF!#REF!</f>
        <v>#REF!</v>
      </c>
      <c r="BB13" s="150" t="e">
        <f>BigCF!#REF!</f>
        <v>#REF!</v>
      </c>
      <c r="BC13" s="150" t="e">
        <f>BigCF!#REF!</f>
        <v>#REF!</v>
      </c>
      <c r="BD13" s="150" t="e">
        <f>BigCF!#REF!</f>
        <v>#REF!</v>
      </c>
      <c r="BE13" s="150" t="e">
        <f>BigCF!#REF!</f>
        <v>#REF!</v>
      </c>
      <c r="BF13" s="150" t="e">
        <f>BigCF!#REF!</f>
        <v>#REF!</v>
      </c>
      <c r="BG13" s="150" t="e">
        <f>BigCF!#REF!</f>
        <v>#REF!</v>
      </c>
      <c r="BH13" s="150" t="e">
        <f>BigCF!#REF!</f>
        <v>#REF!</v>
      </c>
      <c r="BI13" s="150" t="e">
        <f>BigCF!#REF!</f>
        <v>#REF!</v>
      </c>
      <c r="BJ13" s="150" t="e">
        <f>BigCF!#REF!</f>
        <v>#REF!</v>
      </c>
      <c r="BK13" s="150" t="e">
        <f>BigCF!#REF!</f>
        <v>#REF!</v>
      </c>
      <c r="BL13" s="150" t="e">
        <f>BigCF!#REF!</f>
        <v>#REF!</v>
      </c>
      <c r="BM13" s="150" t="e">
        <f>BigCF!#REF!</f>
        <v>#REF!</v>
      </c>
      <c r="BN13" s="150" t="e">
        <f>BigCF!#REF!</f>
        <v>#REF!</v>
      </c>
      <c r="BO13" s="150" t="e">
        <f>BigCF!#REF!</f>
        <v>#REF!</v>
      </c>
      <c r="BP13" s="150" t="e">
        <f>BigCF!#REF!</f>
        <v>#REF!</v>
      </c>
      <c r="BQ13" s="150" t="e">
        <f>BigCF!#REF!</f>
        <v>#REF!</v>
      </c>
      <c r="BR13" s="150" t="e">
        <f>BigCF!#REF!</f>
        <v>#REF!</v>
      </c>
      <c r="BS13" s="150" t="e">
        <f>BigCF!#REF!</f>
        <v>#REF!</v>
      </c>
      <c r="BT13" s="150" t="e">
        <f>BigCF!#REF!</f>
        <v>#REF!</v>
      </c>
      <c r="BU13" s="150" t="e">
        <f>BigCF!#REF!</f>
        <v>#REF!</v>
      </c>
      <c r="BV13" s="150" t="e">
        <f>BigCF!#REF!</f>
        <v>#REF!</v>
      </c>
      <c r="BW13" s="150" t="e">
        <f>BigCF!#REF!</f>
        <v>#REF!</v>
      </c>
      <c r="BX13" s="150" t="e">
        <f>BigCF!#REF!</f>
        <v>#REF!</v>
      </c>
      <c r="BY13" s="150" t="e">
        <f>BigCF!#REF!</f>
        <v>#REF!</v>
      </c>
      <c r="BZ13" s="150" t="e">
        <f>BigCF!#REF!</f>
        <v>#REF!</v>
      </c>
      <c r="CA13" s="150" t="e">
        <f>BigCF!#REF!</f>
        <v>#REF!</v>
      </c>
      <c r="CB13" s="150" t="e">
        <f>BigCF!#REF!</f>
        <v>#REF!</v>
      </c>
      <c r="CC13" s="150" t="e">
        <f>BigCF!#REF!</f>
        <v>#REF!</v>
      </c>
      <c r="CD13" s="150" t="e">
        <f>BigCF!#REF!</f>
        <v>#REF!</v>
      </c>
      <c r="CE13" s="150" t="e">
        <f>BigCF!#REF!</f>
        <v>#REF!</v>
      </c>
      <c r="CF13" s="150" t="e">
        <f>BigCF!#REF!</f>
        <v>#REF!</v>
      </c>
      <c r="CG13" s="150" t="e">
        <f>BigCF!#REF!</f>
        <v>#REF!</v>
      </c>
      <c r="CH13" s="150" t="e">
        <f>BigCF!#REF!</f>
        <v>#REF!</v>
      </c>
      <c r="CI13" s="150" t="e">
        <f>BigCF!#REF!</f>
        <v>#REF!</v>
      </c>
      <c r="CJ13" s="150" t="e">
        <f>BigCF!#REF!</f>
        <v>#REF!</v>
      </c>
      <c r="CK13" s="150" t="e">
        <f>BigCF!#REF!</f>
        <v>#REF!</v>
      </c>
      <c r="CL13" s="150" t="e">
        <f>BigCF!#REF!</f>
        <v>#REF!</v>
      </c>
      <c r="CM13" s="150" t="e">
        <f>BigCF!#REF!</f>
        <v>#REF!</v>
      </c>
      <c r="CN13" s="150" t="e">
        <f>BigCF!#REF!</f>
        <v>#REF!</v>
      </c>
      <c r="CO13" s="150" t="e">
        <f>BigCF!#REF!</f>
        <v>#REF!</v>
      </c>
      <c r="CP13" s="150" t="e">
        <f>BigCF!#REF!</f>
        <v>#REF!</v>
      </c>
      <c r="CQ13" s="150" t="e">
        <f>BigCF!#REF!</f>
        <v>#REF!</v>
      </c>
      <c r="CR13" s="150" t="e">
        <f>BigCF!#REF!</f>
        <v>#REF!</v>
      </c>
      <c r="CS13" s="150" t="e">
        <f>BigCF!#REF!</f>
        <v>#REF!</v>
      </c>
      <c r="CT13" s="150" t="e">
        <f>BigCF!#REF!</f>
        <v>#REF!</v>
      </c>
      <c r="CU13" s="150" t="e">
        <f>BigCF!#REF!</f>
        <v>#REF!</v>
      </c>
      <c r="CV13" s="150" t="e">
        <f>BigCF!#REF!</f>
        <v>#REF!</v>
      </c>
      <c r="CW13" s="150" t="e">
        <f>BigCF!#REF!</f>
        <v>#REF!</v>
      </c>
      <c r="CX13" s="150" t="e">
        <f>BigCF!#REF!</f>
        <v>#REF!</v>
      </c>
      <c r="CY13" s="150" t="e">
        <f>BigCF!#REF!</f>
        <v>#REF!</v>
      </c>
      <c r="CZ13" s="150" t="e">
        <f>BigCF!#REF!</f>
        <v>#REF!</v>
      </c>
    </row>
    <row r="14" spans="2:104">
      <c r="B14" s="94" t="str">
        <f>BigCF!B15</f>
        <v>子(学年)</v>
      </c>
      <c r="C14" s="94" t="str">
        <f>BigCF!C15</f>
        <v/>
      </c>
      <c r="D14" s="150" t="str">
        <f>BigCF!D15</f>
        <v xml:space="preserve"> </v>
      </c>
      <c r="E14" s="150" t="str">
        <f>BigCF!E15</f>
        <v xml:space="preserve"> </v>
      </c>
      <c r="F14" s="150" t="str">
        <f>BigCF!F15</f>
        <v xml:space="preserve"> </v>
      </c>
      <c r="G14" s="150" t="str">
        <f>BigCF!G15</f>
        <v xml:space="preserve"> </v>
      </c>
      <c r="H14" s="150" t="str">
        <f>BigCF!H15</f>
        <v xml:space="preserve"> </v>
      </c>
      <c r="I14" s="150" t="str">
        <f>BigCF!I15</f>
        <v xml:space="preserve"> </v>
      </c>
      <c r="J14" s="150" t="str">
        <f>BigCF!J15</f>
        <v xml:space="preserve"> </v>
      </c>
      <c r="K14" s="150" t="str">
        <f>BigCF!K15</f>
        <v xml:space="preserve"> </v>
      </c>
      <c r="L14" s="150" t="str">
        <f>BigCF!L15</f>
        <v xml:space="preserve"> </v>
      </c>
      <c r="M14" s="150" t="str">
        <f>BigCF!M15</f>
        <v xml:space="preserve"> </v>
      </c>
      <c r="N14" s="150" t="str">
        <f>BigCF!N15</f>
        <v xml:space="preserve"> </v>
      </c>
      <c r="O14" s="150" t="str">
        <f>BigCF!O15</f>
        <v xml:space="preserve"> </v>
      </c>
      <c r="P14" s="150" t="str">
        <f>BigCF!P15</f>
        <v xml:space="preserve"> </v>
      </c>
      <c r="Q14" s="150" t="str">
        <f>BigCF!Q15</f>
        <v xml:space="preserve"> </v>
      </c>
      <c r="R14" s="150" t="str">
        <f>BigCF!R15</f>
        <v xml:space="preserve"> </v>
      </c>
      <c r="S14" s="150" t="str">
        <f>BigCF!S15</f>
        <v xml:space="preserve"> </v>
      </c>
      <c r="T14" s="150" t="str">
        <f>BigCF!T15</f>
        <v xml:space="preserve"> </v>
      </c>
      <c r="U14" s="150" t="str">
        <f>BigCF!U15</f>
        <v xml:space="preserve"> </v>
      </c>
      <c r="V14" s="150" t="str">
        <f>BigCF!V15</f>
        <v xml:space="preserve"> </v>
      </c>
      <c r="W14" s="150" t="str">
        <f>BigCF!W15</f>
        <v xml:space="preserve"> </v>
      </c>
      <c r="X14" s="150" t="str">
        <f>BigCF!X15</f>
        <v xml:space="preserve"> </v>
      </c>
      <c r="Y14" s="150" t="str">
        <f>BigCF!Y15</f>
        <v xml:space="preserve"> </v>
      </c>
      <c r="Z14" s="150" t="str">
        <f>BigCF!Z15</f>
        <v xml:space="preserve"> </v>
      </c>
      <c r="AA14" s="150" t="str">
        <f>BigCF!AA15</f>
        <v xml:space="preserve"> </v>
      </c>
      <c r="AB14" s="150" t="str">
        <f>BigCF!AB15</f>
        <v xml:space="preserve"> </v>
      </c>
      <c r="AC14" s="150" t="str">
        <f>BigCF!AC15</f>
        <v xml:space="preserve"> </v>
      </c>
      <c r="AD14" s="150" t="str">
        <f>BigCF!AD15</f>
        <v xml:space="preserve"> </v>
      </c>
      <c r="AE14" s="150" t="str">
        <f>BigCF!AE15</f>
        <v xml:space="preserve"> </v>
      </c>
      <c r="AF14" s="150" t="str">
        <f>BigCF!AF15</f>
        <v xml:space="preserve"> </v>
      </c>
      <c r="AG14" s="150" t="str">
        <f>BigCF!AG15</f>
        <v xml:space="preserve"> </v>
      </c>
      <c r="AH14" s="150" t="str">
        <f>BigCF!AH15</f>
        <v xml:space="preserve"> </v>
      </c>
      <c r="AI14" s="150" t="str">
        <f>BigCF!AI15</f>
        <v xml:space="preserve"> </v>
      </c>
      <c r="AJ14" s="150" t="str">
        <f>BigCF!AJ15</f>
        <v xml:space="preserve"> </v>
      </c>
      <c r="AK14" s="150" t="str">
        <f>BigCF!AK15</f>
        <v xml:space="preserve"> </v>
      </c>
      <c r="AL14" s="150" t="str">
        <f>BigCF!AL15</f>
        <v xml:space="preserve"> </v>
      </c>
      <c r="AM14" s="150" t="str">
        <f>BigCF!AM15</f>
        <v xml:space="preserve"> </v>
      </c>
      <c r="AN14" s="150" t="e">
        <f>BigCF!#REF!</f>
        <v>#REF!</v>
      </c>
      <c r="AO14" s="150" t="e">
        <f>BigCF!#REF!</f>
        <v>#REF!</v>
      </c>
      <c r="AP14" s="150" t="e">
        <f>BigCF!#REF!</f>
        <v>#REF!</v>
      </c>
      <c r="AQ14" s="150" t="e">
        <f>BigCF!#REF!</f>
        <v>#REF!</v>
      </c>
      <c r="AR14" s="150" t="e">
        <f>BigCF!#REF!</f>
        <v>#REF!</v>
      </c>
      <c r="AS14" s="150" t="e">
        <f>BigCF!#REF!</f>
        <v>#REF!</v>
      </c>
      <c r="AT14" s="150" t="e">
        <f>BigCF!#REF!</f>
        <v>#REF!</v>
      </c>
      <c r="AU14" s="150" t="e">
        <f>BigCF!#REF!</f>
        <v>#REF!</v>
      </c>
      <c r="AV14" s="150" t="e">
        <f>BigCF!#REF!</f>
        <v>#REF!</v>
      </c>
      <c r="AW14" s="150" t="e">
        <f>BigCF!#REF!</f>
        <v>#REF!</v>
      </c>
      <c r="AX14" s="150" t="e">
        <f>BigCF!#REF!</f>
        <v>#REF!</v>
      </c>
      <c r="AY14" s="150" t="e">
        <f>BigCF!#REF!</f>
        <v>#REF!</v>
      </c>
      <c r="AZ14" s="150" t="e">
        <f>BigCF!#REF!</f>
        <v>#REF!</v>
      </c>
      <c r="BA14" s="150" t="e">
        <f>BigCF!#REF!</f>
        <v>#REF!</v>
      </c>
      <c r="BB14" s="150" t="e">
        <f>BigCF!#REF!</f>
        <v>#REF!</v>
      </c>
      <c r="BC14" s="150" t="e">
        <f>BigCF!#REF!</f>
        <v>#REF!</v>
      </c>
      <c r="BD14" s="150" t="e">
        <f>BigCF!#REF!</f>
        <v>#REF!</v>
      </c>
      <c r="BE14" s="150" t="e">
        <f>BigCF!#REF!</f>
        <v>#REF!</v>
      </c>
      <c r="BF14" s="150" t="e">
        <f>BigCF!#REF!</f>
        <v>#REF!</v>
      </c>
      <c r="BG14" s="150" t="e">
        <f>BigCF!#REF!</f>
        <v>#REF!</v>
      </c>
      <c r="BH14" s="150" t="e">
        <f>BigCF!#REF!</f>
        <v>#REF!</v>
      </c>
      <c r="BI14" s="150" t="e">
        <f>BigCF!#REF!</f>
        <v>#REF!</v>
      </c>
      <c r="BJ14" s="150" t="e">
        <f>BigCF!#REF!</f>
        <v>#REF!</v>
      </c>
      <c r="BK14" s="150" t="e">
        <f>BigCF!#REF!</f>
        <v>#REF!</v>
      </c>
      <c r="BL14" s="150" t="e">
        <f>BigCF!#REF!</f>
        <v>#REF!</v>
      </c>
      <c r="BM14" s="150" t="e">
        <f>BigCF!#REF!</f>
        <v>#REF!</v>
      </c>
      <c r="BN14" s="150" t="e">
        <f>BigCF!#REF!</f>
        <v>#REF!</v>
      </c>
      <c r="BO14" s="150" t="e">
        <f>BigCF!#REF!</f>
        <v>#REF!</v>
      </c>
      <c r="BP14" s="150" t="e">
        <f>BigCF!#REF!</f>
        <v>#REF!</v>
      </c>
      <c r="BQ14" s="150" t="e">
        <f>BigCF!#REF!</f>
        <v>#REF!</v>
      </c>
      <c r="BR14" s="150" t="e">
        <f>BigCF!#REF!</f>
        <v>#REF!</v>
      </c>
      <c r="BS14" s="150" t="e">
        <f>BigCF!#REF!</f>
        <v>#REF!</v>
      </c>
      <c r="BT14" s="150" t="e">
        <f>BigCF!#REF!</f>
        <v>#REF!</v>
      </c>
      <c r="BU14" s="150" t="e">
        <f>BigCF!#REF!</f>
        <v>#REF!</v>
      </c>
      <c r="BV14" s="150" t="e">
        <f>BigCF!#REF!</f>
        <v>#REF!</v>
      </c>
      <c r="BW14" s="150" t="e">
        <f>BigCF!#REF!</f>
        <v>#REF!</v>
      </c>
      <c r="BX14" s="150" t="e">
        <f>BigCF!#REF!</f>
        <v>#REF!</v>
      </c>
      <c r="BY14" s="150" t="e">
        <f>BigCF!#REF!</f>
        <v>#REF!</v>
      </c>
      <c r="BZ14" s="150" t="e">
        <f>BigCF!#REF!</f>
        <v>#REF!</v>
      </c>
      <c r="CA14" s="150" t="e">
        <f>BigCF!#REF!</f>
        <v>#REF!</v>
      </c>
      <c r="CB14" s="150" t="e">
        <f>BigCF!#REF!</f>
        <v>#REF!</v>
      </c>
      <c r="CC14" s="150" t="e">
        <f>BigCF!#REF!</f>
        <v>#REF!</v>
      </c>
      <c r="CD14" s="150" t="e">
        <f>BigCF!#REF!</f>
        <v>#REF!</v>
      </c>
      <c r="CE14" s="150" t="e">
        <f>BigCF!#REF!</f>
        <v>#REF!</v>
      </c>
      <c r="CF14" s="150" t="e">
        <f>BigCF!#REF!</f>
        <v>#REF!</v>
      </c>
      <c r="CG14" s="150" t="e">
        <f>BigCF!#REF!</f>
        <v>#REF!</v>
      </c>
      <c r="CH14" s="150" t="e">
        <f>BigCF!#REF!</f>
        <v>#REF!</v>
      </c>
      <c r="CI14" s="150" t="e">
        <f>BigCF!#REF!</f>
        <v>#REF!</v>
      </c>
      <c r="CJ14" s="150" t="e">
        <f>BigCF!#REF!</f>
        <v>#REF!</v>
      </c>
      <c r="CK14" s="150" t="e">
        <f>BigCF!#REF!</f>
        <v>#REF!</v>
      </c>
      <c r="CL14" s="150" t="e">
        <f>BigCF!#REF!</f>
        <v>#REF!</v>
      </c>
      <c r="CM14" s="150" t="e">
        <f>BigCF!#REF!</f>
        <v>#REF!</v>
      </c>
      <c r="CN14" s="150" t="e">
        <f>BigCF!#REF!</f>
        <v>#REF!</v>
      </c>
      <c r="CO14" s="150" t="e">
        <f>BigCF!#REF!</f>
        <v>#REF!</v>
      </c>
      <c r="CP14" s="150" t="e">
        <f>BigCF!#REF!</f>
        <v>#REF!</v>
      </c>
      <c r="CQ14" s="150" t="e">
        <f>BigCF!#REF!</f>
        <v>#REF!</v>
      </c>
      <c r="CR14" s="150" t="e">
        <f>BigCF!#REF!</f>
        <v>#REF!</v>
      </c>
      <c r="CS14" s="150" t="e">
        <f>BigCF!#REF!</f>
        <v>#REF!</v>
      </c>
      <c r="CT14" s="150" t="e">
        <f>BigCF!#REF!</f>
        <v>#REF!</v>
      </c>
      <c r="CU14" s="150" t="e">
        <f>BigCF!#REF!</f>
        <v>#REF!</v>
      </c>
      <c r="CV14" s="150" t="e">
        <f>BigCF!#REF!</f>
        <v>#REF!</v>
      </c>
      <c r="CW14" s="150" t="e">
        <f>BigCF!#REF!</f>
        <v>#REF!</v>
      </c>
      <c r="CX14" s="150" t="e">
        <f>BigCF!#REF!</f>
        <v>#REF!</v>
      </c>
      <c r="CY14" s="150" t="e">
        <f>BigCF!#REF!</f>
        <v>#REF!</v>
      </c>
      <c r="CZ14" s="150" t="e">
        <f>BigCF!#REF!</f>
        <v>#REF!</v>
      </c>
    </row>
    <row r="15" spans="2:104">
      <c r="B15" s="94" t="str">
        <f>BigCF!B16</f>
        <v>子(学年)</v>
      </c>
      <c r="C15" s="94" t="str">
        <f>BigCF!C16</f>
        <v/>
      </c>
      <c r="D15" s="150" t="str">
        <f>BigCF!D16</f>
        <v xml:space="preserve"> </v>
      </c>
      <c r="E15" s="150" t="str">
        <f>BigCF!E16</f>
        <v xml:space="preserve"> </v>
      </c>
      <c r="F15" s="150" t="str">
        <f>BigCF!F16</f>
        <v xml:space="preserve"> </v>
      </c>
      <c r="G15" s="150" t="str">
        <f>BigCF!G16</f>
        <v xml:space="preserve"> </v>
      </c>
      <c r="H15" s="150" t="str">
        <f>BigCF!H16</f>
        <v xml:space="preserve"> </v>
      </c>
      <c r="I15" s="150" t="str">
        <f>BigCF!I16</f>
        <v xml:space="preserve"> </v>
      </c>
      <c r="J15" s="150" t="str">
        <f>BigCF!J16</f>
        <v xml:space="preserve"> </v>
      </c>
      <c r="K15" s="150" t="str">
        <f>BigCF!K16</f>
        <v xml:space="preserve"> </v>
      </c>
      <c r="L15" s="150" t="str">
        <f>BigCF!L16</f>
        <v xml:space="preserve"> </v>
      </c>
      <c r="M15" s="150" t="str">
        <f>BigCF!M16</f>
        <v xml:space="preserve"> </v>
      </c>
      <c r="N15" s="150" t="str">
        <f>BigCF!N16</f>
        <v xml:space="preserve"> </v>
      </c>
      <c r="O15" s="150" t="str">
        <f>BigCF!O16</f>
        <v xml:space="preserve"> </v>
      </c>
      <c r="P15" s="150" t="str">
        <f>BigCF!P16</f>
        <v xml:space="preserve"> </v>
      </c>
      <c r="Q15" s="150" t="str">
        <f>BigCF!Q16</f>
        <v xml:space="preserve"> </v>
      </c>
      <c r="R15" s="150" t="str">
        <f>BigCF!R16</f>
        <v xml:space="preserve"> </v>
      </c>
      <c r="S15" s="150" t="str">
        <f>BigCF!S16</f>
        <v xml:space="preserve"> </v>
      </c>
      <c r="T15" s="150" t="str">
        <f>BigCF!T16</f>
        <v xml:space="preserve"> </v>
      </c>
      <c r="U15" s="150" t="str">
        <f>BigCF!U16</f>
        <v xml:space="preserve"> </v>
      </c>
      <c r="V15" s="150" t="str">
        <f>BigCF!V16</f>
        <v xml:space="preserve"> </v>
      </c>
      <c r="W15" s="150" t="str">
        <f>BigCF!W16</f>
        <v xml:space="preserve"> </v>
      </c>
      <c r="X15" s="150" t="str">
        <f>BigCF!X16</f>
        <v xml:space="preserve"> </v>
      </c>
      <c r="Y15" s="150" t="str">
        <f>BigCF!Y16</f>
        <v xml:space="preserve"> </v>
      </c>
      <c r="Z15" s="150" t="str">
        <f>BigCF!Z16</f>
        <v xml:space="preserve"> </v>
      </c>
      <c r="AA15" s="150" t="str">
        <f>BigCF!AA16</f>
        <v xml:space="preserve"> </v>
      </c>
      <c r="AB15" s="150" t="str">
        <f>BigCF!AB16</f>
        <v xml:space="preserve"> </v>
      </c>
      <c r="AC15" s="150" t="str">
        <f>BigCF!AC16</f>
        <v xml:space="preserve"> </v>
      </c>
      <c r="AD15" s="150" t="str">
        <f>BigCF!AD16</f>
        <v xml:space="preserve"> </v>
      </c>
      <c r="AE15" s="150" t="str">
        <f>BigCF!AE16</f>
        <v xml:space="preserve"> </v>
      </c>
      <c r="AF15" s="150" t="str">
        <f>BigCF!AF16</f>
        <v xml:space="preserve"> </v>
      </c>
      <c r="AG15" s="150" t="str">
        <f>BigCF!AG16</f>
        <v xml:space="preserve"> </v>
      </c>
      <c r="AH15" s="150" t="str">
        <f>BigCF!AH16</f>
        <v xml:space="preserve"> </v>
      </c>
      <c r="AI15" s="150" t="str">
        <f>BigCF!AI16</f>
        <v xml:space="preserve"> </v>
      </c>
      <c r="AJ15" s="150" t="str">
        <f>BigCF!AJ16</f>
        <v xml:space="preserve"> </v>
      </c>
      <c r="AK15" s="150" t="str">
        <f>BigCF!AK16</f>
        <v xml:space="preserve"> </v>
      </c>
      <c r="AL15" s="150" t="str">
        <f>BigCF!AL16</f>
        <v xml:space="preserve"> </v>
      </c>
      <c r="AM15" s="150" t="str">
        <f>BigCF!AM16</f>
        <v xml:space="preserve"> </v>
      </c>
      <c r="AN15" s="150" t="e">
        <f>BigCF!#REF!</f>
        <v>#REF!</v>
      </c>
      <c r="AO15" s="150" t="e">
        <f>BigCF!#REF!</f>
        <v>#REF!</v>
      </c>
      <c r="AP15" s="150" t="e">
        <f>BigCF!#REF!</f>
        <v>#REF!</v>
      </c>
      <c r="AQ15" s="150" t="e">
        <f>BigCF!#REF!</f>
        <v>#REF!</v>
      </c>
      <c r="AR15" s="150" t="e">
        <f>BigCF!#REF!</f>
        <v>#REF!</v>
      </c>
      <c r="AS15" s="150" t="e">
        <f>BigCF!#REF!</f>
        <v>#REF!</v>
      </c>
      <c r="AT15" s="150" t="e">
        <f>BigCF!#REF!</f>
        <v>#REF!</v>
      </c>
      <c r="AU15" s="150" t="e">
        <f>BigCF!#REF!</f>
        <v>#REF!</v>
      </c>
      <c r="AV15" s="150" t="e">
        <f>BigCF!#REF!</f>
        <v>#REF!</v>
      </c>
      <c r="AW15" s="150" t="e">
        <f>BigCF!#REF!</f>
        <v>#REF!</v>
      </c>
      <c r="AX15" s="150" t="e">
        <f>BigCF!#REF!</f>
        <v>#REF!</v>
      </c>
      <c r="AY15" s="150" t="e">
        <f>BigCF!#REF!</f>
        <v>#REF!</v>
      </c>
      <c r="AZ15" s="150" t="e">
        <f>BigCF!#REF!</f>
        <v>#REF!</v>
      </c>
      <c r="BA15" s="150" t="e">
        <f>BigCF!#REF!</f>
        <v>#REF!</v>
      </c>
      <c r="BB15" s="150" t="e">
        <f>BigCF!#REF!</f>
        <v>#REF!</v>
      </c>
      <c r="BC15" s="150" t="e">
        <f>BigCF!#REF!</f>
        <v>#REF!</v>
      </c>
      <c r="BD15" s="150" t="e">
        <f>BigCF!#REF!</f>
        <v>#REF!</v>
      </c>
      <c r="BE15" s="150" t="e">
        <f>BigCF!#REF!</f>
        <v>#REF!</v>
      </c>
      <c r="BF15" s="150" t="e">
        <f>BigCF!#REF!</f>
        <v>#REF!</v>
      </c>
      <c r="BG15" s="150" t="e">
        <f>BigCF!#REF!</f>
        <v>#REF!</v>
      </c>
      <c r="BH15" s="150" t="e">
        <f>BigCF!#REF!</f>
        <v>#REF!</v>
      </c>
      <c r="BI15" s="150" t="e">
        <f>BigCF!#REF!</f>
        <v>#REF!</v>
      </c>
      <c r="BJ15" s="150" t="e">
        <f>BigCF!#REF!</f>
        <v>#REF!</v>
      </c>
      <c r="BK15" s="150" t="e">
        <f>BigCF!#REF!</f>
        <v>#REF!</v>
      </c>
      <c r="BL15" s="150" t="e">
        <f>BigCF!#REF!</f>
        <v>#REF!</v>
      </c>
      <c r="BM15" s="150" t="e">
        <f>BigCF!#REF!</f>
        <v>#REF!</v>
      </c>
      <c r="BN15" s="150" t="e">
        <f>BigCF!#REF!</f>
        <v>#REF!</v>
      </c>
      <c r="BO15" s="150" t="e">
        <f>BigCF!#REF!</f>
        <v>#REF!</v>
      </c>
      <c r="BP15" s="150" t="e">
        <f>BigCF!#REF!</f>
        <v>#REF!</v>
      </c>
      <c r="BQ15" s="150" t="e">
        <f>BigCF!#REF!</f>
        <v>#REF!</v>
      </c>
      <c r="BR15" s="150" t="e">
        <f>BigCF!#REF!</f>
        <v>#REF!</v>
      </c>
      <c r="BS15" s="150" t="e">
        <f>BigCF!#REF!</f>
        <v>#REF!</v>
      </c>
      <c r="BT15" s="150" t="e">
        <f>BigCF!#REF!</f>
        <v>#REF!</v>
      </c>
      <c r="BU15" s="150" t="e">
        <f>BigCF!#REF!</f>
        <v>#REF!</v>
      </c>
      <c r="BV15" s="150" t="e">
        <f>BigCF!#REF!</f>
        <v>#REF!</v>
      </c>
      <c r="BW15" s="150" t="e">
        <f>BigCF!#REF!</f>
        <v>#REF!</v>
      </c>
      <c r="BX15" s="150" t="e">
        <f>BigCF!#REF!</f>
        <v>#REF!</v>
      </c>
      <c r="BY15" s="150" t="e">
        <f>BigCF!#REF!</f>
        <v>#REF!</v>
      </c>
      <c r="BZ15" s="150" t="e">
        <f>BigCF!#REF!</f>
        <v>#REF!</v>
      </c>
      <c r="CA15" s="150" t="e">
        <f>BigCF!#REF!</f>
        <v>#REF!</v>
      </c>
      <c r="CB15" s="150" t="e">
        <f>BigCF!#REF!</f>
        <v>#REF!</v>
      </c>
      <c r="CC15" s="150" t="e">
        <f>BigCF!#REF!</f>
        <v>#REF!</v>
      </c>
      <c r="CD15" s="150" t="e">
        <f>BigCF!#REF!</f>
        <v>#REF!</v>
      </c>
      <c r="CE15" s="150" t="e">
        <f>BigCF!#REF!</f>
        <v>#REF!</v>
      </c>
      <c r="CF15" s="150" t="e">
        <f>BigCF!#REF!</f>
        <v>#REF!</v>
      </c>
      <c r="CG15" s="150" t="e">
        <f>BigCF!#REF!</f>
        <v>#REF!</v>
      </c>
      <c r="CH15" s="150" t="e">
        <f>BigCF!#REF!</f>
        <v>#REF!</v>
      </c>
      <c r="CI15" s="150" t="e">
        <f>BigCF!#REF!</f>
        <v>#REF!</v>
      </c>
      <c r="CJ15" s="150" t="e">
        <f>BigCF!#REF!</f>
        <v>#REF!</v>
      </c>
      <c r="CK15" s="150" t="e">
        <f>BigCF!#REF!</f>
        <v>#REF!</v>
      </c>
      <c r="CL15" s="150" t="e">
        <f>BigCF!#REF!</f>
        <v>#REF!</v>
      </c>
      <c r="CM15" s="150" t="e">
        <f>BigCF!#REF!</f>
        <v>#REF!</v>
      </c>
      <c r="CN15" s="150" t="e">
        <f>BigCF!#REF!</f>
        <v>#REF!</v>
      </c>
      <c r="CO15" s="150" t="e">
        <f>BigCF!#REF!</f>
        <v>#REF!</v>
      </c>
      <c r="CP15" s="150" t="e">
        <f>BigCF!#REF!</f>
        <v>#REF!</v>
      </c>
      <c r="CQ15" s="150" t="e">
        <f>BigCF!#REF!</f>
        <v>#REF!</v>
      </c>
      <c r="CR15" s="150" t="e">
        <f>BigCF!#REF!</f>
        <v>#REF!</v>
      </c>
      <c r="CS15" s="150" t="e">
        <f>BigCF!#REF!</f>
        <v>#REF!</v>
      </c>
      <c r="CT15" s="150" t="e">
        <f>BigCF!#REF!</f>
        <v>#REF!</v>
      </c>
      <c r="CU15" s="150" t="e">
        <f>BigCF!#REF!</f>
        <v>#REF!</v>
      </c>
      <c r="CV15" s="150" t="e">
        <f>BigCF!#REF!</f>
        <v>#REF!</v>
      </c>
      <c r="CW15" s="150" t="e">
        <f>BigCF!#REF!</f>
        <v>#REF!</v>
      </c>
      <c r="CX15" s="150" t="e">
        <f>BigCF!#REF!</f>
        <v>#REF!</v>
      </c>
      <c r="CY15" s="150" t="e">
        <f>BigCF!#REF!</f>
        <v>#REF!</v>
      </c>
      <c r="CZ15" s="150" t="e">
        <f>BigCF!#REF!</f>
        <v>#REF!</v>
      </c>
    </row>
    <row r="16" spans="2:104">
      <c r="C16" s="94" t="s">
        <v>611</v>
      </c>
      <c r="D16" s="94">
        <f>6-COUNTIF(D10:D15," ")</f>
        <v>0</v>
      </c>
      <c r="E16" s="94">
        <f t="shared" ref="E16:BP16" si="0">6-COUNTIF(E10:E15," ")</f>
        <v>0</v>
      </c>
      <c r="F16" s="94">
        <f t="shared" si="0"/>
        <v>0</v>
      </c>
      <c r="G16" s="94">
        <f t="shared" si="0"/>
        <v>0</v>
      </c>
      <c r="H16" s="94">
        <f t="shared" si="0"/>
        <v>0</v>
      </c>
      <c r="I16" s="94">
        <f t="shared" si="0"/>
        <v>0</v>
      </c>
      <c r="J16" s="94">
        <f t="shared" si="0"/>
        <v>0</v>
      </c>
      <c r="K16" s="94">
        <f t="shared" si="0"/>
        <v>0</v>
      </c>
      <c r="L16" s="94">
        <f t="shared" si="0"/>
        <v>0</v>
      </c>
      <c r="M16" s="94">
        <f t="shared" si="0"/>
        <v>0</v>
      </c>
      <c r="N16" s="94">
        <f t="shared" si="0"/>
        <v>0</v>
      </c>
      <c r="O16" s="94">
        <f t="shared" si="0"/>
        <v>0</v>
      </c>
      <c r="P16" s="94">
        <f t="shared" si="0"/>
        <v>0</v>
      </c>
      <c r="Q16" s="94">
        <f t="shared" si="0"/>
        <v>0</v>
      </c>
      <c r="R16" s="94">
        <f t="shared" si="0"/>
        <v>0</v>
      </c>
      <c r="S16" s="94">
        <f t="shared" si="0"/>
        <v>0</v>
      </c>
      <c r="T16" s="94">
        <f t="shared" si="0"/>
        <v>0</v>
      </c>
      <c r="U16" s="94">
        <f t="shared" si="0"/>
        <v>0</v>
      </c>
      <c r="V16" s="94">
        <f t="shared" si="0"/>
        <v>0</v>
      </c>
      <c r="W16" s="94">
        <f t="shared" si="0"/>
        <v>0</v>
      </c>
      <c r="X16" s="94">
        <f t="shared" si="0"/>
        <v>0</v>
      </c>
      <c r="Y16" s="94">
        <f t="shared" si="0"/>
        <v>0</v>
      </c>
      <c r="Z16" s="94">
        <f t="shared" si="0"/>
        <v>0</v>
      </c>
      <c r="AA16" s="94">
        <f t="shared" si="0"/>
        <v>0</v>
      </c>
      <c r="AB16" s="94">
        <f t="shared" si="0"/>
        <v>0</v>
      </c>
      <c r="AC16" s="94">
        <f t="shared" si="0"/>
        <v>0</v>
      </c>
      <c r="AD16" s="94">
        <f t="shared" si="0"/>
        <v>0</v>
      </c>
      <c r="AE16" s="94">
        <f t="shared" si="0"/>
        <v>0</v>
      </c>
      <c r="AF16" s="94">
        <f t="shared" si="0"/>
        <v>0</v>
      </c>
      <c r="AG16" s="94">
        <f t="shared" si="0"/>
        <v>0</v>
      </c>
      <c r="AH16" s="94">
        <f t="shared" si="0"/>
        <v>0</v>
      </c>
      <c r="AI16" s="94">
        <f t="shared" si="0"/>
        <v>0</v>
      </c>
      <c r="AJ16" s="94">
        <f t="shared" si="0"/>
        <v>0</v>
      </c>
      <c r="AK16" s="94">
        <f t="shared" si="0"/>
        <v>0</v>
      </c>
      <c r="AL16" s="94">
        <f t="shared" si="0"/>
        <v>0</v>
      </c>
      <c r="AM16" s="94">
        <f t="shared" si="0"/>
        <v>0</v>
      </c>
      <c r="AN16" s="94">
        <f t="shared" si="0"/>
        <v>6</v>
      </c>
      <c r="AO16" s="94">
        <f t="shared" si="0"/>
        <v>6</v>
      </c>
      <c r="AP16" s="94">
        <f t="shared" si="0"/>
        <v>6</v>
      </c>
      <c r="AQ16" s="94">
        <f t="shared" si="0"/>
        <v>6</v>
      </c>
      <c r="AR16" s="94">
        <f t="shared" si="0"/>
        <v>6</v>
      </c>
      <c r="AS16" s="94">
        <f t="shared" si="0"/>
        <v>6</v>
      </c>
      <c r="AT16" s="94">
        <f t="shared" si="0"/>
        <v>6</v>
      </c>
      <c r="AU16" s="94">
        <f t="shared" si="0"/>
        <v>6</v>
      </c>
      <c r="AV16" s="94">
        <f t="shared" si="0"/>
        <v>6</v>
      </c>
      <c r="AW16" s="94">
        <f t="shared" si="0"/>
        <v>6</v>
      </c>
      <c r="AX16" s="94">
        <f t="shared" si="0"/>
        <v>6</v>
      </c>
      <c r="AY16" s="94">
        <f t="shared" si="0"/>
        <v>6</v>
      </c>
      <c r="AZ16" s="94">
        <f t="shared" si="0"/>
        <v>6</v>
      </c>
      <c r="BA16" s="94">
        <f t="shared" si="0"/>
        <v>6</v>
      </c>
      <c r="BB16" s="94">
        <f t="shared" si="0"/>
        <v>6</v>
      </c>
      <c r="BC16" s="94">
        <f t="shared" si="0"/>
        <v>6</v>
      </c>
      <c r="BD16" s="94">
        <f t="shared" si="0"/>
        <v>6</v>
      </c>
      <c r="BE16" s="94">
        <f t="shared" si="0"/>
        <v>6</v>
      </c>
      <c r="BF16" s="94">
        <f t="shared" si="0"/>
        <v>6</v>
      </c>
      <c r="BG16" s="94">
        <f t="shared" si="0"/>
        <v>6</v>
      </c>
      <c r="BH16" s="94">
        <f t="shared" si="0"/>
        <v>6</v>
      </c>
      <c r="BI16" s="94">
        <f t="shared" si="0"/>
        <v>6</v>
      </c>
      <c r="BJ16" s="94">
        <f t="shared" si="0"/>
        <v>6</v>
      </c>
      <c r="BK16" s="94">
        <f t="shared" si="0"/>
        <v>6</v>
      </c>
      <c r="BL16" s="94">
        <f t="shared" si="0"/>
        <v>6</v>
      </c>
      <c r="BM16" s="94">
        <f t="shared" si="0"/>
        <v>6</v>
      </c>
      <c r="BN16" s="94">
        <f t="shared" si="0"/>
        <v>6</v>
      </c>
      <c r="BO16" s="94">
        <f t="shared" si="0"/>
        <v>6</v>
      </c>
      <c r="BP16" s="94">
        <f t="shared" si="0"/>
        <v>6</v>
      </c>
      <c r="BQ16" s="94">
        <f t="shared" ref="BQ16:CZ16" si="1">6-COUNTIF(BQ10:BQ15," ")</f>
        <v>6</v>
      </c>
      <c r="BR16" s="94">
        <f t="shared" si="1"/>
        <v>6</v>
      </c>
      <c r="BS16" s="94">
        <f t="shared" si="1"/>
        <v>6</v>
      </c>
      <c r="BT16" s="94">
        <f t="shared" si="1"/>
        <v>6</v>
      </c>
      <c r="BU16" s="94">
        <f t="shared" si="1"/>
        <v>6</v>
      </c>
      <c r="BV16" s="94">
        <f t="shared" si="1"/>
        <v>6</v>
      </c>
      <c r="BW16" s="94">
        <f t="shared" si="1"/>
        <v>6</v>
      </c>
      <c r="BX16" s="94">
        <f t="shared" si="1"/>
        <v>6</v>
      </c>
      <c r="BY16" s="94">
        <f t="shared" si="1"/>
        <v>6</v>
      </c>
      <c r="BZ16" s="94">
        <f t="shared" si="1"/>
        <v>6</v>
      </c>
      <c r="CA16" s="94">
        <f t="shared" si="1"/>
        <v>6</v>
      </c>
      <c r="CB16" s="94">
        <f t="shared" si="1"/>
        <v>6</v>
      </c>
      <c r="CC16" s="94">
        <f t="shared" si="1"/>
        <v>6</v>
      </c>
      <c r="CD16" s="94">
        <f t="shared" si="1"/>
        <v>6</v>
      </c>
      <c r="CE16" s="94">
        <f t="shared" si="1"/>
        <v>6</v>
      </c>
      <c r="CF16" s="94">
        <f t="shared" si="1"/>
        <v>6</v>
      </c>
      <c r="CG16" s="94">
        <f t="shared" si="1"/>
        <v>6</v>
      </c>
      <c r="CH16" s="94">
        <f t="shared" si="1"/>
        <v>6</v>
      </c>
      <c r="CI16" s="94">
        <f t="shared" si="1"/>
        <v>6</v>
      </c>
      <c r="CJ16" s="94">
        <f t="shared" si="1"/>
        <v>6</v>
      </c>
      <c r="CK16" s="94">
        <f t="shared" si="1"/>
        <v>6</v>
      </c>
      <c r="CL16" s="94">
        <f t="shared" si="1"/>
        <v>6</v>
      </c>
      <c r="CM16" s="94">
        <f t="shared" si="1"/>
        <v>6</v>
      </c>
      <c r="CN16" s="94">
        <f t="shared" si="1"/>
        <v>6</v>
      </c>
      <c r="CO16" s="94">
        <f t="shared" si="1"/>
        <v>6</v>
      </c>
      <c r="CP16" s="94">
        <f t="shared" si="1"/>
        <v>6</v>
      </c>
      <c r="CQ16" s="94">
        <f t="shared" si="1"/>
        <v>6</v>
      </c>
      <c r="CR16" s="94">
        <f t="shared" si="1"/>
        <v>6</v>
      </c>
      <c r="CS16" s="94">
        <f t="shared" si="1"/>
        <v>6</v>
      </c>
      <c r="CT16" s="94">
        <f t="shared" si="1"/>
        <v>6</v>
      </c>
      <c r="CU16" s="94">
        <f t="shared" si="1"/>
        <v>6</v>
      </c>
      <c r="CV16" s="94">
        <f t="shared" si="1"/>
        <v>6</v>
      </c>
      <c r="CW16" s="94">
        <f t="shared" si="1"/>
        <v>6</v>
      </c>
      <c r="CX16" s="94">
        <f t="shared" si="1"/>
        <v>6</v>
      </c>
      <c r="CY16" s="94">
        <f t="shared" si="1"/>
        <v>6</v>
      </c>
      <c r="CZ16" s="94">
        <f t="shared" si="1"/>
        <v>6</v>
      </c>
    </row>
    <row r="19" spans="1:104">
      <c r="C19" t="s">
        <v>508</v>
      </c>
    </row>
    <row r="22" spans="1:104">
      <c r="B22" t="s">
        <v>495</v>
      </c>
    </row>
    <row r="23" spans="1:104">
      <c r="B23" t="s">
        <v>647</v>
      </c>
    </row>
    <row r="24" spans="1:104">
      <c r="B24" t="s">
        <v>461</v>
      </c>
    </row>
    <row r="25" spans="1:104">
      <c r="A25" t="s">
        <v>801</v>
      </c>
      <c r="C25" s="151" t="s">
        <v>496</v>
      </c>
      <c r="D25" s="95">
        <f>BigCF!D47</f>
        <v>700</v>
      </c>
      <c r="E25" s="95">
        <f>BigCF!E47</f>
        <v>700</v>
      </c>
      <c r="F25" s="95">
        <f>BigCF!F47</f>
        <v>700</v>
      </c>
      <c r="G25" s="95">
        <f>BigCF!G47</f>
        <v>700</v>
      </c>
      <c r="H25" s="95">
        <f>BigCF!H47</f>
        <v>700</v>
      </c>
      <c r="I25" s="95">
        <f>BigCF!I47</f>
        <v>700</v>
      </c>
      <c r="J25" s="95">
        <f>BigCF!J47</f>
        <v>498</v>
      </c>
      <c r="K25" s="95">
        <f>BigCF!K47</f>
        <v>498</v>
      </c>
      <c r="L25" s="95">
        <f>BigCF!L47</f>
        <v>498</v>
      </c>
      <c r="M25" s="95">
        <f>BigCF!M47</f>
        <v>498</v>
      </c>
      <c r="N25" s="95">
        <f>BigCF!N47</f>
        <v>498</v>
      </c>
      <c r="O25" s="95">
        <f>BigCF!O47</f>
        <v>0</v>
      </c>
      <c r="P25" s="95">
        <f>BigCF!P47</f>
        <v>0</v>
      </c>
      <c r="Q25" s="95">
        <f>BigCF!Q47</f>
        <v>0</v>
      </c>
      <c r="R25" s="95">
        <f>BigCF!R47</f>
        <v>0</v>
      </c>
      <c r="S25" s="95">
        <f>BigCF!S47</f>
        <v>0</v>
      </c>
      <c r="T25" s="95">
        <f>BigCF!T47</f>
        <v>0</v>
      </c>
      <c r="U25" s="95">
        <f>BigCF!U47</f>
        <v>0</v>
      </c>
      <c r="V25" s="95">
        <f>BigCF!V47</f>
        <v>0</v>
      </c>
      <c r="W25" s="95">
        <f>BigCF!W47</f>
        <v>0</v>
      </c>
      <c r="X25" s="95">
        <f>BigCF!X47</f>
        <v>0</v>
      </c>
      <c r="Y25" s="95">
        <f>BigCF!Y47</f>
        <v>0</v>
      </c>
      <c r="Z25" s="95">
        <f>BigCF!Z47</f>
        <v>0</v>
      </c>
      <c r="AA25" s="95">
        <f>BigCF!AA47</f>
        <v>0</v>
      </c>
      <c r="AB25" s="95">
        <f>BigCF!AB47</f>
        <v>0</v>
      </c>
      <c r="AC25" s="95">
        <f>BigCF!AC47</f>
        <v>0</v>
      </c>
      <c r="AD25" s="95">
        <f>BigCF!AD47</f>
        <v>0</v>
      </c>
      <c r="AE25" s="95">
        <f>BigCF!AE47</f>
        <v>0</v>
      </c>
      <c r="AF25" s="95">
        <f>BigCF!AF47</f>
        <v>0</v>
      </c>
      <c r="AG25" s="95">
        <f>BigCF!AG47</f>
        <v>0</v>
      </c>
      <c r="AH25" s="95">
        <f>BigCF!AH47</f>
        <v>0</v>
      </c>
      <c r="AI25" s="95">
        <f>BigCF!AI47</f>
        <v>0</v>
      </c>
      <c r="AJ25" s="95">
        <f>BigCF!AJ47</f>
        <v>0</v>
      </c>
      <c r="AK25" s="95">
        <f>BigCF!AK47</f>
        <v>0</v>
      </c>
      <c r="AL25" s="95">
        <f>BigCF!AL47</f>
        <v>0</v>
      </c>
      <c r="AM25" s="95">
        <f>BigCF!AM47</f>
        <v>0</v>
      </c>
      <c r="AN25" s="95" t="e">
        <f>BigCF!#REF!</f>
        <v>#REF!</v>
      </c>
      <c r="AO25" s="95" t="e">
        <f>BigCF!#REF!</f>
        <v>#REF!</v>
      </c>
      <c r="AP25" s="95" t="e">
        <f>BigCF!#REF!</f>
        <v>#REF!</v>
      </c>
      <c r="AQ25" s="95" t="e">
        <f>BigCF!#REF!</f>
        <v>#REF!</v>
      </c>
      <c r="AR25" s="95" t="e">
        <f>BigCF!#REF!</f>
        <v>#REF!</v>
      </c>
      <c r="AS25" s="95" t="e">
        <f>BigCF!#REF!</f>
        <v>#REF!</v>
      </c>
      <c r="AT25" s="95" t="e">
        <f>BigCF!#REF!</f>
        <v>#REF!</v>
      </c>
      <c r="AU25" s="95" t="e">
        <f>BigCF!#REF!</f>
        <v>#REF!</v>
      </c>
      <c r="AV25" s="95" t="e">
        <f>BigCF!#REF!</f>
        <v>#REF!</v>
      </c>
      <c r="AW25" s="95" t="e">
        <f>BigCF!#REF!</f>
        <v>#REF!</v>
      </c>
      <c r="AX25" s="95" t="e">
        <f>BigCF!#REF!</f>
        <v>#REF!</v>
      </c>
      <c r="AY25" s="95" t="e">
        <f>BigCF!#REF!</f>
        <v>#REF!</v>
      </c>
      <c r="AZ25" s="95" t="e">
        <f>BigCF!#REF!</f>
        <v>#REF!</v>
      </c>
      <c r="BA25" s="95" t="e">
        <f>BigCF!#REF!</f>
        <v>#REF!</v>
      </c>
      <c r="BB25" s="95" t="e">
        <f>BigCF!#REF!</f>
        <v>#REF!</v>
      </c>
      <c r="BC25" s="95" t="e">
        <f>BigCF!#REF!</f>
        <v>#REF!</v>
      </c>
      <c r="BD25" s="95" t="e">
        <f>BigCF!#REF!</f>
        <v>#REF!</v>
      </c>
      <c r="BE25" s="95" t="e">
        <f>BigCF!#REF!</f>
        <v>#REF!</v>
      </c>
      <c r="BF25" s="95" t="e">
        <f>BigCF!#REF!</f>
        <v>#REF!</v>
      </c>
      <c r="BG25" s="95" t="e">
        <f>BigCF!#REF!</f>
        <v>#REF!</v>
      </c>
      <c r="BH25" s="95" t="e">
        <f>BigCF!#REF!</f>
        <v>#REF!</v>
      </c>
      <c r="BI25" s="95" t="e">
        <f>BigCF!#REF!</f>
        <v>#REF!</v>
      </c>
      <c r="BJ25" s="95" t="e">
        <f>BigCF!#REF!</f>
        <v>#REF!</v>
      </c>
      <c r="BK25" s="95" t="e">
        <f>BigCF!#REF!</f>
        <v>#REF!</v>
      </c>
      <c r="BL25" s="95" t="e">
        <f>BigCF!#REF!</f>
        <v>#REF!</v>
      </c>
      <c r="BM25" s="95" t="e">
        <f>BigCF!#REF!</f>
        <v>#REF!</v>
      </c>
      <c r="BN25" s="95" t="e">
        <f>BigCF!#REF!</f>
        <v>#REF!</v>
      </c>
      <c r="BO25" s="95" t="e">
        <f>BigCF!#REF!</f>
        <v>#REF!</v>
      </c>
      <c r="BP25" s="95" t="e">
        <f>BigCF!#REF!</f>
        <v>#REF!</v>
      </c>
      <c r="BQ25" s="95" t="e">
        <f>BigCF!#REF!</f>
        <v>#REF!</v>
      </c>
      <c r="BR25" s="95" t="e">
        <f>BigCF!#REF!</f>
        <v>#REF!</v>
      </c>
      <c r="BS25" s="95" t="e">
        <f>BigCF!#REF!</f>
        <v>#REF!</v>
      </c>
      <c r="BT25" s="95" t="e">
        <f>BigCF!#REF!</f>
        <v>#REF!</v>
      </c>
      <c r="BU25" s="95" t="e">
        <f>BigCF!#REF!</f>
        <v>#REF!</v>
      </c>
      <c r="BV25" s="95" t="e">
        <f>BigCF!#REF!</f>
        <v>#REF!</v>
      </c>
      <c r="BW25" s="95" t="e">
        <f>BigCF!#REF!</f>
        <v>#REF!</v>
      </c>
      <c r="BX25" s="95" t="e">
        <f>BigCF!#REF!</f>
        <v>#REF!</v>
      </c>
      <c r="BY25" s="95" t="e">
        <f>BigCF!#REF!</f>
        <v>#REF!</v>
      </c>
      <c r="BZ25" s="95" t="e">
        <f>BigCF!#REF!</f>
        <v>#REF!</v>
      </c>
      <c r="CA25" s="95" t="e">
        <f>BigCF!#REF!</f>
        <v>#REF!</v>
      </c>
      <c r="CB25" s="95" t="e">
        <f>BigCF!#REF!</f>
        <v>#REF!</v>
      </c>
      <c r="CC25" s="95" t="e">
        <f>BigCF!#REF!</f>
        <v>#REF!</v>
      </c>
      <c r="CD25" s="95" t="e">
        <f>BigCF!#REF!</f>
        <v>#REF!</v>
      </c>
      <c r="CE25" s="95" t="e">
        <f>BigCF!#REF!</f>
        <v>#REF!</v>
      </c>
      <c r="CF25" s="95" t="e">
        <f>BigCF!#REF!</f>
        <v>#REF!</v>
      </c>
      <c r="CG25" s="95" t="e">
        <f>BigCF!#REF!</f>
        <v>#REF!</v>
      </c>
      <c r="CH25" s="95" t="e">
        <f>BigCF!#REF!</f>
        <v>#REF!</v>
      </c>
      <c r="CI25" s="95" t="e">
        <f>BigCF!#REF!</f>
        <v>#REF!</v>
      </c>
      <c r="CJ25" s="95" t="e">
        <f>BigCF!#REF!</f>
        <v>#REF!</v>
      </c>
      <c r="CK25" s="95" t="e">
        <f>BigCF!#REF!</f>
        <v>#REF!</v>
      </c>
      <c r="CL25" s="95" t="e">
        <f>BigCF!#REF!</f>
        <v>#REF!</v>
      </c>
      <c r="CM25" s="95" t="e">
        <f>BigCF!#REF!</f>
        <v>#REF!</v>
      </c>
      <c r="CN25" s="95" t="e">
        <f>BigCF!#REF!</f>
        <v>#REF!</v>
      </c>
      <c r="CO25" s="95" t="e">
        <f>BigCF!#REF!</f>
        <v>#REF!</v>
      </c>
      <c r="CP25" s="95" t="e">
        <f>BigCF!#REF!</f>
        <v>#REF!</v>
      </c>
      <c r="CQ25" s="95" t="e">
        <f>BigCF!#REF!</f>
        <v>#REF!</v>
      </c>
      <c r="CR25" s="95" t="e">
        <f>BigCF!#REF!</f>
        <v>#REF!</v>
      </c>
      <c r="CS25" s="95" t="e">
        <f>BigCF!#REF!</f>
        <v>#REF!</v>
      </c>
      <c r="CT25" s="95" t="e">
        <f>BigCF!#REF!</f>
        <v>#REF!</v>
      </c>
      <c r="CU25" s="95" t="e">
        <f>BigCF!#REF!</f>
        <v>#REF!</v>
      </c>
      <c r="CV25" s="95" t="e">
        <f>BigCF!#REF!</f>
        <v>#REF!</v>
      </c>
      <c r="CW25" s="95" t="e">
        <f>BigCF!#REF!</f>
        <v>#REF!</v>
      </c>
      <c r="CX25" s="95" t="e">
        <f>BigCF!#REF!</f>
        <v>#REF!</v>
      </c>
      <c r="CY25" s="95" t="e">
        <f>BigCF!#REF!</f>
        <v>#REF!</v>
      </c>
      <c r="CZ25" s="95" t="e">
        <f>BigCF!#REF!</f>
        <v>#REF!</v>
      </c>
    </row>
    <row r="26" spans="1:104">
      <c r="A26" t="s">
        <v>802</v>
      </c>
      <c r="C26" s="151" t="s">
        <v>497</v>
      </c>
      <c r="D26" s="95">
        <f>BigCF!D61</f>
        <v>180</v>
      </c>
      <c r="E26" s="95">
        <f>BigCF!E61</f>
        <v>180</v>
      </c>
      <c r="F26" s="95">
        <f>BigCF!F61</f>
        <v>180</v>
      </c>
      <c r="G26" s="95">
        <f>BigCF!G61</f>
        <v>180</v>
      </c>
      <c r="H26" s="95">
        <f>BigCF!H61</f>
        <v>180</v>
      </c>
      <c r="I26" s="95">
        <f>BigCF!I61</f>
        <v>180</v>
      </c>
      <c r="J26" s="95">
        <f>BigCF!J61</f>
        <v>143.6</v>
      </c>
      <c r="K26" s="95">
        <f>BigCF!K61</f>
        <v>143.6</v>
      </c>
      <c r="L26" s="95">
        <f>BigCF!L61</f>
        <v>143.6</v>
      </c>
      <c r="M26" s="95">
        <f>BigCF!M61</f>
        <v>143.6</v>
      </c>
      <c r="N26" s="95">
        <f>BigCF!N61</f>
        <v>143.6</v>
      </c>
      <c r="O26" s="95">
        <f>BigCF!O61</f>
        <v>0</v>
      </c>
      <c r="P26" s="95">
        <f>BigCF!P61</f>
        <v>0</v>
      </c>
      <c r="Q26" s="95">
        <f>BigCF!Q61</f>
        <v>0</v>
      </c>
      <c r="R26" s="95">
        <f>BigCF!R61</f>
        <v>0</v>
      </c>
      <c r="S26" s="95">
        <f>BigCF!S61</f>
        <v>0</v>
      </c>
      <c r="T26" s="95">
        <f>BigCF!T61</f>
        <v>0</v>
      </c>
      <c r="U26" s="95">
        <f>BigCF!U61</f>
        <v>0</v>
      </c>
      <c r="V26" s="95">
        <f>BigCF!V61</f>
        <v>0</v>
      </c>
      <c r="W26" s="95">
        <f>BigCF!W61</f>
        <v>0</v>
      </c>
      <c r="X26" s="95">
        <f>BigCF!X61</f>
        <v>0</v>
      </c>
      <c r="Y26" s="95">
        <f>BigCF!Y61</f>
        <v>0</v>
      </c>
      <c r="Z26" s="95">
        <f>BigCF!Z61</f>
        <v>0</v>
      </c>
      <c r="AA26" s="95">
        <f>BigCF!AA61</f>
        <v>0</v>
      </c>
      <c r="AB26" s="95">
        <f>BigCF!AB61</f>
        <v>0</v>
      </c>
      <c r="AC26" s="95">
        <f>BigCF!AC61</f>
        <v>0</v>
      </c>
      <c r="AD26" s="95">
        <f>BigCF!AD61</f>
        <v>0</v>
      </c>
      <c r="AE26" s="95">
        <f>BigCF!AE61</f>
        <v>0</v>
      </c>
      <c r="AF26" s="95">
        <f>BigCF!AF61</f>
        <v>0</v>
      </c>
      <c r="AG26" s="95">
        <f>BigCF!AG61</f>
        <v>0</v>
      </c>
      <c r="AH26" s="95">
        <f>BigCF!AH61</f>
        <v>0</v>
      </c>
      <c r="AI26" s="95">
        <f>BigCF!AI61</f>
        <v>0</v>
      </c>
      <c r="AJ26" s="95">
        <f>BigCF!AJ61</f>
        <v>0</v>
      </c>
      <c r="AK26" s="95">
        <f>BigCF!AK61</f>
        <v>0</v>
      </c>
      <c r="AL26" s="95">
        <f>BigCF!AL61</f>
        <v>0</v>
      </c>
      <c r="AM26" s="95">
        <f>BigCF!AM61</f>
        <v>0</v>
      </c>
      <c r="AN26" s="95" t="e">
        <f>BigCF!#REF!</f>
        <v>#REF!</v>
      </c>
      <c r="AO26" s="95" t="e">
        <f>BigCF!#REF!</f>
        <v>#REF!</v>
      </c>
      <c r="AP26" s="95" t="e">
        <f>BigCF!#REF!</f>
        <v>#REF!</v>
      </c>
      <c r="AQ26" s="95" t="e">
        <f>BigCF!#REF!</f>
        <v>#REF!</v>
      </c>
      <c r="AR26" s="95" t="e">
        <f>BigCF!#REF!</f>
        <v>#REF!</v>
      </c>
      <c r="AS26" s="95" t="e">
        <f>BigCF!#REF!</f>
        <v>#REF!</v>
      </c>
      <c r="AT26" s="95" t="e">
        <f>BigCF!#REF!</f>
        <v>#REF!</v>
      </c>
      <c r="AU26" s="95" t="e">
        <f>BigCF!#REF!</f>
        <v>#REF!</v>
      </c>
      <c r="AV26" s="95" t="e">
        <f>BigCF!#REF!</f>
        <v>#REF!</v>
      </c>
      <c r="AW26" s="95" t="e">
        <f>BigCF!#REF!</f>
        <v>#REF!</v>
      </c>
      <c r="AX26" s="95" t="e">
        <f>BigCF!#REF!</f>
        <v>#REF!</v>
      </c>
      <c r="AY26" s="95" t="e">
        <f>BigCF!#REF!</f>
        <v>#REF!</v>
      </c>
      <c r="AZ26" s="95" t="e">
        <f>BigCF!#REF!</f>
        <v>#REF!</v>
      </c>
      <c r="BA26" s="95" t="e">
        <f>BigCF!#REF!</f>
        <v>#REF!</v>
      </c>
      <c r="BB26" s="95" t="e">
        <f>BigCF!#REF!</f>
        <v>#REF!</v>
      </c>
      <c r="BC26" s="95" t="e">
        <f>BigCF!#REF!</f>
        <v>#REF!</v>
      </c>
      <c r="BD26" s="95" t="e">
        <f>BigCF!#REF!</f>
        <v>#REF!</v>
      </c>
      <c r="BE26" s="95" t="e">
        <f>BigCF!#REF!</f>
        <v>#REF!</v>
      </c>
      <c r="BF26" s="95" t="e">
        <f>BigCF!#REF!</f>
        <v>#REF!</v>
      </c>
      <c r="BG26" s="95" t="e">
        <f>BigCF!#REF!</f>
        <v>#REF!</v>
      </c>
      <c r="BH26" s="95" t="e">
        <f>BigCF!#REF!</f>
        <v>#REF!</v>
      </c>
      <c r="BI26" s="95" t="e">
        <f>BigCF!#REF!</f>
        <v>#REF!</v>
      </c>
      <c r="BJ26" s="95" t="e">
        <f>BigCF!#REF!</f>
        <v>#REF!</v>
      </c>
      <c r="BK26" s="95" t="e">
        <f>BigCF!#REF!</f>
        <v>#REF!</v>
      </c>
      <c r="BL26" s="95" t="e">
        <f>BigCF!#REF!</f>
        <v>#REF!</v>
      </c>
      <c r="BM26" s="95" t="e">
        <f>BigCF!#REF!</f>
        <v>#REF!</v>
      </c>
      <c r="BN26" s="95" t="e">
        <f>BigCF!#REF!</f>
        <v>#REF!</v>
      </c>
      <c r="BO26" s="95" t="e">
        <f>BigCF!#REF!</f>
        <v>#REF!</v>
      </c>
      <c r="BP26" s="95" t="e">
        <f>BigCF!#REF!</f>
        <v>#REF!</v>
      </c>
      <c r="BQ26" s="95" t="e">
        <f>BigCF!#REF!</f>
        <v>#REF!</v>
      </c>
      <c r="BR26" s="95" t="e">
        <f>BigCF!#REF!</f>
        <v>#REF!</v>
      </c>
      <c r="BS26" s="95" t="e">
        <f>BigCF!#REF!</f>
        <v>#REF!</v>
      </c>
      <c r="BT26" s="95" t="e">
        <f>BigCF!#REF!</f>
        <v>#REF!</v>
      </c>
      <c r="BU26" s="95" t="e">
        <f>BigCF!#REF!</f>
        <v>#REF!</v>
      </c>
      <c r="BV26" s="95" t="e">
        <f>BigCF!#REF!</f>
        <v>#REF!</v>
      </c>
      <c r="BW26" s="95" t="e">
        <f>BigCF!#REF!</f>
        <v>#REF!</v>
      </c>
      <c r="BX26" s="95" t="e">
        <f>BigCF!#REF!</f>
        <v>#REF!</v>
      </c>
      <c r="BY26" s="95" t="e">
        <f>BigCF!#REF!</f>
        <v>#REF!</v>
      </c>
      <c r="BZ26" s="95" t="e">
        <f>BigCF!#REF!</f>
        <v>#REF!</v>
      </c>
      <c r="CA26" s="95" t="e">
        <f>BigCF!#REF!</f>
        <v>#REF!</v>
      </c>
      <c r="CB26" s="95" t="e">
        <f>BigCF!#REF!</f>
        <v>#REF!</v>
      </c>
      <c r="CC26" s="95" t="e">
        <f>BigCF!#REF!</f>
        <v>#REF!</v>
      </c>
      <c r="CD26" s="95" t="e">
        <f>BigCF!#REF!</f>
        <v>#REF!</v>
      </c>
      <c r="CE26" s="95" t="e">
        <f>BigCF!#REF!</f>
        <v>#REF!</v>
      </c>
      <c r="CF26" s="95" t="e">
        <f>BigCF!#REF!</f>
        <v>#REF!</v>
      </c>
      <c r="CG26" s="95" t="e">
        <f>BigCF!#REF!</f>
        <v>#REF!</v>
      </c>
      <c r="CH26" s="95" t="e">
        <f>BigCF!#REF!</f>
        <v>#REF!</v>
      </c>
      <c r="CI26" s="95" t="e">
        <f>BigCF!#REF!</f>
        <v>#REF!</v>
      </c>
      <c r="CJ26" s="95" t="e">
        <f>BigCF!#REF!</f>
        <v>#REF!</v>
      </c>
      <c r="CK26" s="95" t="e">
        <f>BigCF!#REF!</f>
        <v>#REF!</v>
      </c>
      <c r="CL26" s="95" t="e">
        <f>BigCF!#REF!</f>
        <v>#REF!</v>
      </c>
      <c r="CM26" s="95" t="e">
        <f>BigCF!#REF!</f>
        <v>#REF!</v>
      </c>
      <c r="CN26" s="95" t="e">
        <f>BigCF!#REF!</f>
        <v>#REF!</v>
      </c>
      <c r="CO26" s="95" t="e">
        <f>BigCF!#REF!</f>
        <v>#REF!</v>
      </c>
      <c r="CP26" s="95" t="e">
        <f>BigCF!#REF!</f>
        <v>#REF!</v>
      </c>
      <c r="CQ26" s="95" t="e">
        <f>BigCF!#REF!</f>
        <v>#REF!</v>
      </c>
      <c r="CR26" s="95" t="e">
        <f>BigCF!#REF!</f>
        <v>#REF!</v>
      </c>
      <c r="CS26" s="95" t="e">
        <f>BigCF!#REF!</f>
        <v>#REF!</v>
      </c>
      <c r="CT26" s="95" t="e">
        <f>BigCF!#REF!</f>
        <v>#REF!</v>
      </c>
      <c r="CU26" s="95" t="e">
        <f>BigCF!#REF!</f>
        <v>#REF!</v>
      </c>
      <c r="CV26" s="95" t="e">
        <f>BigCF!#REF!</f>
        <v>#REF!</v>
      </c>
      <c r="CW26" s="95" t="e">
        <f>BigCF!#REF!</f>
        <v>#REF!</v>
      </c>
      <c r="CX26" s="95" t="e">
        <f>BigCF!#REF!</f>
        <v>#REF!</v>
      </c>
      <c r="CY26" s="95" t="e">
        <f>BigCF!#REF!</f>
        <v>#REF!</v>
      </c>
      <c r="CZ26" s="95" t="e">
        <f>BigCF!#REF!</f>
        <v>#REF!</v>
      </c>
    </row>
    <row r="27" spans="1:104">
      <c r="A27" t="s">
        <v>60</v>
      </c>
      <c r="C27" s="94"/>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row>
    <row r="28" spans="1:104">
      <c r="A28" t="s">
        <v>61</v>
      </c>
      <c r="C28" s="151" t="s">
        <v>462</v>
      </c>
      <c r="D28" s="95">
        <f t="shared" ref="D28:AI28" si="2">MAX(0,D25-D26)</f>
        <v>520</v>
      </c>
      <c r="E28" s="95">
        <f t="shared" si="2"/>
        <v>520</v>
      </c>
      <c r="F28" s="95">
        <f t="shared" si="2"/>
        <v>520</v>
      </c>
      <c r="G28" s="95">
        <f t="shared" si="2"/>
        <v>520</v>
      </c>
      <c r="H28" s="95">
        <f t="shared" si="2"/>
        <v>520</v>
      </c>
      <c r="I28" s="95">
        <f t="shared" si="2"/>
        <v>520</v>
      </c>
      <c r="J28" s="95">
        <f t="shared" si="2"/>
        <v>354.4</v>
      </c>
      <c r="K28" s="95">
        <f t="shared" si="2"/>
        <v>354.4</v>
      </c>
      <c r="L28" s="95">
        <f t="shared" si="2"/>
        <v>354.4</v>
      </c>
      <c r="M28" s="95">
        <f t="shared" si="2"/>
        <v>354.4</v>
      </c>
      <c r="N28" s="95">
        <f t="shared" si="2"/>
        <v>354.4</v>
      </c>
      <c r="O28" s="95">
        <f t="shared" si="2"/>
        <v>0</v>
      </c>
      <c r="P28" s="95">
        <f t="shared" si="2"/>
        <v>0</v>
      </c>
      <c r="Q28" s="95">
        <f t="shared" si="2"/>
        <v>0</v>
      </c>
      <c r="R28" s="95">
        <f t="shared" si="2"/>
        <v>0</v>
      </c>
      <c r="S28" s="95">
        <f t="shared" si="2"/>
        <v>0</v>
      </c>
      <c r="T28" s="95">
        <f t="shared" si="2"/>
        <v>0</v>
      </c>
      <c r="U28" s="95">
        <f t="shared" si="2"/>
        <v>0</v>
      </c>
      <c r="V28" s="95">
        <f t="shared" si="2"/>
        <v>0</v>
      </c>
      <c r="W28" s="95">
        <f t="shared" si="2"/>
        <v>0</v>
      </c>
      <c r="X28" s="95">
        <f t="shared" si="2"/>
        <v>0</v>
      </c>
      <c r="Y28" s="95">
        <f t="shared" si="2"/>
        <v>0</v>
      </c>
      <c r="Z28" s="95">
        <f t="shared" si="2"/>
        <v>0</v>
      </c>
      <c r="AA28" s="95">
        <f t="shared" si="2"/>
        <v>0</v>
      </c>
      <c r="AB28" s="95">
        <f t="shared" si="2"/>
        <v>0</v>
      </c>
      <c r="AC28" s="95">
        <f t="shared" si="2"/>
        <v>0</v>
      </c>
      <c r="AD28" s="95">
        <f t="shared" si="2"/>
        <v>0</v>
      </c>
      <c r="AE28" s="95">
        <f t="shared" si="2"/>
        <v>0</v>
      </c>
      <c r="AF28" s="95">
        <f t="shared" si="2"/>
        <v>0</v>
      </c>
      <c r="AG28" s="95">
        <f t="shared" si="2"/>
        <v>0</v>
      </c>
      <c r="AH28" s="95">
        <f t="shared" si="2"/>
        <v>0</v>
      </c>
      <c r="AI28" s="95">
        <f t="shared" si="2"/>
        <v>0</v>
      </c>
      <c r="AJ28" s="95">
        <f t="shared" ref="AJ28:BO28" si="3">MAX(0,AJ25-AJ26)</f>
        <v>0</v>
      </c>
      <c r="AK28" s="95">
        <f t="shared" si="3"/>
        <v>0</v>
      </c>
      <c r="AL28" s="95">
        <f t="shared" si="3"/>
        <v>0</v>
      </c>
      <c r="AM28" s="95">
        <f t="shared" si="3"/>
        <v>0</v>
      </c>
      <c r="AN28" s="95" t="e">
        <f t="shared" si="3"/>
        <v>#REF!</v>
      </c>
      <c r="AO28" s="95" t="e">
        <f t="shared" si="3"/>
        <v>#REF!</v>
      </c>
      <c r="AP28" s="95" t="e">
        <f t="shared" si="3"/>
        <v>#REF!</v>
      </c>
      <c r="AQ28" s="95" t="e">
        <f t="shared" si="3"/>
        <v>#REF!</v>
      </c>
      <c r="AR28" s="95" t="e">
        <f t="shared" si="3"/>
        <v>#REF!</v>
      </c>
      <c r="AS28" s="95" t="e">
        <f t="shared" si="3"/>
        <v>#REF!</v>
      </c>
      <c r="AT28" s="95" t="e">
        <f t="shared" si="3"/>
        <v>#REF!</v>
      </c>
      <c r="AU28" s="95" t="e">
        <f t="shared" si="3"/>
        <v>#REF!</v>
      </c>
      <c r="AV28" s="95" t="e">
        <f t="shared" si="3"/>
        <v>#REF!</v>
      </c>
      <c r="AW28" s="95" t="e">
        <f t="shared" si="3"/>
        <v>#REF!</v>
      </c>
      <c r="AX28" s="95" t="e">
        <f t="shared" si="3"/>
        <v>#REF!</v>
      </c>
      <c r="AY28" s="95" t="e">
        <f t="shared" si="3"/>
        <v>#REF!</v>
      </c>
      <c r="AZ28" s="95" t="e">
        <f t="shared" si="3"/>
        <v>#REF!</v>
      </c>
      <c r="BA28" s="95" t="e">
        <f t="shared" si="3"/>
        <v>#REF!</v>
      </c>
      <c r="BB28" s="95" t="e">
        <f t="shared" si="3"/>
        <v>#REF!</v>
      </c>
      <c r="BC28" s="95" t="e">
        <f t="shared" si="3"/>
        <v>#REF!</v>
      </c>
      <c r="BD28" s="95" t="e">
        <f t="shared" si="3"/>
        <v>#REF!</v>
      </c>
      <c r="BE28" s="95" t="e">
        <f t="shared" si="3"/>
        <v>#REF!</v>
      </c>
      <c r="BF28" s="95" t="e">
        <f t="shared" si="3"/>
        <v>#REF!</v>
      </c>
      <c r="BG28" s="95" t="e">
        <f t="shared" si="3"/>
        <v>#REF!</v>
      </c>
      <c r="BH28" s="95" t="e">
        <f t="shared" si="3"/>
        <v>#REF!</v>
      </c>
      <c r="BI28" s="95" t="e">
        <f t="shared" si="3"/>
        <v>#REF!</v>
      </c>
      <c r="BJ28" s="95" t="e">
        <f t="shared" si="3"/>
        <v>#REF!</v>
      </c>
      <c r="BK28" s="95" t="e">
        <f t="shared" si="3"/>
        <v>#REF!</v>
      </c>
      <c r="BL28" s="95" t="e">
        <f t="shared" si="3"/>
        <v>#REF!</v>
      </c>
      <c r="BM28" s="95" t="e">
        <f t="shared" si="3"/>
        <v>#REF!</v>
      </c>
      <c r="BN28" s="95" t="e">
        <f t="shared" si="3"/>
        <v>#REF!</v>
      </c>
      <c r="BO28" s="95" t="e">
        <f t="shared" si="3"/>
        <v>#REF!</v>
      </c>
      <c r="BP28" s="95" t="e">
        <f t="shared" ref="BP28:CU28" si="4">MAX(0,BP25-BP26)</f>
        <v>#REF!</v>
      </c>
      <c r="BQ28" s="95" t="e">
        <f t="shared" si="4"/>
        <v>#REF!</v>
      </c>
      <c r="BR28" s="95" t="e">
        <f t="shared" si="4"/>
        <v>#REF!</v>
      </c>
      <c r="BS28" s="95" t="e">
        <f t="shared" si="4"/>
        <v>#REF!</v>
      </c>
      <c r="BT28" s="95" t="e">
        <f t="shared" si="4"/>
        <v>#REF!</v>
      </c>
      <c r="BU28" s="95" t="e">
        <f t="shared" si="4"/>
        <v>#REF!</v>
      </c>
      <c r="BV28" s="95" t="e">
        <f t="shared" si="4"/>
        <v>#REF!</v>
      </c>
      <c r="BW28" s="95" t="e">
        <f t="shared" si="4"/>
        <v>#REF!</v>
      </c>
      <c r="BX28" s="95" t="e">
        <f t="shared" si="4"/>
        <v>#REF!</v>
      </c>
      <c r="BY28" s="95" t="e">
        <f t="shared" si="4"/>
        <v>#REF!</v>
      </c>
      <c r="BZ28" s="95" t="e">
        <f t="shared" si="4"/>
        <v>#REF!</v>
      </c>
      <c r="CA28" s="95" t="e">
        <f t="shared" si="4"/>
        <v>#REF!</v>
      </c>
      <c r="CB28" s="95" t="e">
        <f t="shared" si="4"/>
        <v>#REF!</v>
      </c>
      <c r="CC28" s="95" t="e">
        <f t="shared" si="4"/>
        <v>#REF!</v>
      </c>
      <c r="CD28" s="95" t="e">
        <f t="shared" si="4"/>
        <v>#REF!</v>
      </c>
      <c r="CE28" s="95" t="e">
        <f t="shared" si="4"/>
        <v>#REF!</v>
      </c>
      <c r="CF28" s="95" t="e">
        <f t="shared" si="4"/>
        <v>#REF!</v>
      </c>
      <c r="CG28" s="95" t="e">
        <f t="shared" si="4"/>
        <v>#REF!</v>
      </c>
      <c r="CH28" s="95" t="e">
        <f t="shared" si="4"/>
        <v>#REF!</v>
      </c>
      <c r="CI28" s="95" t="e">
        <f t="shared" si="4"/>
        <v>#REF!</v>
      </c>
      <c r="CJ28" s="95" t="e">
        <f t="shared" si="4"/>
        <v>#REF!</v>
      </c>
      <c r="CK28" s="95" t="e">
        <f t="shared" si="4"/>
        <v>#REF!</v>
      </c>
      <c r="CL28" s="95" t="e">
        <f t="shared" si="4"/>
        <v>#REF!</v>
      </c>
      <c r="CM28" s="95" t="e">
        <f t="shared" si="4"/>
        <v>#REF!</v>
      </c>
      <c r="CN28" s="95" t="e">
        <f t="shared" si="4"/>
        <v>#REF!</v>
      </c>
      <c r="CO28" s="95" t="e">
        <f t="shared" si="4"/>
        <v>#REF!</v>
      </c>
      <c r="CP28" s="95" t="e">
        <f t="shared" si="4"/>
        <v>#REF!</v>
      </c>
      <c r="CQ28" s="95" t="e">
        <f t="shared" si="4"/>
        <v>#REF!</v>
      </c>
      <c r="CR28" s="95" t="e">
        <f t="shared" si="4"/>
        <v>#REF!</v>
      </c>
      <c r="CS28" s="95" t="e">
        <f t="shared" si="4"/>
        <v>#REF!</v>
      </c>
      <c r="CT28" s="95" t="e">
        <f t="shared" si="4"/>
        <v>#REF!</v>
      </c>
      <c r="CU28" s="95" t="e">
        <f t="shared" si="4"/>
        <v>#REF!</v>
      </c>
      <c r="CV28" s="95" t="e">
        <f>MAX(0,CV25-CV26)</f>
        <v>#REF!</v>
      </c>
      <c r="CW28" s="95" t="e">
        <f>MAX(0,CW25-CW26)</f>
        <v>#REF!</v>
      </c>
      <c r="CX28" s="95" t="e">
        <f>MAX(0,CX25-CX26)</f>
        <v>#REF!</v>
      </c>
      <c r="CY28" s="95" t="e">
        <f>MAX(0,CY25-CY26)</f>
        <v>#REF!</v>
      </c>
      <c r="CZ28" s="95" t="e">
        <f>MAX(0,CZ25-CZ26)</f>
        <v>#REF!</v>
      </c>
    </row>
    <row r="29" spans="1:104">
      <c r="A29" t="s">
        <v>62</v>
      </c>
      <c r="C29" s="151" t="s">
        <v>467</v>
      </c>
      <c r="D29" s="95">
        <f>BigCF!D48</f>
        <v>0</v>
      </c>
      <c r="E29" s="95">
        <f>BigCF!E48</f>
        <v>0</v>
      </c>
      <c r="F29" s="95">
        <f>BigCF!F48</f>
        <v>0</v>
      </c>
      <c r="G29" s="95">
        <f>BigCF!G48</f>
        <v>0</v>
      </c>
      <c r="H29" s="95">
        <f>BigCF!H48</f>
        <v>0</v>
      </c>
      <c r="I29" s="95">
        <f>BigCF!I48</f>
        <v>0</v>
      </c>
      <c r="J29" s="95">
        <f>BigCF!J48</f>
        <v>0</v>
      </c>
      <c r="K29" s="95">
        <f>BigCF!K48</f>
        <v>0</v>
      </c>
      <c r="L29" s="95">
        <f>BigCF!L48</f>
        <v>0</v>
      </c>
      <c r="M29" s="95">
        <f>BigCF!M48</f>
        <v>0</v>
      </c>
      <c r="N29" s="95">
        <f>BigCF!N48</f>
        <v>0</v>
      </c>
      <c r="O29" s="95">
        <f>BigCF!O48</f>
        <v>0</v>
      </c>
      <c r="P29" s="95">
        <f>BigCF!P48</f>
        <v>0</v>
      </c>
      <c r="Q29" s="95">
        <f>BigCF!Q48</f>
        <v>0</v>
      </c>
      <c r="R29" s="95">
        <f>BigCF!R48</f>
        <v>0</v>
      </c>
      <c r="S29" s="95">
        <f>BigCF!S48</f>
        <v>0</v>
      </c>
      <c r="T29" s="95">
        <f>BigCF!T48</f>
        <v>0</v>
      </c>
      <c r="U29" s="95">
        <f>BigCF!U48</f>
        <v>0</v>
      </c>
      <c r="V29" s="95">
        <f>BigCF!V48</f>
        <v>0</v>
      </c>
      <c r="W29" s="95">
        <f>BigCF!W48</f>
        <v>0</v>
      </c>
      <c r="X29" s="95">
        <f>BigCF!X48</f>
        <v>0</v>
      </c>
      <c r="Y29" s="95">
        <f>BigCF!Y48</f>
        <v>0</v>
      </c>
      <c r="Z29" s="95">
        <f>BigCF!Z48</f>
        <v>0</v>
      </c>
      <c r="AA29" s="95">
        <f>BigCF!AA48</f>
        <v>0</v>
      </c>
      <c r="AB29" s="95">
        <f>BigCF!AB48</f>
        <v>0</v>
      </c>
      <c r="AC29" s="95">
        <f>BigCF!AC48</f>
        <v>0</v>
      </c>
      <c r="AD29" s="95">
        <f>BigCF!AD48</f>
        <v>0</v>
      </c>
      <c r="AE29" s="95">
        <f>BigCF!AE48</f>
        <v>0</v>
      </c>
      <c r="AF29" s="95">
        <f>BigCF!AF48</f>
        <v>0</v>
      </c>
      <c r="AG29" s="95">
        <f>BigCF!AG48</f>
        <v>0</v>
      </c>
      <c r="AH29" s="95">
        <f>BigCF!AH48</f>
        <v>0</v>
      </c>
      <c r="AI29" s="95">
        <f>BigCF!AI48</f>
        <v>0</v>
      </c>
      <c r="AJ29" s="95">
        <f>BigCF!AJ48</f>
        <v>0</v>
      </c>
      <c r="AK29" s="95">
        <f>BigCF!AK48</f>
        <v>0</v>
      </c>
      <c r="AL29" s="95">
        <f>BigCF!AL48</f>
        <v>0</v>
      </c>
      <c r="AM29" s="95">
        <f>BigCF!AM48</f>
        <v>0</v>
      </c>
      <c r="AN29" s="95" t="e">
        <f>BigCF!#REF!</f>
        <v>#REF!</v>
      </c>
      <c r="AO29" s="95" t="e">
        <f>BigCF!#REF!</f>
        <v>#REF!</v>
      </c>
      <c r="AP29" s="95" t="e">
        <f>BigCF!#REF!</f>
        <v>#REF!</v>
      </c>
      <c r="AQ29" s="95" t="e">
        <f>BigCF!#REF!</f>
        <v>#REF!</v>
      </c>
      <c r="AR29" s="95" t="e">
        <f>BigCF!#REF!</f>
        <v>#REF!</v>
      </c>
      <c r="AS29" s="95" t="e">
        <f>BigCF!#REF!</f>
        <v>#REF!</v>
      </c>
      <c r="AT29" s="95" t="e">
        <f>BigCF!#REF!</f>
        <v>#REF!</v>
      </c>
      <c r="AU29" s="95" t="e">
        <f>BigCF!#REF!</f>
        <v>#REF!</v>
      </c>
      <c r="AV29" s="95" t="e">
        <f>BigCF!#REF!</f>
        <v>#REF!</v>
      </c>
      <c r="AW29" s="95" t="e">
        <f>BigCF!#REF!</f>
        <v>#REF!</v>
      </c>
      <c r="AX29" s="95" t="e">
        <f>BigCF!#REF!</f>
        <v>#REF!</v>
      </c>
      <c r="AY29" s="95" t="e">
        <f>BigCF!#REF!</f>
        <v>#REF!</v>
      </c>
      <c r="AZ29" s="95" t="e">
        <f>BigCF!#REF!</f>
        <v>#REF!</v>
      </c>
      <c r="BA29" s="95" t="e">
        <f>BigCF!#REF!</f>
        <v>#REF!</v>
      </c>
      <c r="BB29" s="95" t="e">
        <f>BigCF!#REF!</f>
        <v>#REF!</v>
      </c>
      <c r="BC29" s="95" t="e">
        <f>BigCF!#REF!</f>
        <v>#REF!</v>
      </c>
      <c r="BD29" s="95" t="e">
        <f>BigCF!#REF!</f>
        <v>#REF!</v>
      </c>
      <c r="BE29" s="95" t="e">
        <f>BigCF!#REF!</f>
        <v>#REF!</v>
      </c>
      <c r="BF29" s="95" t="e">
        <f>BigCF!#REF!</f>
        <v>#REF!</v>
      </c>
      <c r="BG29" s="95" t="e">
        <f>BigCF!#REF!</f>
        <v>#REF!</v>
      </c>
      <c r="BH29" s="95" t="e">
        <f>BigCF!#REF!</f>
        <v>#REF!</v>
      </c>
      <c r="BI29" s="95" t="e">
        <f>BigCF!#REF!</f>
        <v>#REF!</v>
      </c>
      <c r="BJ29" s="95" t="e">
        <f>BigCF!#REF!</f>
        <v>#REF!</v>
      </c>
      <c r="BK29" s="95" t="e">
        <f>BigCF!#REF!</f>
        <v>#REF!</v>
      </c>
      <c r="BL29" s="95" t="e">
        <f>BigCF!#REF!</f>
        <v>#REF!</v>
      </c>
      <c r="BM29" s="95" t="e">
        <f>BigCF!#REF!</f>
        <v>#REF!</v>
      </c>
      <c r="BN29" s="95" t="e">
        <f>BigCF!#REF!</f>
        <v>#REF!</v>
      </c>
      <c r="BO29" s="95" t="e">
        <f>BigCF!#REF!</f>
        <v>#REF!</v>
      </c>
      <c r="BP29" s="95" t="e">
        <f>BigCF!#REF!</f>
        <v>#REF!</v>
      </c>
      <c r="BQ29" s="95" t="e">
        <f>BigCF!#REF!</f>
        <v>#REF!</v>
      </c>
      <c r="BR29" s="95" t="e">
        <f>BigCF!#REF!</f>
        <v>#REF!</v>
      </c>
      <c r="BS29" s="95" t="e">
        <f>BigCF!#REF!</f>
        <v>#REF!</v>
      </c>
      <c r="BT29" s="95" t="e">
        <f>BigCF!#REF!</f>
        <v>#REF!</v>
      </c>
      <c r="BU29" s="95" t="e">
        <f>BigCF!#REF!</f>
        <v>#REF!</v>
      </c>
      <c r="BV29" s="95" t="e">
        <f>BigCF!#REF!</f>
        <v>#REF!</v>
      </c>
      <c r="BW29" s="95" t="e">
        <f>BigCF!#REF!</f>
        <v>#REF!</v>
      </c>
      <c r="BX29" s="95" t="e">
        <f>BigCF!#REF!</f>
        <v>#REF!</v>
      </c>
      <c r="BY29" s="95" t="e">
        <f>BigCF!#REF!</f>
        <v>#REF!</v>
      </c>
      <c r="BZ29" s="95" t="e">
        <f>BigCF!#REF!</f>
        <v>#REF!</v>
      </c>
      <c r="CA29" s="95" t="e">
        <f>BigCF!#REF!</f>
        <v>#REF!</v>
      </c>
      <c r="CB29" s="95" t="e">
        <f>BigCF!#REF!</f>
        <v>#REF!</v>
      </c>
      <c r="CC29" s="95" t="e">
        <f>BigCF!#REF!</f>
        <v>#REF!</v>
      </c>
      <c r="CD29" s="95" t="e">
        <f>BigCF!#REF!</f>
        <v>#REF!</v>
      </c>
      <c r="CE29" s="95" t="e">
        <f>BigCF!#REF!</f>
        <v>#REF!</v>
      </c>
      <c r="CF29" s="95" t="e">
        <f>BigCF!#REF!</f>
        <v>#REF!</v>
      </c>
      <c r="CG29" s="95" t="e">
        <f>BigCF!#REF!</f>
        <v>#REF!</v>
      </c>
      <c r="CH29" s="95" t="e">
        <f>BigCF!#REF!</f>
        <v>#REF!</v>
      </c>
      <c r="CI29" s="95" t="e">
        <f>BigCF!#REF!</f>
        <v>#REF!</v>
      </c>
      <c r="CJ29" s="95" t="e">
        <f>BigCF!#REF!</f>
        <v>#REF!</v>
      </c>
      <c r="CK29" s="95" t="e">
        <f>BigCF!#REF!</f>
        <v>#REF!</v>
      </c>
      <c r="CL29" s="95" t="e">
        <f>BigCF!#REF!</f>
        <v>#REF!</v>
      </c>
      <c r="CM29" s="95" t="e">
        <f>BigCF!#REF!</f>
        <v>#REF!</v>
      </c>
      <c r="CN29" s="95" t="e">
        <f>BigCF!#REF!</f>
        <v>#REF!</v>
      </c>
      <c r="CO29" s="95" t="e">
        <f>BigCF!#REF!</f>
        <v>#REF!</v>
      </c>
      <c r="CP29" s="95" t="e">
        <f>BigCF!#REF!</f>
        <v>#REF!</v>
      </c>
      <c r="CQ29" s="95" t="e">
        <f>BigCF!#REF!</f>
        <v>#REF!</v>
      </c>
      <c r="CR29" s="95" t="e">
        <f>BigCF!#REF!</f>
        <v>#REF!</v>
      </c>
      <c r="CS29" s="95" t="e">
        <f>BigCF!#REF!</f>
        <v>#REF!</v>
      </c>
      <c r="CT29" s="95" t="e">
        <f>BigCF!#REF!</f>
        <v>#REF!</v>
      </c>
      <c r="CU29" s="95" t="e">
        <f>BigCF!#REF!</f>
        <v>#REF!</v>
      </c>
      <c r="CV29" s="95" t="e">
        <f>BigCF!#REF!</f>
        <v>#REF!</v>
      </c>
      <c r="CW29" s="95" t="e">
        <f>BigCF!#REF!</f>
        <v>#REF!</v>
      </c>
      <c r="CX29" s="95" t="e">
        <f>BigCF!#REF!</f>
        <v>#REF!</v>
      </c>
      <c r="CY29" s="95" t="e">
        <f>BigCF!#REF!</f>
        <v>#REF!</v>
      </c>
      <c r="CZ29" s="95" t="e">
        <f>BigCF!#REF!</f>
        <v>#REF!</v>
      </c>
    </row>
    <row r="30" spans="1:104">
      <c r="A30" t="s">
        <v>63</v>
      </c>
      <c r="C30" s="151" t="s">
        <v>764</v>
      </c>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row>
    <row r="31" spans="1:104">
      <c r="A31" t="s">
        <v>64</v>
      </c>
      <c r="C31" s="151" t="s">
        <v>464</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row>
    <row r="32" spans="1:104">
      <c r="A32" t="s">
        <v>65</v>
      </c>
      <c r="C32" s="151" t="s">
        <v>610</v>
      </c>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row>
    <row r="33" spans="1:104">
      <c r="A33" t="s">
        <v>66</v>
      </c>
      <c r="C33" s="151" t="s">
        <v>609</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row>
    <row r="34" spans="1:104">
      <c r="A34" t="s">
        <v>67</v>
      </c>
      <c r="C34" s="151" t="s">
        <v>762</v>
      </c>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row>
    <row r="35" spans="1:104">
      <c r="A35" t="s">
        <v>68</v>
      </c>
      <c r="C35" s="152" t="s">
        <v>766</v>
      </c>
      <c r="D35" s="95">
        <f>SUM(D28:D34)</f>
        <v>520</v>
      </c>
      <c r="E35" s="95">
        <f t="shared" ref="E35:BP35" si="5">SUM(E28:E34)</f>
        <v>520</v>
      </c>
      <c r="F35" s="95">
        <f t="shared" si="5"/>
        <v>520</v>
      </c>
      <c r="G35" s="95">
        <f t="shared" si="5"/>
        <v>520</v>
      </c>
      <c r="H35" s="95">
        <f t="shared" si="5"/>
        <v>520</v>
      </c>
      <c r="I35" s="95">
        <f t="shared" si="5"/>
        <v>520</v>
      </c>
      <c r="J35" s="95">
        <f t="shared" si="5"/>
        <v>354.4</v>
      </c>
      <c r="K35" s="95">
        <f t="shared" si="5"/>
        <v>354.4</v>
      </c>
      <c r="L35" s="95">
        <f t="shared" si="5"/>
        <v>354.4</v>
      </c>
      <c r="M35" s="95">
        <f t="shared" si="5"/>
        <v>354.4</v>
      </c>
      <c r="N35" s="95">
        <f t="shared" si="5"/>
        <v>354.4</v>
      </c>
      <c r="O35" s="95">
        <f t="shared" si="5"/>
        <v>0</v>
      </c>
      <c r="P35" s="95">
        <f t="shared" si="5"/>
        <v>0</v>
      </c>
      <c r="Q35" s="95">
        <f t="shared" si="5"/>
        <v>0</v>
      </c>
      <c r="R35" s="95">
        <f t="shared" si="5"/>
        <v>0</v>
      </c>
      <c r="S35" s="95">
        <f t="shared" si="5"/>
        <v>0</v>
      </c>
      <c r="T35" s="95">
        <f t="shared" si="5"/>
        <v>0</v>
      </c>
      <c r="U35" s="95">
        <f t="shared" si="5"/>
        <v>0</v>
      </c>
      <c r="V35" s="95">
        <f t="shared" si="5"/>
        <v>0</v>
      </c>
      <c r="W35" s="95">
        <f t="shared" si="5"/>
        <v>0</v>
      </c>
      <c r="X35" s="95">
        <f t="shared" si="5"/>
        <v>0</v>
      </c>
      <c r="Y35" s="95">
        <f t="shared" si="5"/>
        <v>0</v>
      </c>
      <c r="Z35" s="95">
        <f t="shared" si="5"/>
        <v>0</v>
      </c>
      <c r="AA35" s="95">
        <f t="shared" si="5"/>
        <v>0</v>
      </c>
      <c r="AB35" s="95">
        <f t="shared" si="5"/>
        <v>0</v>
      </c>
      <c r="AC35" s="95">
        <f t="shared" si="5"/>
        <v>0</v>
      </c>
      <c r="AD35" s="95">
        <f t="shared" si="5"/>
        <v>0</v>
      </c>
      <c r="AE35" s="95">
        <f t="shared" si="5"/>
        <v>0</v>
      </c>
      <c r="AF35" s="95">
        <f t="shared" si="5"/>
        <v>0</v>
      </c>
      <c r="AG35" s="95">
        <f t="shared" si="5"/>
        <v>0</v>
      </c>
      <c r="AH35" s="95">
        <f t="shared" si="5"/>
        <v>0</v>
      </c>
      <c r="AI35" s="95">
        <f t="shared" si="5"/>
        <v>0</v>
      </c>
      <c r="AJ35" s="95">
        <f t="shared" si="5"/>
        <v>0</v>
      </c>
      <c r="AK35" s="95">
        <f t="shared" si="5"/>
        <v>0</v>
      </c>
      <c r="AL35" s="95">
        <f t="shared" si="5"/>
        <v>0</v>
      </c>
      <c r="AM35" s="95">
        <f t="shared" si="5"/>
        <v>0</v>
      </c>
      <c r="AN35" s="95" t="e">
        <f t="shared" si="5"/>
        <v>#REF!</v>
      </c>
      <c r="AO35" s="95" t="e">
        <f t="shared" si="5"/>
        <v>#REF!</v>
      </c>
      <c r="AP35" s="95" t="e">
        <f t="shared" si="5"/>
        <v>#REF!</v>
      </c>
      <c r="AQ35" s="95" t="e">
        <f t="shared" si="5"/>
        <v>#REF!</v>
      </c>
      <c r="AR35" s="95" t="e">
        <f t="shared" si="5"/>
        <v>#REF!</v>
      </c>
      <c r="AS35" s="95" t="e">
        <f t="shared" si="5"/>
        <v>#REF!</v>
      </c>
      <c r="AT35" s="95" t="e">
        <f t="shared" si="5"/>
        <v>#REF!</v>
      </c>
      <c r="AU35" s="95" t="e">
        <f t="shared" si="5"/>
        <v>#REF!</v>
      </c>
      <c r="AV35" s="95" t="e">
        <f t="shared" si="5"/>
        <v>#REF!</v>
      </c>
      <c r="AW35" s="95" t="e">
        <f t="shared" si="5"/>
        <v>#REF!</v>
      </c>
      <c r="AX35" s="95" t="e">
        <f t="shared" si="5"/>
        <v>#REF!</v>
      </c>
      <c r="AY35" s="95" t="e">
        <f t="shared" si="5"/>
        <v>#REF!</v>
      </c>
      <c r="AZ35" s="95" t="e">
        <f t="shared" si="5"/>
        <v>#REF!</v>
      </c>
      <c r="BA35" s="95" t="e">
        <f t="shared" si="5"/>
        <v>#REF!</v>
      </c>
      <c r="BB35" s="95" t="e">
        <f t="shared" si="5"/>
        <v>#REF!</v>
      </c>
      <c r="BC35" s="95" t="e">
        <f t="shared" si="5"/>
        <v>#REF!</v>
      </c>
      <c r="BD35" s="95" t="e">
        <f t="shared" si="5"/>
        <v>#REF!</v>
      </c>
      <c r="BE35" s="95" t="e">
        <f t="shared" si="5"/>
        <v>#REF!</v>
      </c>
      <c r="BF35" s="95" t="e">
        <f t="shared" si="5"/>
        <v>#REF!</v>
      </c>
      <c r="BG35" s="95" t="e">
        <f t="shared" si="5"/>
        <v>#REF!</v>
      </c>
      <c r="BH35" s="95" t="e">
        <f t="shared" si="5"/>
        <v>#REF!</v>
      </c>
      <c r="BI35" s="95" t="e">
        <f t="shared" si="5"/>
        <v>#REF!</v>
      </c>
      <c r="BJ35" s="95" t="e">
        <f t="shared" si="5"/>
        <v>#REF!</v>
      </c>
      <c r="BK35" s="95" t="e">
        <f t="shared" si="5"/>
        <v>#REF!</v>
      </c>
      <c r="BL35" s="95" t="e">
        <f t="shared" si="5"/>
        <v>#REF!</v>
      </c>
      <c r="BM35" s="95" t="e">
        <f t="shared" si="5"/>
        <v>#REF!</v>
      </c>
      <c r="BN35" s="95" t="e">
        <f t="shared" si="5"/>
        <v>#REF!</v>
      </c>
      <c r="BO35" s="95" t="e">
        <f t="shared" si="5"/>
        <v>#REF!</v>
      </c>
      <c r="BP35" s="95" t="e">
        <f t="shared" si="5"/>
        <v>#REF!</v>
      </c>
      <c r="BQ35" s="95" t="e">
        <f t="shared" ref="BQ35:CZ35" si="6">SUM(BQ28:BQ34)</f>
        <v>#REF!</v>
      </c>
      <c r="BR35" s="95" t="e">
        <f t="shared" si="6"/>
        <v>#REF!</v>
      </c>
      <c r="BS35" s="95" t="e">
        <f t="shared" si="6"/>
        <v>#REF!</v>
      </c>
      <c r="BT35" s="95" t="e">
        <f t="shared" si="6"/>
        <v>#REF!</v>
      </c>
      <c r="BU35" s="95" t="e">
        <f t="shared" si="6"/>
        <v>#REF!</v>
      </c>
      <c r="BV35" s="95" t="e">
        <f t="shared" si="6"/>
        <v>#REF!</v>
      </c>
      <c r="BW35" s="95" t="e">
        <f t="shared" si="6"/>
        <v>#REF!</v>
      </c>
      <c r="BX35" s="95" t="e">
        <f t="shared" si="6"/>
        <v>#REF!</v>
      </c>
      <c r="BY35" s="95" t="e">
        <f t="shared" si="6"/>
        <v>#REF!</v>
      </c>
      <c r="BZ35" s="95" t="e">
        <f t="shared" si="6"/>
        <v>#REF!</v>
      </c>
      <c r="CA35" s="95" t="e">
        <f t="shared" si="6"/>
        <v>#REF!</v>
      </c>
      <c r="CB35" s="95" t="e">
        <f t="shared" si="6"/>
        <v>#REF!</v>
      </c>
      <c r="CC35" s="95" t="e">
        <f t="shared" si="6"/>
        <v>#REF!</v>
      </c>
      <c r="CD35" s="95" t="e">
        <f t="shared" si="6"/>
        <v>#REF!</v>
      </c>
      <c r="CE35" s="95" t="e">
        <f t="shared" si="6"/>
        <v>#REF!</v>
      </c>
      <c r="CF35" s="95" t="e">
        <f t="shared" si="6"/>
        <v>#REF!</v>
      </c>
      <c r="CG35" s="95" t="e">
        <f t="shared" si="6"/>
        <v>#REF!</v>
      </c>
      <c r="CH35" s="95" t="e">
        <f t="shared" si="6"/>
        <v>#REF!</v>
      </c>
      <c r="CI35" s="95" t="e">
        <f t="shared" si="6"/>
        <v>#REF!</v>
      </c>
      <c r="CJ35" s="95" t="e">
        <f t="shared" si="6"/>
        <v>#REF!</v>
      </c>
      <c r="CK35" s="95" t="e">
        <f t="shared" si="6"/>
        <v>#REF!</v>
      </c>
      <c r="CL35" s="95" t="e">
        <f t="shared" si="6"/>
        <v>#REF!</v>
      </c>
      <c r="CM35" s="95" t="e">
        <f t="shared" si="6"/>
        <v>#REF!</v>
      </c>
      <c r="CN35" s="95" t="e">
        <f t="shared" si="6"/>
        <v>#REF!</v>
      </c>
      <c r="CO35" s="95" t="e">
        <f t="shared" si="6"/>
        <v>#REF!</v>
      </c>
      <c r="CP35" s="95" t="e">
        <f t="shared" si="6"/>
        <v>#REF!</v>
      </c>
      <c r="CQ35" s="95" t="e">
        <f t="shared" si="6"/>
        <v>#REF!</v>
      </c>
      <c r="CR35" s="95" t="e">
        <f t="shared" si="6"/>
        <v>#REF!</v>
      </c>
      <c r="CS35" s="95" t="e">
        <f t="shared" si="6"/>
        <v>#REF!</v>
      </c>
      <c r="CT35" s="95" t="e">
        <f t="shared" si="6"/>
        <v>#REF!</v>
      </c>
      <c r="CU35" s="95" t="e">
        <f t="shared" si="6"/>
        <v>#REF!</v>
      </c>
      <c r="CV35" s="95" t="e">
        <f t="shared" si="6"/>
        <v>#REF!</v>
      </c>
      <c r="CW35" s="95" t="e">
        <f t="shared" si="6"/>
        <v>#REF!</v>
      </c>
      <c r="CX35" s="95" t="e">
        <f t="shared" si="6"/>
        <v>#REF!</v>
      </c>
      <c r="CY35" s="95" t="e">
        <f t="shared" si="6"/>
        <v>#REF!</v>
      </c>
      <c r="CZ35" s="95" t="e">
        <f t="shared" si="6"/>
        <v>#REF!</v>
      </c>
    </row>
    <row r="36" spans="1:104">
      <c r="A36" t="s">
        <v>69</v>
      </c>
      <c r="C36" s="94"/>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row>
    <row r="37" spans="1:104">
      <c r="A37" t="s">
        <v>70</v>
      </c>
      <c r="C37" s="151" t="s">
        <v>465</v>
      </c>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row>
    <row r="38" spans="1:104">
      <c r="A38" t="s">
        <v>71</v>
      </c>
      <c r="C38" s="151" t="s">
        <v>765</v>
      </c>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row>
    <row r="39" spans="1:104">
      <c r="A39" t="s">
        <v>72</v>
      </c>
      <c r="C39" s="152" t="s">
        <v>766</v>
      </c>
      <c r="D39" s="95">
        <f>SUM(D37:D38)/2</f>
        <v>0</v>
      </c>
      <c r="E39" s="95">
        <f t="shared" ref="E39:BP39" si="7">SUM(E37:E38)/2</f>
        <v>0</v>
      </c>
      <c r="F39" s="95">
        <f t="shared" si="7"/>
        <v>0</v>
      </c>
      <c r="G39" s="95">
        <f t="shared" si="7"/>
        <v>0</v>
      </c>
      <c r="H39" s="95">
        <f t="shared" si="7"/>
        <v>0</v>
      </c>
      <c r="I39" s="95">
        <f t="shared" si="7"/>
        <v>0</v>
      </c>
      <c r="J39" s="95">
        <f t="shared" si="7"/>
        <v>0</v>
      </c>
      <c r="K39" s="95">
        <f t="shared" si="7"/>
        <v>0</v>
      </c>
      <c r="L39" s="95">
        <f t="shared" si="7"/>
        <v>0</v>
      </c>
      <c r="M39" s="95">
        <f t="shared" si="7"/>
        <v>0</v>
      </c>
      <c r="N39" s="95">
        <f t="shared" si="7"/>
        <v>0</v>
      </c>
      <c r="O39" s="95">
        <f t="shared" si="7"/>
        <v>0</v>
      </c>
      <c r="P39" s="95">
        <f t="shared" si="7"/>
        <v>0</v>
      </c>
      <c r="Q39" s="95">
        <f t="shared" si="7"/>
        <v>0</v>
      </c>
      <c r="R39" s="95">
        <f t="shared" si="7"/>
        <v>0</v>
      </c>
      <c r="S39" s="95">
        <f t="shared" si="7"/>
        <v>0</v>
      </c>
      <c r="T39" s="95">
        <f t="shared" si="7"/>
        <v>0</v>
      </c>
      <c r="U39" s="95">
        <f t="shared" si="7"/>
        <v>0</v>
      </c>
      <c r="V39" s="95">
        <f t="shared" si="7"/>
        <v>0</v>
      </c>
      <c r="W39" s="95">
        <f t="shared" si="7"/>
        <v>0</v>
      </c>
      <c r="X39" s="95">
        <f t="shared" si="7"/>
        <v>0</v>
      </c>
      <c r="Y39" s="95">
        <f t="shared" si="7"/>
        <v>0</v>
      </c>
      <c r="Z39" s="95">
        <f t="shared" si="7"/>
        <v>0</v>
      </c>
      <c r="AA39" s="95">
        <f t="shared" si="7"/>
        <v>0</v>
      </c>
      <c r="AB39" s="95">
        <f t="shared" si="7"/>
        <v>0</v>
      </c>
      <c r="AC39" s="95">
        <f t="shared" si="7"/>
        <v>0</v>
      </c>
      <c r="AD39" s="95">
        <f t="shared" si="7"/>
        <v>0</v>
      </c>
      <c r="AE39" s="95">
        <f t="shared" si="7"/>
        <v>0</v>
      </c>
      <c r="AF39" s="95">
        <f t="shared" si="7"/>
        <v>0</v>
      </c>
      <c r="AG39" s="95">
        <f t="shared" si="7"/>
        <v>0</v>
      </c>
      <c r="AH39" s="95">
        <f t="shared" si="7"/>
        <v>0</v>
      </c>
      <c r="AI39" s="95">
        <f t="shared" si="7"/>
        <v>0</v>
      </c>
      <c r="AJ39" s="95">
        <f t="shared" si="7"/>
        <v>0</v>
      </c>
      <c r="AK39" s="95">
        <f t="shared" si="7"/>
        <v>0</v>
      </c>
      <c r="AL39" s="95">
        <f t="shared" si="7"/>
        <v>0</v>
      </c>
      <c r="AM39" s="95">
        <f t="shared" si="7"/>
        <v>0</v>
      </c>
      <c r="AN39" s="95">
        <f t="shared" si="7"/>
        <v>0</v>
      </c>
      <c r="AO39" s="95">
        <f t="shared" si="7"/>
        <v>0</v>
      </c>
      <c r="AP39" s="95">
        <f t="shared" si="7"/>
        <v>0</v>
      </c>
      <c r="AQ39" s="95">
        <f t="shared" si="7"/>
        <v>0</v>
      </c>
      <c r="AR39" s="95">
        <f t="shared" si="7"/>
        <v>0</v>
      </c>
      <c r="AS39" s="95">
        <f t="shared" si="7"/>
        <v>0</v>
      </c>
      <c r="AT39" s="95">
        <f t="shared" si="7"/>
        <v>0</v>
      </c>
      <c r="AU39" s="95">
        <f t="shared" si="7"/>
        <v>0</v>
      </c>
      <c r="AV39" s="95">
        <f t="shared" si="7"/>
        <v>0</v>
      </c>
      <c r="AW39" s="95">
        <f t="shared" si="7"/>
        <v>0</v>
      </c>
      <c r="AX39" s="95">
        <f t="shared" si="7"/>
        <v>0</v>
      </c>
      <c r="AY39" s="95">
        <f t="shared" si="7"/>
        <v>0</v>
      </c>
      <c r="AZ39" s="95">
        <f t="shared" si="7"/>
        <v>0</v>
      </c>
      <c r="BA39" s="95">
        <f t="shared" si="7"/>
        <v>0</v>
      </c>
      <c r="BB39" s="95">
        <f t="shared" si="7"/>
        <v>0</v>
      </c>
      <c r="BC39" s="95">
        <f t="shared" si="7"/>
        <v>0</v>
      </c>
      <c r="BD39" s="95">
        <f t="shared" si="7"/>
        <v>0</v>
      </c>
      <c r="BE39" s="95">
        <f t="shared" si="7"/>
        <v>0</v>
      </c>
      <c r="BF39" s="95">
        <f t="shared" si="7"/>
        <v>0</v>
      </c>
      <c r="BG39" s="95">
        <f t="shared" si="7"/>
        <v>0</v>
      </c>
      <c r="BH39" s="95">
        <f t="shared" si="7"/>
        <v>0</v>
      </c>
      <c r="BI39" s="95">
        <f t="shared" si="7"/>
        <v>0</v>
      </c>
      <c r="BJ39" s="95">
        <f t="shared" si="7"/>
        <v>0</v>
      </c>
      <c r="BK39" s="95">
        <f t="shared" si="7"/>
        <v>0</v>
      </c>
      <c r="BL39" s="95">
        <f t="shared" si="7"/>
        <v>0</v>
      </c>
      <c r="BM39" s="95">
        <f t="shared" si="7"/>
        <v>0</v>
      </c>
      <c r="BN39" s="95">
        <f t="shared" si="7"/>
        <v>0</v>
      </c>
      <c r="BO39" s="95">
        <f t="shared" si="7"/>
        <v>0</v>
      </c>
      <c r="BP39" s="95">
        <f t="shared" si="7"/>
        <v>0</v>
      </c>
      <c r="BQ39" s="95">
        <f t="shared" ref="BQ39:CZ39" si="8">SUM(BQ37:BQ38)/2</f>
        <v>0</v>
      </c>
      <c r="BR39" s="95">
        <f t="shared" si="8"/>
        <v>0</v>
      </c>
      <c r="BS39" s="95">
        <f t="shared" si="8"/>
        <v>0</v>
      </c>
      <c r="BT39" s="95">
        <f t="shared" si="8"/>
        <v>0</v>
      </c>
      <c r="BU39" s="95">
        <f t="shared" si="8"/>
        <v>0</v>
      </c>
      <c r="BV39" s="95">
        <f t="shared" si="8"/>
        <v>0</v>
      </c>
      <c r="BW39" s="95">
        <f t="shared" si="8"/>
        <v>0</v>
      </c>
      <c r="BX39" s="95">
        <f t="shared" si="8"/>
        <v>0</v>
      </c>
      <c r="BY39" s="95">
        <f t="shared" si="8"/>
        <v>0</v>
      </c>
      <c r="BZ39" s="95">
        <f t="shared" si="8"/>
        <v>0</v>
      </c>
      <c r="CA39" s="95">
        <f t="shared" si="8"/>
        <v>0</v>
      </c>
      <c r="CB39" s="95">
        <f t="shared" si="8"/>
        <v>0</v>
      </c>
      <c r="CC39" s="95">
        <f t="shared" si="8"/>
        <v>0</v>
      </c>
      <c r="CD39" s="95">
        <f t="shared" si="8"/>
        <v>0</v>
      </c>
      <c r="CE39" s="95">
        <f t="shared" si="8"/>
        <v>0</v>
      </c>
      <c r="CF39" s="95">
        <f t="shared" si="8"/>
        <v>0</v>
      </c>
      <c r="CG39" s="95">
        <f t="shared" si="8"/>
        <v>0</v>
      </c>
      <c r="CH39" s="95">
        <f t="shared" si="8"/>
        <v>0</v>
      </c>
      <c r="CI39" s="95">
        <f t="shared" si="8"/>
        <v>0</v>
      </c>
      <c r="CJ39" s="95">
        <f t="shared" si="8"/>
        <v>0</v>
      </c>
      <c r="CK39" s="95">
        <f t="shared" si="8"/>
        <v>0</v>
      </c>
      <c r="CL39" s="95">
        <f t="shared" si="8"/>
        <v>0</v>
      </c>
      <c r="CM39" s="95">
        <f t="shared" si="8"/>
        <v>0</v>
      </c>
      <c r="CN39" s="95">
        <f t="shared" si="8"/>
        <v>0</v>
      </c>
      <c r="CO39" s="95">
        <f t="shared" si="8"/>
        <v>0</v>
      </c>
      <c r="CP39" s="95">
        <f t="shared" si="8"/>
        <v>0</v>
      </c>
      <c r="CQ39" s="95">
        <f t="shared" si="8"/>
        <v>0</v>
      </c>
      <c r="CR39" s="95">
        <f t="shared" si="8"/>
        <v>0</v>
      </c>
      <c r="CS39" s="95">
        <f t="shared" si="8"/>
        <v>0</v>
      </c>
      <c r="CT39" s="95">
        <f t="shared" si="8"/>
        <v>0</v>
      </c>
      <c r="CU39" s="95">
        <f t="shared" si="8"/>
        <v>0</v>
      </c>
      <c r="CV39" s="95">
        <f t="shared" si="8"/>
        <v>0</v>
      </c>
      <c r="CW39" s="95">
        <f t="shared" si="8"/>
        <v>0</v>
      </c>
      <c r="CX39" s="95">
        <f t="shared" si="8"/>
        <v>0</v>
      </c>
      <c r="CY39" s="95">
        <f t="shared" si="8"/>
        <v>0</v>
      </c>
      <c r="CZ39" s="95">
        <f t="shared" si="8"/>
        <v>0</v>
      </c>
    </row>
    <row r="40" spans="1:104">
      <c r="A40" t="s">
        <v>73</v>
      </c>
      <c r="C40" s="94"/>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row>
    <row r="41" spans="1:104">
      <c r="A41" t="s">
        <v>74</v>
      </c>
      <c r="C41" s="151" t="s">
        <v>763</v>
      </c>
      <c r="D41" s="95">
        <f>D35+D39</f>
        <v>520</v>
      </c>
      <c r="E41" s="95">
        <f t="shared" ref="E41:BP41" si="9">E35+E39</f>
        <v>520</v>
      </c>
      <c r="F41" s="95">
        <f t="shared" si="9"/>
        <v>520</v>
      </c>
      <c r="G41" s="95">
        <f t="shared" si="9"/>
        <v>520</v>
      </c>
      <c r="H41" s="95">
        <f t="shared" si="9"/>
        <v>520</v>
      </c>
      <c r="I41" s="95">
        <f t="shared" si="9"/>
        <v>520</v>
      </c>
      <c r="J41" s="95">
        <f t="shared" si="9"/>
        <v>354.4</v>
      </c>
      <c r="K41" s="95">
        <f t="shared" si="9"/>
        <v>354.4</v>
      </c>
      <c r="L41" s="95">
        <f t="shared" si="9"/>
        <v>354.4</v>
      </c>
      <c r="M41" s="95">
        <f t="shared" si="9"/>
        <v>354.4</v>
      </c>
      <c r="N41" s="95">
        <f t="shared" si="9"/>
        <v>354.4</v>
      </c>
      <c r="O41" s="95">
        <f t="shared" si="9"/>
        <v>0</v>
      </c>
      <c r="P41" s="95">
        <f t="shared" si="9"/>
        <v>0</v>
      </c>
      <c r="Q41" s="95">
        <f t="shared" si="9"/>
        <v>0</v>
      </c>
      <c r="R41" s="95">
        <f t="shared" si="9"/>
        <v>0</v>
      </c>
      <c r="S41" s="95">
        <f t="shared" si="9"/>
        <v>0</v>
      </c>
      <c r="T41" s="95">
        <f t="shared" si="9"/>
        <v>0</v>
      </c>
      <c r="U41" s="95">
        <f t="shared" si="9"/>
        <v>0</v>
      </c>
      <c r="V41" s="95">
        <f t="shared" si="9"/>
        <v>0</v>
      </c>
      <c r="W41" s="95">
        <f t="shared" si="9"/>
        <v>0</v>
      </c>
      <c r="X41" s="95">
        <f t="shared" si="9"/>
        <v>0</v>
      </c>
      <c r="Y41" s="95">
        <f t="shared" si="9"/>
        <v>0</v>
      </c>
      <c r="Z41" s="95">
        <f t="shared" si="9"/>
        <v>0</v>
      </c>
      <c r="AA41" s="95">
        <f t="shared" si="9"/>
        <v>0</v>
      </c>
      <c r="AB41" s="95">
        <f t="shared" si="9"/>
        <v>0</v>
      </c>
      <c r="AC41" s="95">
        <f t="shared" si="9"/>
        <v>0</v>
      </c>
      <c r="AD41" s="95">
        <f t="shared" si="9"/>
        <v>0</v>
      </c>
      <c r="AE41" s="95">
        <f t="shared" si="9"/>
        <v>0</v>
      </c>
      <c r="AF41" s="95">
        <f t="shared" si="9"/>
        <v>0</v>
      </c>
      <c r="AG41" s="95">
        <f t="shared" si="9"/>
        <v>0</v>
      </c>
      <c r="AH41" s="95">
        <f t="shared" si="9"/>
        <v>0</v>
      </c>
      <c r="AI41" s="95">
        <f t="shared" si="9"/>
        <v>0</v>
      </c>
      <c r="AJ41" s="95">
        <f t="shared" si="9"/>
        <v>0</v>
      </c>
      <c r="AK41" s="95">
        <f t="shared" si="9"/>
        <v>0</v>
      </c>
      <c r="AL41" s="95">
        <f t="shared" si="9"/>
        <v>0</v>
      </c>
      <c r="AM41" s="95">
        <f t="shared" si="9"/>
        <v>0</v>
      </c>
      <c r="AN41" s="95" t="e">
        <f t="shared" si="9"/>
        <v>#REF!</v>
      </c>
      <c r="AO41" s="95" t="e">
        <f t="shared" si="9"/>
        <v>#REF!</v>
      </c>
      <c r="AP41" s="95" t="e">
        <f t="shared" si="9"/>
        <v>#REF!</v>
      </c>
      <c r="AQ41" s="95" t="e">
        <f t="shared" si="9"/>
        <v>#REF!</v>
      </c>
      <c r="AR41" s="95" t="e">
        <f t="shared" si="9"/>
        <v>#REF!</v>
      </c>
      <c r="AS41" s="95" t="e">
        <f t="shared" si="9"/>
        <v>#REF!</v>
      </c>
      <c r="AT41" s="95" t="e">
        <f t="shared" si="9"/>
        <v>#REF!</v>
      </c>
      <c r="AU41" s="95" t="e">
        <f t="shared" si="9"/>
        <v>#REF!</v>
      </c>
      <c r="AV41" s="95" t="e">
        <f t="shared" si="9"/>
        <v>#REF!</v>
      </c>
      <c r="AW41" s="95" t="e">
        <f t="shared" si="9"/>
        <v>#REF!</v>
      </c>
      <c r="AX41" s="95" t="e">
        <f t="shared" si="9"/>
        <v>#REF!</v>
      </c>
      <c r="AY41" s="95" t="e">
        <f t="shared" si="9"/>
        <v>#REF!</v>
      </c>
      <c r="AZ41" s="95" t="e">
        <f t="shared" si="9"/>
        <v>#REF!</v>
      </c>
      <c r="BA41" s="95" t="e">
        <f t="shared" si="9"/>
        <v>#REF!</v>
      </c>
      <c r="BB41" s="95" t="e">
        <f t="shared" si="9"/>
        <v>#REF!</v>
      </c>
      <c r="BC41" s="95" t="e">
        <f t="shared" si="9"/>
        <v>#REF!</v>
      </c>
      <c r="BD41" s="95" t="e">
        <f t="shared" si="9"/>
        <v>#REF!</v>
      </c>
      <c r="BE41" s="95" t="e">
        <f t="shared" si="9"/>
        <v>#REF!</v>
      </c>
      <c r="BF41" s="95" t="e">
        <f t="shared" si="9"/>
        <v>#REF!</v>
      </c>
      <c r="BG41" s="95" t="e">
        <f t="shared" si="9"/>
        <v>#REF!</v>
      </c>
      <c r="BH41" s="95" t="e">
        <f t="shared" si="9"/>
        <v>#REF!</v>
      </c>
      <c r="BI41" s="95" t="e">
        <f t="shared" si="9"/>
        <v>#REF!</v>
      </c>
      <c r="BJ41" s="95" t="e">
        <f t="shared" si="9"/>
        <v>#REF!</v>
      </c>
      <c r="BK41" s="95" t="e">
        <f t="shared" si="9"/>
        <v>#REF!</v>
      </c>
      <c r="BL41" s="95" t="e">
        <f t="shared" si="9"/>
        <v>#REF!</v>
      </c>
      <c r="BM41" s="95" t="e">
        <f t="shared" si="9"/>
        <v>#REF!</v>
      </c>
      <c r="BN41" s="95" t="e">
        <f t="shared" si="9"/>
        <v>#REF!</v>
      </c>
      <c r="BO41" s="95" t="e">
        <f t="shared" si="9"/>
        <v>#REF!</v>
      </c>
      <c r="BP41" s="95" t="e">
        <f t="shared" si="9"/>
        <v>#REF!</v>
      </c>
      <c r="BQ41" s="95" t="e">
        <f t="shared" ref="BQ41:CZ41" si="10">BQ35+BQ39</f>
        <v>#REF!</v>
      </c>
      <c r="BR41" s="95" t="e">
        <f t="shared" si="10"/>
        <v>#REF!</v>
      </c>
      <c r="BS41" s="95" t="e">
        <f t="shared" si="10"/>
        <v>#REF!</v>
      </c>
      <c r="BT41" s="95" t="e">
        <f t="shared" si="10"/>
        <v>#REF!</v>
      </c>
      <c r="BU41" s="95" t="e">
        <f t="shared" si="10"/>
        <v>#REF!</v>
      </c>
      <c r="BV41" s="95" t="e">
        <f t="shared" si="10"/>
        <v>#REF!</v>
      </c>
      <c r="BW41" s="95" t="e">
        <f t="shared" si="10"/>
        <v>#REF!</v>
      </c>
      <c r="BX41" s="95" t="e">
        <f t="shared" si="10"/>
        <v>#REF!</v>
      </c>
      <c r="BY41" s="95" t="e">
        <f t="shared" si="10"/>
        <v>#REF!</v>
      </c>
      <c r="BZ41" s="95" t="e">
        <f t="shared" si="10"/>
        <v>#REF!</v>
      </c>
      <c r="CA41" s="95" t="e">
        <f t="shared" si="10"/>
        <v>#REF!</v>
      </c>
      <c r="CB41" s="95" t="e">
        <f t="shared" si="10"/>
        <v>#REF!</v>
      </c>
      <c r="CC41" s="95" t="e">
        <f t="shared" si="10"/>
        <v>#REF!</v>
      </c>
      <c r="CD41" s="95" t="e">
        <f t="shared" si="10"/>
        <v>#REF!</v>
      </c>
      <c r="CE41" s="95" t="e">
        <f t="shared" si="10"/>
        <v>#REF!</v>
      </c>
      <c r="CF41" s="95" t="e">
        <f t="shared" si="10"/>
        <v>#REF!</v>
      </c>
      <c r="CG41" s="95" t="e">
        <f t="shared" si="10"/>
        <v>#REF!</v>
      </c>
      <c r="CH41" s="95" t="e">
        <f t="shared" si="10"/>
        <v>#REF!</v>
      </c>
      <c r="CI41" s="95" t="e">
        <f t="shared" si="10"/>
        <v>#REF!</v>
      </c>
      <c r="CJ41" s="95" t="e">
        <f t="shared" si="10"/>
        <v>#REF!</v>
      </c>
      <c r="CK41" s="95" t="e">
        <f t="shared" si="10"/>
        <v>#REF!</v>
      </c>
      <c r="CL41" s="95" t="e">
        <f t="shared" si="10"/>
        <v>#REF!</v>
      </c>
      <c r="CM41" s="95" t="e">
        <f t="shared" si="10"/>
        <v>#REF!</v>
      </c>
      <c r="CN41" s="95" t="e">
        <f t="shared" si="10"/>
        <v>#REF!</v>
      </c>
      <c r="CO41" s="95" t="e">
        <f t="shared" si="10"/>
        <v>#REF!</v>
      </c>
      <c r="CP41" s="95" t="e">
        <f t="shared" si="10"/>
        <v>#REF!</v>
      </c>
      <c r="CQ41" s="95" t="e">
        <f t="shared" si="10"/>
        <v>#REF!</v>
      </c>
      <c r="CR41" s="95" t="e">
        <f t="shared" si="10"/>
        <v>#REF!</v>
      </c>
      <c r="CS41" s="95" t="e">
        <f t="shared" si="10"/>
        <v>#REF!</v>
      </c>
      <c r="CT41" s="95" t="e">
        <f t="shared" si="10"/>
        <v>#REF!</v>
      </c>
      <c r="CU41" s="95" t="e">
        <f t="shared" si="10"/>
        <v>#REF!</v>
      </c>
      <c r="CV41" s="95" t="e">
        <f t="shared" si="10"/>
        <v>#REF!</v>
      </c>
      <c r="CW41" s="95" t="e">
        <f t="shared" si="10"/>
        <v>#REF!</v>
      </c>
      <c r="CX41" s="95" t="e">
        <f t="shared" si="10"/>
        <v>#REF!</v>
      </c>
      <c r="CY41" s="95" t="e">
        <f t="shared" si="10"/>
        <v>#REF!</v>
      </c>
      <c r="CZ41" s="95" t="e">
        <f t="shared" si="10"/>
        <v>#REF!</v>
      </c>
    </row>
    <row r="42" spans="1:104">
      <c r="A42" t="s">
        <v>75</v>
      </c>
      <c r="C42" s="94"/>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row>
    <row r="43" spans="1:104">
      <c r="A43" t="s">
        <v>76</v>
      </c>
      <c r="C43" s="151" t="s">
        <v>767</v>
      </c>
      <c r="D43" s="95">
        <f>BigCF!D330</f>
        <v>0</v>
      </c>
      <c r="E43" s="95">
        <f>BigCF!E330</f>
        <v>0</v>
      </c>
      <c r="F43" s="95">
        <f>BigCF!F330</f>
        <v>0</v>
      </c>
      <c r="G43" s="95">
        <f>BigCF!G330</f>
        <v>0</v>
      </c>
      <c r="H43" s="95">
        <f>BigCF!H330</f>
        <v>0</v>
      </c>
      <c r="I43" s="95">
        <f>BigCF!I330</f>
        <v>0</v>
      </c>
      <c r="J43" s="95">
        <f>BigCF!J330</f>
        <v>0</v>
      </c>
      <c r="K43" s="95">
        <f>BigCF!K330</f>
        <v>0</v>
      </c>
      <c r="L43" s="95">
        <f>BigCF!L330</f>
        <v>0</v>
      </c>
      <c r="M43" s="95">
        <f>BigCF!M330</f>
        <v>0</v>
      </c>
      <c r="N43" s="95">
        <f>BigCF!N330</f>
        <v>181.8</v>
      </c>
      <c r="O43" s="95">
        <f>BigCF!O330</f>
        <v>213.1</v>
      </c>
      <c r="P43" s="95">
        <f>BigCF!P330</f>
        <v>213.1</v>
      </c>
      <c r="Q43" s="95">
        <f>BigCF!Q330</f>
        <v>213.1</v>
      </c>
      <c r="R43" s="95">
        <f>BigCF!R330</f>
        <v>213.1</v>
      </c>
      <c r="S43" s="95">
        <f>BigCF!S330</f>
        <v>213.1</v>
      </c>
      <c r="T43" s="95">
        <f>BigCF!T330</f>
        <v>213.1</v>
      </c>
      <c r="U43" s="95">
        <f>BigCF!U330</f>
        <v>213.1</v>
      </c>
      <c r="V43" s="95">
        <f>BigCF!V330</f>
        <v>213.1</v>
      </c>
      <c r="W43" s="95">
        <f>BigCF!W330</f>
        <v>213.1</v>
      </c>
      <c r="X43" s="95">
        <f>BigCF!X330</f>
        <v>213.1</v>
      </c>
      <c r="Y43" s="95">
        <f>BigCF!Y330</f>
        <v>213.1</v>
      </c>
      <c r="Z43" s="95">
        <f>BigCF!Z330</f>
        <v>213.1</v>
      </c>
      <c r="AA43" s="95">
        <f>BigCF!AA330</f>
        <v>213.1</v>
      </c>
      <c r="AB43" s="95">
        <f>BigCF!AB330</f>
        <v>213.1</v>
      </c>
      <c r="AC43" s="95">
        <f>BigCF!AC330</f>
        <v>213.1</v>
      </c>
      <c r="AD43" s="95">
        <f>BigCF!AD330</f>
        <v>213.1</v>
      </c>
      <c r="AE43" s="95">
        <f>BigCF!AE330</f>
        <v>213.1</v>
      </c>
      <c r="AF43" s="95">
        <f>BigCF!AF330</f>
        <v>213.1</v>
      </c>
      <c r="AG43" s="95">
        <f>BigCF!AG330</f>
        <v>213.1</v>
      </c>
      <c r="AH43" s="95">
        <f>BigCF!AH330</f>
        <v>213.1</v>
      </c>
      <c r="AI43" s="95">
        <f>BigCF!AI330</f>
        <v>213.1</v>
      </c>
      <c r="AJ43" s="95">
        <f>BigCF!AJ330</f>
        <v>213.1</v>
      </c>
      <c r="AK43" s="95">
        <f>BigCF!AK330</f>
        <v>213.1</v>
      </c>
      <c r="AL43" s="95">
        <f>BigCF!AL330</f>
        <v>213.1</v>
      </c>
      <c r="AM43" s="95">
        <f>BigCF!AM330</f>
        <v>213.1</v>
      </c>
      <c r="AN43" s="95" t="e">
        <f>BigCF!#REF!</f>
        <v>#REF!</v>
      </c>
      <c r="AO43" s="95" t="e">
        <f>BigCF!#REF!</f>
        <v>#REF!</v>
      </c>
      <c r="AP43" s="95" t="e">
        <f>BigCF!#REF!</f>
        <v>#REF!</v>
      </c>
      <c r="AQ43" s="95" t="e">
        <f>BigCF!#REF!</f>
        <v>#REF!</v>
      </c>
      <c r="AR43" s="95" t="e">
        <f>BigCF!#REF!</f>
        <v>#REF!</v>
      </c>
      <c r="AS43" s="95" t="e">
        <f>BigCF!#REF!</f>
        <v>#REF!</v>
      </c>
      <c r="AT43" s="95" t="e">
        <f>BigCF!#REF!</f>
        <v>#REF!</v>
      </c>
      <c r="AU43" s="95" t="e">
        <f>BigCF!#REF!</f>
        <v>#REF!</v>
      </c>
      <c r="AV43" s="95" t="e">
        <f>BigCF!#REF!</f>
        <v>#REF!</v>
      </c>
      <c r="AW43" s="95" t="e">
        <f>BigCF!#REF!</f>
        <v>#REF!</v>
      </c>
      <c r="AX43" s="95" t="e">
        <f>BigCF!#REF!</f>
        <v>#REF!</v>
      </c>
      <c r="AY43" s="95" t="e">
        <f>BigCF!#REF!</f>
        <v>#REF!</v>
      </c>
      <c r="AZ43" s="95" t="e">
        <f>BigCF!#REF!</f>
        <v>#REF!</v>
      </c>
      <c r="BA43" s="95" t="e">
        <f>BigCF!#REF!</f>
        <v>#REF!</v>
      </c>
      <c r="BB43" s="95" t="e">
        <f>BigCF!#REF!</f>
        <v>#REF!</v>
      </c>
      <c r="BC43" s="95" t="e">
        <f>BigCF!#REF!</f>
        <v>#REF!</v>
      </c>
      <c r="BD43" s="95" t="e">
        <f>BigCF!#REF!</f>
        <v>#REF!</v>
      </c>
      <c r="BE43" s="95" t="e">
        <f>BigCF!#REF!</f>
        <v>#REF!</v>
      </c>
      <c r="BF43" s="95" t="e">
        <f>BigCF!#REF!</f>
        <v>#REF!</v>
      </c>
      <c r="BG43" s="95" t="e">
        <f>BigCF!#REF!</f>
        <v>#REF!</v>
      </c>
      <c r="BH43" s="95" t="e">
        <f>BigCF!#REF!</f>
        <v>#REF!</v>
      </c>
      <c r="BI43" s="95" t="e">
        <f>BigCF!#REF!</f>
        <v>#REF!</v>
      </c>
      <c r="BJ43" s="95" t="e">
        <f>BigCF!#REF!</f>
        <v>#REF!</v>
      </c>
      <c r="BK43" s="95" t="e">
        <f>BigCF!#REF!</f>
        <v>#REF!</v>
      </c>
      <c r="BL43" s="95" t="e">
        <f>BigCF!#REF!</f>
        <v>#REF!</v>
      </c>
      <c r="BM43" s="95" t="e">
        <f>BigCF!#REF!</f>
        <v>#REF!</v>
      </c>
      <c r="BN43" s="95" t="e">
        <f>BigCF!#REF!</f>
        <v>#REF!</v>
      </c>
      <c r="BO43" s="95" t="e">
        <f>BigCF!#REF!</f>
        <v>#REF!</v>
      </c>
      <c r="BP43" s="95" t="e">
        <f>BigCF!#REF!</f>
        <v>#REF!</v>
      </c>
      <c r="BQ43" s="95" t="e">
        <f>BigCF!#REF!</f>
        <v>#REF!</v>
      </c>
      <c r="BR43" s="95" t="e">
        <f>BigCF!#REF!</f>
        <v>#REF!</v>
      </c>
      <c r="BS43" s="95" t="e">
        <f>BigCF!#REF!</f>
        <v>#REF!</v>
      </c>
      <c r="BT43" s="95" t="e">
        <f>BigCF!#REF!</f>
        <v>#REF!</v>
      </c>
      <c r="BU43" s="95" t="e">
        <f>BigCF!#REF!</f>
        <v>#REF!</v>
      </c>
      <c r="BV43" s="95" t="e">
        <f>BigCF!#REF!</f>
        <v>#REF!</v>
      </c>
      <c r="BW43" s="95" t="e">
        <f>BigCF!#REF!</f>
        <v>#REF!</v>
      </c>
      <c r="BX43" s="95" t="e">
        <f>BigCF!#REF!</f>
        <v>#REF!</v>
      </c>
      <c r="BY43" s="95" t="e">
        <f>BigCF!#REF!</f>
        <v>#REF!</v>
      </c>
      <c r="BZ43" s="95" t="e">
        <f>BigCF!#REF!</f>
        <v>#REF!</v>
      </c>
      <c r="CA43" s="95" t="e">
        <f>BigCF!#REF!</f>
        <v>#REF!</v>
      </c>
      <c r="CB43" s="95" t="e">
        <f>BigCF!#REF!</f>
        <v>#REF!</v>
      </c>
      <c r="CC43" s="95" t="e">
        <f>BigCF!#REF!</f>
        <v>#REF!</v>
      </c>
      <c r="CD43" s="95" t="e">
        <f>BigCF!#REF!</f>
        <v>#REF!</v>
      </c>
      <c r="CE43" s="95" t="e">
        <f>BigCF!#REF!</f>
        <v>#REF!</v>
      </c>
      <c r="CF43" s="95" t="e">
        <f>BigCF!#REF!</f>
        <v>#REF!</v>
      </c>
      <c r="CG43" s="95" t="e">
        <f>BigCF!#REF!</f>
        <v>#REF!</v>
      </c>
      <c r="CH43" s="95" t="e">
        <f>BigCF!#REF!</f>
        <v>#REF!</v>
      </c>
      <c r="CI43" s="95" t="e">
        <f>BigCF!#REF!</f>
        <v>#REF!</v>
      </c>
      <c r="CJ43" s="95" t="e">
        <f>BigCF!#REF!</f>
        <v>#REF!</v>
      </c>
      <c r="CK43" s="95" t="e">
        <f>BigCF!#REF!</f>
        <v>#REF!</v>
      </c>
      <c r="CL43" s="95" t="e">
        <f>BigCF!#REF!</f>
        <v>#REF!</v>
      </c>
      <c r="CM43" s="95" t="e">
        <f>BigCF!#REF!</f>
        <v>#REF!</v>
      </c>
      <c r="CN43" s="95" t="e">
        <f>BigCF!#REF!</f>
        <v>#REF!</v>
      </c>
      <c r="CO43" s="95" t="e">
        <f>BigCF!#REF!</f>
        <v>#REF!</v>
      </c>
      <c r="CP43" s="95" t="e">
        <f>BigCF!#REF!</f>
        <v>#REF!</v>
      </c>
      <c r="CQ43" s="95" t="e">
        <f>BigCF!#REF!</f>
        <v>#REF!</v>
      </c>
      <c r="CR43" s="95" t="e">
        <f>BigCF!#REF!</f>
        <v>#REF!</v>
      </c>
      <c r="CS43" s="95" t="e">
        <f>BigCF!#REF!</f>
        <v>#REF!</v>
      </c>
      <c r="CT43" s="95" t="e">
        <f>BigCF!#REF!</f>
        <v>#REF!</v>
      </c>
      <c r="CU43" s="95" t="e">
        <f>BigCF!#REF!</f>
        <v>#REF!</v>
      </c>
      <c r="CV43" s="95" t="e">
        <f>BigCF!#REF!</f>
        <v>#REF!</v>
      </c>
      <c r="CW43" s="95" t="e">
        <f>BigCF!#REF!</f>
        <v>#REF!</v>
      </c>
      <c r="CX43" s="95" t="e">
        <f>BigCF!#REF!</f>
        <v>#REF!</v>
      </c>
      <c r="CY43" s="95" t="e">
        <f>BigCF!#REF!</f>
        <v>#REF!</v>
      </c>
      <c r="CZ43" s="95" t="e">
        <f>BigCF!#REF!</f>
        <v>#REF!</v>
      </c>
    </row>
    <row r="44" spans="1:104">
      <c r="A44" t="s">
        <v>77</v>
      </c>
      <c r="C44" s="151" t="s">
        <v>498</v>
      </c>
      <c r="D44" s="95">
        <f t="shared" ref="D44:AI44" si="11">D79</f>
        <v>60</v>
      </c>
      <c r="E44" s="95">
        <f t="shared" si="11"/>
        <v>60</v>
      </c>
      <c r="F44" s="95">
        <f t="shared" si="11"/>
        <v>60</v>
      </c>
      <c r="G44" s="95">
        <f t="shared" si="11"/>
        <v>60</v>
      </c>
      <c r="H44" s="95">
        <f t="shared" si="11"/>
        <v>60</v>
      </c>
      <c r="I44" s="95">
        <f t="shared" si="11"/>
        <v>60</v>
      </c>
      <c r="J44" s="95">
        <f t="shared" si="11"/>
        <v>60</v>
      </c>
      <c r="K44" s="95">
        <f t="shared" si="11"/>
        <v>60</v>
      </c>
      <c r="L44" s="95">
        <f t="shared" si="11"/>
        <v>60</v>
      </c>
      <c r="M44" s="95">
        <f t="shared" si="11"/>
        <v>60</v>
      </c>
      <c r="N44" s="95">
        <f t="shared" si="11"/>
        <v>110</v>
      </c>
      <c r="O44" s="95">
        <f t="shared" si="11"/>
        <v>110</v>
      </c>
      <c r="P44" s="95">
        <f t="shared" si="11"/>
        <v>110</v>
      </c>
      <c r="Q44" s="95">
        <f t="shared" si="11"/>
        <v>110</v>
      </c>
      <c r="R44" s="95">
        <f t="shared" si="11"/>
        <v>110</v>
      </c>
      <c r="S44" s="95">
        <f t="shared" si="11"/>
        <v>110</v>
      </c>
      <c r="T44" s="95">
        <f t="shared" si="11"/>
        <v>110</v>
      </c>
      <c r="U44" s="95">
        <f t="shared" si="11"/>
        <v>110</v>
      </c>
      <c r="V44" s="95">
        <f t="shared" si="11"/>
        <v>110</v>
      </c>
      <c r="W44" s="95">
        <f t="shared" si="11"/>
        <v>110</v>
      </c>
      <c r="X44" s="95">
        <f t="shared" si="11"/>
        <v>110</v>
      </c>
      <c r="Y44" s="95">
        <f t="shared" si="11"/>
        <v>110</v>
      </c>
      <c r="Z44" s="95">
        <f t="shared" si="11"/>
        <v>110</v>
      </c>
      <c r="AA44" s="95">
        <f t="shared" si="11"/>
        <v>110</v>
      </c>
      <c r="AB44" s="95">
        <f t="shared" si="11"/>
        <v>110</v>
      </c>
      <c r="AC44" s="95">
        <f t="shared" si="11"/>
        <v>110</v>
      </c>
      <c r="AD44" s="95">
        <f t="shared" si="11"/>
        <v>110</v>
      </c>
      <c r="AE44" s="95">
        <f t="shared" si="11"/>
        <v>110</v>
      </c>
      <c r="AF44" s="95">
        <f t="shared" si="11"/>
        <v>110</v>
      </c>
      <c r="AG44" s="95">
        <f t="shared" si="11"/>
        <v>110</v>
      </c>
      <c r="AH44" s="95">
        <f t="shared" si="11"/>
        <v>110</v>
      </c>
      <c r="AI44" s="95">
        <f t="shared" si="11"/>
        <v>110</v>
      </c>
      <c r="AJ44" s="95">
        <f t="shared" ref="AJ44:BO44" si="12">AJ79</f>
        <v>110</v>
      </c>
      <c r="AK44" s="95">
        <f t="shared" si="12"/>
        <v>110</v>
      </c>
      <c r="AL44" s="95">
        <f t="shared" si="12"/>
        <v>110</v>
      </c>
      <c r="AM44" s="95">
        <f t="shared" si="12"/>
        <v>110</v>
      </c>
      <c r="AN44" s="95">
        <f t="shared" si="12"/>
        <v>0</v>
      </c>
      <c r="AO44" s="95">
        <f t="shared" si="12"/>
        <v>0</v>
      </c>
      <c r="AP44" s="95">
        <f t="shared" si="12"/>
        <v>0</v>
      </c>
      <c r="AQ44" s="95">
        <f t="shared" si="12"/>
        <v>0</v>
      </c>
      <c r="AR44" s="95">
        <f t="shared" si="12"/>
        <v>0</v>
      </c>
      <c r="AS44" s="95">
        <f t="shared" si="12"/>
        <v>0</v>
      </c>
      <c r="AT44" s="95">
        <f t="shared" si="12"/>
        <v>0</v>
      </c>
      <c r="AU44" s="95">
        <f t="shared" si="12"/>
        <v>0</v>
      </c>
      <c r="AV44" s="95">
        <f t="shared" si="12"/>
        <v>0</v>
      </c>
      <c r="AW44" s="95">
        <f t="shared" si="12"/>
        <v>0</v>
      </c>
      <c r="AX44" s="95">
        <f t="shared" si="12"/>
        <v>0</v>
      </c>
      <c r="AY44" s="95">
        <f t="shared" si="12"/>
        <v>0</v>
      </c>
      <c r="AZ44" s="95">
        <f t="shared" si="12"/>
        <v>0</v>
      </c>
      <c r="BA44" s="95">
        <f t="shared" si="12"/>
        <v>0</v>
      </c>
      <c r="BB44" s="95">
        <f t="shared" si="12"/>
        <v>0</v>
      </c>
      <c r="BC44" s="95">
        <f t="shared" si="12"/>
        <v>0</v>
      </c>
      <c r="BD44" s="95">
        <f t="shared" si="12"/>
        <v>0</v>
      </c>
      <c r="BE44" s="95">
        <f t="shared" si="12"/>
        <v>0</v>
      </c>
      <c r="BF44" s="95">
        <f t="shared" si="12"/>
        <v>0</v>
      </c>
      <c r="BG44" s="95">
        <f t="shared" si="12"/>
        <v>0</v>
      </c>
      <c r="BH44" s="95">
        <f t="shared" si="12"/>
        <v>0</v>
      </c>
      <c r="BI44" s="95">
        <f t="shared" si="12"/>
        <v>0</v>
      </c>
      <c r="BJ44" s="95">
        <f t="shared" si="12"/>
        <v>0</v>
      </c>
      <c r="BK44" s="95">
        <f t="shared" si="12"/>
        <v>0</v>
      </c>
      <c r="BL44" s="95">
        <f t="shared" si="12"/>
        <v>0</v>
      </c>
      <c r="BM44" s="95">
        <f t="shared" si="12"/>
        <v>0</v>
      </c>
      <c r="BN44" s="95">
        <f t="shared" si="12"/>
        <v>0</v>
      </c>
      <c r="BO44" s="95">
        <f t="shared" si="12"/>
        <v>0</v>
      </c>
      <c r="BP44" s="95">
        <f t="shared" ref="BP44:CZ44" si="13">BP79</f>
        <v>0</v>
      </c>
      <c r="BQ44" s="95">
        <f t="shared" si="13"/>
        <v>0</v>
      </c>
      <c r="BR44" s="95">
        <f t="shared" si="13"/>
        <v>0</v>
      </c>
      <c r="BS44" s="95">
        <f t="shared" si="13"/>
        <v>0</v>
      </c>
      <c r="BT44" s="95">
        <f t="shared" si="13"/>
        <v>0</v>
      </c>
      <c r="BU44" s="95">
        <f t="shared" si="13"/>
        <v>0</v>
      </c>
      <c r="BV44" s="95">
        <f t="shared" si="13"/>
        <v>0</v>
      </c>
      <c r="BW44" s="95">
        <f t="shared" si="13"/>
        <v>0</v>
      </c>
      <c r="BX44" s="95">
        <f t="shared" si="13"/>
        <v>0</v>
      </c>
      <c r="BY44" s="95">
        <f t="shared" si="13"/>
        <v>0</v>
      </c>
      <c r="BZ44" s="95">
        <f t="shared" si="13"/>
        <v>0</v>
      </c>
      <c r="CA44" s="95">
        <f t="shared" si="13"/>
        <v>0</v>
      </c>
      <c r="CB44" s="95">
        <f t="shared" si="13"/>
        <v>0</v>
      </c>
      <c r="CC44" s="95">
        <f t="shared" si="13"/>
        <v>0</v>
      </c>
      <c r="CD44" s="95">
        <f t="shared" si="13"/>
        <v>0</v>
      </c>
      <c r="CE44" s="95">
        <f t="shared" si="13"/>
        <v>0</v>
      </c>
      <c r="CF44" s="95">
        <f t="shared" si="13"/>
        <v>0</v>
      </c>
      <c r="CG44" s="95">
        <f t="shared" si="13"/>
        <v>0</v>
      </c>
      <c r="CH44" s="95">
        <f t="shared" si="13"/>
        <v>0</v>
      </c>
      <c r="CI44" s="95">
        <f t="shared" si="13"/>
        <v>0</v>
      </c>
      <c r="CJ44" s="95">
        <f t="shared" si="13"/>
        <v>0</v>
      </c>
      <c r="CK44" s="95">
        <f t="shared" si="13"/>
        <v>0</v>
      </c>
      <c r="CL44" s="95">
        <f t="shared" si="13"/>
        <v>0</v>
      </c>
      <c r="CM44" s="95">
        <f t="shared" si="13"/>
        <v>0</v>
      </c>
      <c r="CN44" s="95">
        <f t="shared" si="13"/>
        <v>0</v>
      </c>
      <c r="CO44" s="95">
        <f t="shared" si="13"/>
        <v>0</v>
      </c>
      <c r="CP44" s="95">
        <f t="shared" si="13"/>
        <v>0</v>
      </c>
      <c r="CQ44" s="95">
        <f t="shared" si="13"/>
        <v>0</v>
      </c>
      <c r="CR44" s="95">
        <f t="shared" si="13"/>
        <v>0</v>
      </c>
      <c r="CS44" s="95">
        <f t="shared" si="13"/>
        <v>0</v>
      </c>
      <c r="CT44" s="95">
        <f t="shared" si="13"/>
        <v>0</v>
      </c>
      <c r="CU44" s="95">
        <f t="shared" si="13"/>
        <v>0</v>
      </c>
      <c r="CV44" s="95">
        <f t="shared" si="13"/>
        <v>0</v>
      </c>
      <c r="CW44" s="95">
        <f t="shared" si="13"/>
        <v>0</v>
      </c>
      <c r="CX44" s="95">
        <f t="shared" si="13"/>
        <v>0</v>
      </c>
      <c r="CY44" s="95">
        <f t="shared" si="13"/>
        <v>0</v>
      </c>
      <c r="CZ44" s="95">
        <f t="shared" si="13"/>
        <v>0</v>
      </c>
    </row>
    <row r="45" spans="1:104">
      <c r="A45" t="s">
        <v>78</v>
      </c>
      <c r="C45" s="151" t="s">
        <v>463</v>
      </c>
      <c r="D45" s="95">
        <f t="shared" ref="D45:AI45" si="14">MAX(0,D43-D44)</f>
        <v>0</v>
      </c>
      <c r="E45" s="95">
        <f t="shared" si="14"/>
        <v>0</v>
      </c>
      <c r="F45" s="95">
        <f t="shared" si="14"/>
        <v>0</v>
      </c>
      <c r="G45" s="95">
        <f t="shared" si="14"/>
        <v>0</v>
      </c>
      <c r="H45" s="95">
        <f t="shared" si="14"/>
        <v>0</v>
      </c>
      <c r="I45" s="95">
        <f t="shared" si="14"/>
        <v>0</v>
      </c>
      <c r="J45" s="95">
        <f t="shared" si="14"/>
        <v>0</v>
      </c>
      <c r="K45" s="95">
        <f t="shared" si="14"/>
        <v>0</v>
      </c>
      <c r="L45" s="95">
        <f t="shared" si="14"/>
        <v>0</v>
      </c>
      <c r="M45" s="95">
        <f t="shared" si="14"/>
        <v>0</v>
      </c>
      <c r="N45" s="95">
        <f t="shared" si="14"/>
        <v>71.800000000000011</v>
      </c>
      <c r="O45" s="95">
        <f t="shared" si="14"/>
        <v>103.1</v>
      </c>
      <c r="P45" s="95">
        <f t="shared" si="14"/>
        <v>103.1</v>
      </c>
      <c r="Q45" s="95">
        <f t="shared" si="14"/>
        <v>103.1</v>
      </c>
      <c r="R45" s="95">
        <f t="shared" si="14"/>
        <v>103.1</v>
      </c>
      <c r="S45" s="95">
        <f t="shared" si="14"/>
        <v>103.1</v>
      </c>
      <c r="T45" s="95">
        <f t="shared" si="14"/>
        <v>103.1</v>
      </c>
      <c r="U45" s="95">
        <f t="shared" si="14"/>
        <v>103.1</v>
      </c>
      <c r="V45" s="95">
        <f t="shared" si="14"/>
        <v>103.1</v>
      </c>
      <c r="W45" s="95">
        <f t="shared" si="14"/>
        <v>103.1</v>
      </c>
      <c r="X45" s="95">
        <f t="shared" si="14"/>
        <v>103.1</v>
      </c>
      <c r="Y45" s="95">
        <f t="shared" si="14"/>
        <v>103.1</v>
      </c>
      <c r="Z45" s="95">
        <f t="shared" si="14"/>
        <v>103.1</v>
      </c>
      <c r="AA45" s="95">
        <f t="shared" si="14"/>
        <v>103.1</v>
      </c>
      <c r="AB45" s="95">
        <f t="shared" si="14"/>
        <v>103.1</v>
      </c>
      <c r="AC45" s="95">
        <f t="shared" si="14"/>
        <v>103.1</v>
      </c>
      <c r="AD45" s="95">
        <f t="shared" si="14"/>
        <v>103.1</v>
      </c>
      <c r="AE45" s="95">
        <f t="shared" si="14"/>
        <v>103.1</v>
      </c>
      <c r="AF45" s="95">
        <f t="shared" si="14"/>
        <v>103.1</v>
      </c>
      <c r="AG45" s="95">
        <f t="shared" si="14"/>
        <v>103.1</v>
      </c>
      <c r="AH45" s="95">
        <f t="shared" si="14"/>
        <v>103.1</v>
      </c>
      <c r="AI45" s="95">
        <f t="shared" si="14"/>
        <v>103.1</v>
      </c>
      <c r="AJ45" s="95">
        <f t="shared" ref="AJ45:BO45" si="15">MAX(0,AJ43-AJ44)</f>
        <v>103.1</v>
      </c>
      <c r="AK45" s="95">
        <f t="shared" si="15"/>
        <v>103.1</v>
      </c>
      <c r="AL45" s="95">
        <f t="shared" si="15"/>
        <v>103.1</v>
      </c>
      <c r="AM45" s="95">
        <f t="shared" si="15"/>
        <v>103.1</v>
      </c>
      <c r="AN45" s="95" t="e">
        <f t="shared" si="15"/>
        <v>#REF!</v>
      </c>
      <c r="AO45" s="95" t="e">
        <f t="shared" si="15"/>
        <v>#REF!</v>
      </c>
      <c r="AP45" s="95" t="e">
        <f t="shared" si="15"/>
        <v>#REF!</v>
      </c>
      <c r="AQ45" s="95" t="e">
        <f t="shared" si="15"/>
        <v>#REF!</v>
      </c>
      <c r="AR45" s="95" t="e">
        <f t="shared" si="15"/>
        <v>#REF!</v>
      </c>
      <c r="AS45" s="95" t="e">
        <f t="shared" si="15"/>
        <v>#REF!</v>
      </c>
      <c r="AT45" s="95" t="e">
        <f t="shared" si="15"/>
        <v>#REF!</v>
      </c>
      <c r="AU45" s="95" t="e">
        <f t="shared" si="15"/>
        <v>#REF!</v>
      </c>
      <c r="AV45" s="95" t="e">
        <f t="shared" si="15"/>
        <v>#REF!</v>
      </c>
      <c r="AW45" s="95" t="e">
        <f t="shared" si="15"/>
        <v>#REF!</v>
      </c>
      <c r="AX45" s="95" t="e">
        <f t="shared" si="15"/>
        <v>#REF!</v>
      </c>
      <c r="AY45" s="95" t="e">
        <f t="shared" si="15"/>
        <v>#REF!</v>
      </c>
      <c r="AZ45" s="95" t="e">
        <f t="shared" si="15"/>
        <v>#REF!</v>
      </c>
      <c r="BA45" s="95" t="e">
        <f t="shared" si="15"/>
        <v>#REF!</v>
      </c>
      <c r="BB45" s="95" t="e">
        <f t="shared" si="15"/>
        <v>#REF!</v>
      </c>
      <c r="BC45" s="95" t="e">
        <f t="shared" si="15"/>
        <v>#REF!</v>
      </c>
      <c r="BD45" s="95" t="e">
        <f t="shared" si="15"/>
        <v>#REF!</v>
      </c>
      <c r="BE45" s="95" t="e">
        <f t="shared" si="15"/>
        <v>#REF!</v>
      </c>
      <c r="BF45" s="95" t="e">
        <f t="shared" si="15"/>
        <v>#REF!</v>
      </c>
      <c r="BG45" s="95" t="e">
        <f t="shared" si="15"/>
        <v>#REF!</v>
      </c>
      <c r="BH45" s="95" t="e">
        <f t="shared" si="15"/>
        <v>#REF!</v>
      </c>
      <c r="BI45" s="95" t="e">
        <f t="shared" si="15"/>
        <v>#REF!</v>
      </c>
      <c r="BJ45" s="95" t="e">
        <f t="shared" si="15"/>
        <v>#REF!</v>
      </c>
      <c r="BK45" s="95" t="e">
        <f t="shared" si="15"/>
        <v>#REF!</v>
      </c>
      <c r="BL45" s="95" t="e">
        <f t="shared" si="15"/>
        <v>#REF!</v>
      </c>
      <c r="BM45" s="95" t="e">
        <f t="shared" si="15"/>
        <v>#REF!</v>
      </c>
      <c r="BN45" s="95" t="e">
        <f t="shared" si="15"/>
        <v>#REF!</v>
      </c>
      <c r="BO45" s="95" t="e">
        <f t="shared" si="15"/>
        <v>#REF!</v>
      </c>
      <c r="BP45" s="95" t="e">
        <f t="shared" ref="BP45:CU45" si="16">MAX(0,BP43-BP44)</f>
        <v>#REF!</v>
      </c>
      <c r="BQ45" s="95" t="e">
        <f t="shared" si="16"/>
        <v>#REF!</v>
      </c>
      <c r="BR45" s="95" t="e">
        <f t="shared" si="16"/>
        <v>#REF!</v>
      </c>
      <c r="BS45" s="95" t="e">
        <f t="shared" si="16"/>
        <v>#REF!</v>
      </c>
      <c r="BT45" s="95" t="e">
        <f t="shared" si="16"/>
        <v>#REF!</v>
      </c>
      <c r="BU45" s="95" t="e">
        <f t="shared" si="16"/>
        <v>#REF!</v>
      </c>
      <c r="BV45" s="95" t="e">
        <f t="shared" si="16"/>
        <v>#REF!</v>
      </c>
      <c r="BW45" s="95" t="e">
        <f t="shared" si="16"/>
        <v>#REF!</v>
      </c>
      <c r="BX45" s="95" t="e">
        <f t="shared" si="16"/>
        <v>#REF!</v>
      </c>
      <c r="BY45" s="95" t="e">
        <f t="shared" si="16"/>
        <v>#REF!</v>
      </c>
      <c r="BZ45" s="95" t="e">
        <f t="shared" si="16"/>
        <v>#REF!</v>
      </c>
      <c r="CA45" s="95" t="e">
        <f t="shared" si="16"/>
        <v>#REF!</v>
      </c>
      <c r="CB45" s="95" t="e">
        <f t="shared" si="16"/>
        <v>#REF!</v>
      </c>
      <c r="CC45" s="95" t="e">
        <f t="shared" si="16"/>
        <v>#REF!</v>
      </c>
      <c r="CD45" s="95" t="e">
        <f t="shared" si="16"/>
        <v>#REF!</v>
      </c>
      <c r="CE45" s="95" t="e">
        <f t="shared" si="16"/>
        <v>#REF!</v>
      </c>
      <c r="CF45" s="95" t="e">
        <f t="shared" si="16"/>
        <v>#REF!</v>
      </c>
      <c r="CG45" s="95" t="e">
        <f t="shared" si="16"/>
        <v>#REF!</v>
      </c>
      <c r="CH45" s="95" t="e">
        <f t="shared" si="16"/>
        <v>#REF!</v>
      </c>
      <c r="CI45" s="95" t="e">
        <f t="shared" si="16"/>
        <v>#REF!</v>
      </c>
      <c r="CJ45" s="95" t="e">
        <f t="shared" si="16"/>
        <v>#REF!</v>
      </c>
      <c r="CK45" s="95" t="e">
        <f t="shared" si="16"/>
        <v>#REF!</v>
      </c>
      <c r="CL45" s="95" t="e">
        <f t="shared" si="16"/>
        <v>#REF!</v>
      </c>
      <c r="CM45" s="95" t="e">
        <f t="shared" si="16"/>
        <v>#REF!</v>
      </c>
      <c r="CN45" s="95" t="e">
        <f t="shared" si="16"/>
        <v>#REF!</v>
      </c>
      <c r="CO45" s="95" t="e">
        <f t="shared" si="16"/>
        <v>#REF!</v>
      </c>
      <c r="CP45" s="95" t="e">
        <f t="shared" si="16"/>
        <v>#REF!</v>
      </c>
      <c r="CQ45" s="95" t="e">
        <f t="shared" si="16"/>
        <v>#REF!</v>
      </c>
      <c r="CR45" s="95" t="e">
        <f t="shared" si="16"/>
        <v>#REF!</v>
      </c>
      <c r="CS45" s="95" t="e">
        <f t="shared" si="16"/>
        <v>#REF!</v>
      </c>
      <c r="CT45" s="95" t="e">
        <f t="shared" si="16"/>
        <v>#REF!</v>
      </c>
      <c r="CU45" s="95" t="e">
        <f t="shared" si="16"/>
        <v>#REF!</v>
      </c>
      <c r="CV45" s="95" t="e">
        <f t="shared" ref="CV45:CZ45" si="17">MAX(0,CV43-CV44)</f>
        <v>#REF!</v>
      </c>
      <c r="CW45" s="95" t="e">
        <f t="shared" si="17"/>
        <v>#REF!</v>
      </c>
      <c r="CX45" s="95" t="e">
        <f t="shared" si="17"/>
        <v>#REF!</v>
      </c>
      <c r="CY45" s="95" t="e">
        <f t="shared" si="17"/>
        <v>#REF!</v>
      </c>
      <c r="CZ45" s="95" t="e">
        <f t="shared" si="17"/>
        <v>#REF!</v>
      </c>
    </row>
    <row r="46" spans="1:104">
      <c r="A46" t="s">
        <v>79</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row>
    <row r="47" spans="1:104">
      <c r="A47" t="s">
        <v>80</v>
      </c>
      <c r="C47" s="151" t="s">
        <v>564</v>
      </c>
      <c r="D47" s="95">
        <f>D41+D45</f>
        <v>520</v>
      </c>
      <c r="E47" s="95">
        <f t="shared" ref="E47:BP47" si="18">E41+E45</f>
        <v>520</v>
      </c>
      <c r="F47" s="95">
        <f t="shared" si="18"/>
        <v>520</v>
      </c>
      <c r="G47" s="95">
        <f t="shared" si="18"/>
        <v>520</v>
      </c>
      <c r="H47" s="95">
        <f t="shared" si="18"/>
        <v>520</v>
      </c>
      <c r="I47" s="95">
        <f t="shared" si="18"/>
        <v>520</v>
      </c>
      <c r="J47" s="95">
        <f t="shared" si="18"/>
        <v>354.4</v>
      </c>
      <c r="K47" s="95">
        <f t="shared" si="18"/>
        <v>354.4</v>
      </c>
      <c r="L47" s="95">
        <f t="shared" si="18"/>
        <v>354.4</v>
      </c>
      <c r="M47" s="95">
        <f t="shared" si="18"/>
        <v>354.4</v>
      </c>
      <c r="N47" s="95">
        <f t="shared" si="18"/>
        <v>426.2</v>
      </c>
      <c r="O47" s="95">
        <f t="shared" si="18"/>
        <v>103.1</v>
      </c>
      <c r="P47" s="95">
        <f t="shared" si="18"/>
        <v>103.1</v>
      </c>
      <c r="Q47" s="95">
        <f t="shared" si="18"/>
        <v>103.1</v>
      </c>
      <c r="R47" s="95">
        <f t="shared" si="18"/>
        <v>103.1</v>
      </c>
      <c r="S47" s="95">
        <f t="shared" si="18"/>
        <v>103.1</v>
      </c>
      <c r="T47" s="95">
        <f t="shared" si="18"/>
        <v>103.1</v>
      </c>
      <c r="U47" s="95">
        <f t="shared" si="18"/>
        <v>103.1</v>
      </c>
      <c r="V47" s="95">
        <f t="shared" si="18"/>
        <v>103.1</v>
      </c>
      <c r="W47" s="95">
        <f t="shared" si="18"/>
        <v>103.1</v>
      </c>
      <c r="X47" s="95">
        <f t="shared" si="18"/>
        <v>103.1</v>
      </c>
      <c r="Y47" s="95">
        <f t="shared" si="18"/>
        <v>103.1</v>
      </c>
      <c r="Z47" s="95">
        <f t="shared" si="18"/>
        <v>103.1</v>
      </c>
      <c r="AA47" s="95">
        <f t="shared" si="18"/>
        <v>103.1</v>
      </c>
      <c r="AB47" s="95">
        <f t="shared" si="18"/>
        <v>103.1</v>
      </c>
      <c r="AC47" s="95">
        <f t="shared" si="18"/>
        <v>103.1</v>
      </c>
      <c r="AD47" s="95">
        <f t="shared" si="18"/>
        <v>103.1</v>
      </c>
      <c r="AE47" s="95">
        <f t="shared" si="18"/>
        <v>103.1</v>
      </c>
      <c r="AF47" s="95">
        <f t="shared" si="18"/>
        <v>103.1</v>
      </c>
      <c r="AG47" s="95">
        <f t="shared" si="18"/>
        <v>103.1</v>
      </c>
      <c r="AH47" s="95">
        <f t="shared" si="18"/>
        <v>103.1</v>
      </c>
      <c r="AI47" s="95">
        <f t="shared" si="18"/>
        <v>103.1</v>
      </c>
      <c r="AJ47" s="95">
        <f t="shared" si="18"/>
        <v>103.1</v>
      </c>
      <c r="AK47" s="95">
        <f t="shared" si="18"/>
        <v>103.1</v>
      </c>
      <c r="AL47" s="95">
        <f t="shared" si="18"/>
        <v>103.1</v>
      </c>
      <c r="AM47" s="95">
        <f t="shared" si="18"/>
        <v>103.1</v>
      </c>
      <c r="AN47" s="95" t="e">
        <f t="shared" si="18"/>
        <v>#REF!</v>
      </c>
      <c r="AO47" s="95" t="e">
        <f t="shared" si="18"/>
        <v>#REF!</v>
      </c>
      <c r="AP47" s="95" t="e">
        <f t="shared" si="18"/>
        <v>#REF!</v>
      </c>
      <c r="AQ47" s="95" t="e">
        <f t="shared" si="18"/>
        <v>#REF!</v>
      </c>
      <c r="AR47" s="95" t="e">
        <f t="shared" si="18"/>
        <v>#REF!</v>
      </c>
      <c r="AS47" s="95" t="e">
        <f t="shared" si="18"/>
        <v>#REF!</v>
      </c>
      <c r="AT47" s="95" t="e">
        <f t="shared" si="18"/>
        <v>#REF!</v>
      </c>
      <c r="AU47" s="95" t="e">
        <f t="shared" si="18"/>
        <v>#REF!</v>
      </c>
      <c r="AV47" s="95" t="e">
        <f t="shared" si="18"/>
        <v>#REF!</v>
      </c>
      <c r="AW47" s="95" t="e">
        <f t="shared" si="18"/>
        <v>#REF!</v>
      </c>
      <c r="AX47" s="95" t="e">
        <f t="shared" si="18"/>
        <v>#REF!</v>
      </c>
      <c r="AY47" s="95" t="e">
        <f t="shared" si="18"/>
        <v>#REF!</v>
      </c>
      <c r="AZ47" s="95" t="e">
        <f t="shared" si="18"/>
        <v>#REF!</v>
      </c>
      <c r="BA47" s="95" t="e">
        <f t="shared" si="18"/>
        <v>#REF!</v>
      </c>
      <c r="BB47" s="95" t="e">
        <f t="shared" si="18"/>
        <v>#REF!</v>
      </c>
      <c r="BC47" s="95" t="e">
        <f t="shared" si="18"/>
        <v>#REF!</v>
      </c>
      <c r="BD47" s="95" t="e">
        <f t="shared" si="18"/>
        <v>#REF!</v>
      </c>
      <c r="BE47" s="95" t="e">
        <f t="shared" si="18"/>
        <v>#REF!</v>
      </c>
      <c r="BF47" s="95" t="e">
        <f t="shared" si="18"/>
        <v>#REF!</v>
      </c>
      <c r="BG47" s="95" t="e">
        <f t="shared" si="18"/>
        <v>#REF!</v>
      </c>
      <c r="BH47" s="95" t="e">
        <f t="shared" si="18"/>
        <v>#REF!</v>
      </c>
      <c r="BI47" s="95" t="e">
        <f t="shared" si="18"/>
        <v>#REF!</v>
      </c>
      <c r="BJ47" s="95" t="e">
        <f t="shared" si="18"/>
        <v>#REF!</v>
      </c>
      <c r="BK47" s="95" t="e">
        <f t="shared" si="18"/>
        <v>#REF!</v>
      </c>
      <c r="BL47" s="95" t="e">
        <f t="shared" si="18"/>
        <v>#REF!</v>
      </c>
      <c r="BM47" s="95" t="e">
        <f t="shared" si="18"/>
        <v>#REF!</v>
      </c>
      <c r="BN47" s="95" t="e">
        <f t="shared" si="18"/>
        <v>#REF!</v>
      </c>
      <c r="BO47" s="95" t="e">
        <f t="shared" si="18"/>
        <v>#REF!</v>
      </c>
      <c r="BP47" s="95" t="e">
        <f t="shared" si="18"/>
        <v>#REF!</v>
      </c>
      <c r="BQ47" s="95" t="e">
        <f t="shared" ref="BQ47:CZ47" si="19">BQ41+BQ45</f>
        <v>#REF!</v>
      </c>
      <c r="BR47" s="95" t="e">
        <f t="shared" si="19"/>
        <v>#REF!</v>
      </c>
      <c r="BS47" s="95" t="e">
        <f t="shared" si="19"/>
        <v>#REF!</v>
      </c>
      <c r="BT47" s="95" t="e">
        <f t="shared" si="19"/>
        <v>#REF!</v>
      </c>
      <c r="BU47" s="95" t="e">
        <f t="shared" si="19"/>
        <v>#REF!</v>
      </c>
      <c r="BV47" s="95" t="e">
        <f t="shared" si="19"/>
        <v>#REF!</v>
      </c>
      <c r="BW47" s="95" t="e">
        <f t="shared" si="19"/>
        <v>#REF!</v>
      </c>
      <c r="BX47" s="95" t="e">
        <f t="shared" si="19"/>
        <v>#REF!</v>
      </c>
      <c r="BY47" s="95" t="e">
        <f t="shared" si="19"/>
        <v>#REF!</v>
      </c>
      <c r="BZ47" s="95" t="e">
        <f t="shared" si="19"/>
        <v>#REF!</v>
      </c>
      <c r="CA47" s="95" t="e">
        <f t="shared" si="19"/>
        <v>#REF!</v>
      </c>
      <c r="CB47" s="95" t="e">
        <f t="shared" si="19"/>
        <v>#REF!</v>
      </c>
      <c r="CC47" s="95" t="e">
        <f t="shared" si="19"/>
        <v>#REF!</v>
      </c>
      <c r="CD47" s="95" t="e">
        <f t="shared" si="19"/>
        <v>#REF!</v>
      </c>
      <c r="CE47" s="95" t="e">
        <f t="shared" si="19"/>
        <v>#REF!</v>
      </c>
      <c r="CF47" s="95" t="e">
        <f t="shared" si="19"/>
        <v>#REF!</v>
      </c>
      <c r="CG47" s="95" t="e">
        <f t="shared" si="19"/>
        <v>#REF!</v>
      </c>
      <c r="CH47" s="95" t="e">
        <f t="shared" si="19"/>
        <v>#REF!</v>
      </c>
      <c r="CI47" s="95" t="e">
        <f t="shared" si="19"/>
        <v>#REF!</v>
      </c>
      <c r="CJ47" s="95" t="e">
        <f t="shared" si="19"/>
        <v>#REF!</v>
      </c>
      <c r="CK47" s="95" t="e">
        <f t="shared" si="19"/>
        <v>#REF!</v>
      </c>
      <c r="CL47" s="95" t="e">
        <f t="shared" si="19"/>
        <v>#REF!</v>
      </c>
      <c r="CM47" s="95" t="e">
        <f t="shared" si="19"/>
        <v>#REF!</v>
      </c>
      <c r="CN47" s="95" t="e">
        <f t="shared" si="19"/>
        <v>#REF!</v>
      </c>
      <c r="CO47" s="95" t="e">
        <f t="shared" si="19"/>
        <v>#REF!</v>
      </c>
      <c r="CP47" s="95" t="e">
        <f t="shared" si="19"/>
        <v>#REF!</v>
      </c>
      <c r="CQ47" s="95" t="e">
        <f t="shared" si="19"/>
        <v>#REF!</v>
      </c>
      <c r="CR47" s="95" t="e">
        <f t="shared" si="19"/>
        <v>#REF!</v>
      </c>
      <c r="CS47" s="95" t="e">
        <f t="shared" si="19"/>
        <v>#REF!</v>
      </c>
      <c r="CT47" s="95" t="e">
        <f t="shared" si="19"/>
        <v>#REF!</v>
      </c>
      <c r="CU47" s="95" t="e">
        <f t="shared" si="19"/>
        <v>#REF!</v>
      </c>
      <c r="CV47" s="95" t="e">
        <f t="shared" si="19"/>
        <v>#REF!</v>
      </c>
      <c r="CW47" s="95" t="e">
        <f t="shared" si="19"/>
        <v>#REF!</v>
      </c>
      <c r="CX47" s="95" t="e">
        <f t="shared" si="19"/>
        <v>#REF!</v>
      </c>
      <c r="CY47" s="95" t="e">
        <f t="shared" si="19"/>
        <v>#REF!</v>
      </c>
      <c r="CZ47" s="95" t="e">
        <f t="shared" si="19"/>
        <v>#REF!</v>
      </c>
    </row>
    <row r="48" spans="1:104">
      <c r="A48" t="s">
        <v>81</v>
      </c>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row>
    <row r="49" spans="1:104">
      <c r="A49" t="s">
        <v>82</v>
      </c>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row>
    <row r="50" spans="1:104">
      <c r="A50" t="s">
        <v>83</v>
      </c>
      <c r="B50" t="s">
        <v>648</v>
      </c>
    </row>
    <row r="51" spans="1:104">
      <c r="A51" t="s">
        <v>84</v>
      </c>
      <c r="B51" t="s">
        <v>466</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row>
    <row r="52" spans="1:104">
      <c r="A52" t="s">
        <v>85</v>
      </c>
      <c r="C52" s="153" t="s">
        <v>496</v>
      </c>
      <c r="D52" s="95">
        <f>BigCF!D49</f>
        <v>0</v>
      </c>
      <c r="E52" s="95">
        <f>BigCF!E49</f>
        <v>0</v>
      </c>
      <c r="F52" s="95">
        <f>BigCF!F49</f>
        <v>0</v>
      </c>
      <c r="G52" s="95">
        <f>BigCF!G49</f>
        <v>0</v>
      </c>
      <c r="H52" s="95">
        <f>BigCF!H49</f>
        <v>0</v>
      </c>
      <c r="I52" s="95">
        <f>BigCF!I49</f>
        <v>0</v>
      </c>
      <c r="J52" s="95">
        <f>BigCF!J49</f>
        <v>0</v>
      </c>
      <c r="K52" s="95">
        <f>BigCF!K49</f>
        <v>0</v>
      </c>
      <c r="L52" s="95">
        <f>BigCF!L49</f>
        <v>0</v>
      </c>
      <c r="M52" s="95">
        <f>BigCF!M49</f>
        <v>0</v>
      </c>
      <c r="N52" s="95">
        <f>BigCF!N49</f>
        <v>0</v>
      </c>
      <c r="O52" s="95">
        <f>BigCF!O49</f>
        <v>0</v>
      </c>
      <c r="P52" s="95">
        <f>BigCF!P49</f>
        <v>0</v>
      </c>
      <c r="Q52" s="95">
        <f>BigCF!Q49</f>
        <v>0</v>
      </c>
      <c r="R52" s="95">
        <f>BigCF!R49</f>
        <v>0</v>
      </c>
      <c r="S52" s="95">
        <f>BigCF!S49</f>
        <v>0</v>
      </c>
      <c r="T52" s="95">
        <f>BigCF!T49</f>
        <v>0</v>
      </c>
      <c r="U52" s="95">
        <f>BigCF!U49</f>
        <v>0</v>
      </c>
      <c r="V52" s="95">
        <f>BigCF!V49</f>
        <v>0</v>
      </c>
      <c r="W52" s="95">
        <f>BigCF!W49</f>
        <v>0</v>
      </c>
      <c r="X52" s="95">
        <f>BigCF!X49</f>
        <v>0</v>
      </c>
      <c r="Y52" s="95">
        <f>BigCF!Y49</f>
        <v>0</v>
      </c>
      <c r="Z52" s="95">
        <f>BigCF!Z49</f>
        <v>0</v>
      </c>
      <c r="AA52" s="95">
        <f>BigCF!AA49</f>
        <v>0</v>
      </c>
      <c r="AB52" s="95">
        <f>BigCF!AB49</f>
        <v>0</v>
      </c>
      <c r="AC52" s="95">
        <f>BigCF!AC49</f>
        <v>0</v>
      </c>
      <c r="AD52" s="95">
        <f>BigCF!AD49</f>
        <v>0</v>
      </c>
      <c r="AE52" s="95">
        <f>BigCF!AE49</f>
        <v>0</v>
      </c>
      <c r="AF52" s="95">
        <f>BigCF!AF49</f>
        <v>0</v>
      </c>
      <c r="AG52" s="95">
        <f>BigCF!AG49</f>
        <v>0</v>
      </c>
      <c r="AH52" s="95">
        <f>BigCF!AH49</f>
        <v>0</v>
      </c>
      <c r="AI52" s="95">
        <f>BigCF!AI49</f>
        <v>0</v>
      </c>
      <c r="AJ52" s="95">
        <f>BigCF!AJ49</f>
        <v>0</v>
      </c>
      <c r="AK52" s="95">
        <f>BigCF!AK49</f>
        <v>0</v>
      </c>
      <c r="AL52" s="95">
        <f>BigCF!AL49</f>
        <v>0</v>
      </c>
      <c r="AM52" s="95">
        <f>BigCF!AM49</f>
        <v>0</v>
      </c>
      <c r="AN52" s="95" t="e">
        <f>BigCF!#REF!</f>
        <v>#REF!</v>
      </c>
      <c r="AO52" s="95" t="e">
        <f>BigCF!#REF!</f>
        <v>#REF!</v>
      </c>
      <c r="AP52" s="95" t="e">
        <f>BigCF!#REF!</f>
        <v>#REF!</v>
      </c>
      <c r="AQ52" s="95" t="e">
        <f>BigCF!#REF!</f>
        <v>#REF!</v>
      </c>
      <c r="AR52" s="95" t="e">
        <f>BigCF!#REF!</f>
        <v>#REF!</v>
      </c>
      <c r="AS52" s="95" t="e">
        <f>BigCF!#REF!</f>
        <v>#REF!</v>
      </c>
      <c r="AT52" s="95" t="e">
        <f>BigCF!#REF!</f>
        <v>#REF!</v>
      </c>
      <c r="AU52" s="95" t="e">
        <f>BigCF!#REF!</f>
        <v>#REF!</v>
      </c>
      <c r="AV52" s="95" t="e">
        <f>BigCF!#REF!</f>
        <v>#REF!</v>
      </c>
      <c r="AW52" s="95" t="e">
        <f>BigCF!#REF!</f>
        <v>#REF!</v>
      </c>
      <c r="AX52" s="95" t="e">
        <f>BigCF!#REF!</f>
        <v>#REF!</v>
      </c>
      <c r="AY52" s="95" t="e">
        <f>BigCF!#REF!</f>
        <v>#REF!</v>
      </c>
      <c r="AZ52" s="95" t="e">
        <f>BigCF!#REF!</f>
        <v>#REF!</v>
      </c>
      <c r="BA52" s="95" t="e">
        <f>BigCF!#REF!</f>
        <v>#REF!</v>
      </c>
      <c r="BB52" s="95" t="e">
        <f>BigCF!#REF!</f>
        <v>#REF!</v>
      </c>
      <c r="BC52" s="95" t="e">
        <f>BigCF!#REF!</f>
        <v>#REF!</v>
      </c>
      <c r="BD52" s="95" t="e">
        <f>BigCF!#REF!</f>
        <v>#REF!</v>
      </c>
      <c r="BE52" s="95" t="e">
        <f>BigCF!#REF!</f>
        <v>#REF!</v>
      </c>
      <c r="BF52" s="95" t="e">
        <f>BigCF!#REF!</f>
        <v>#REF!</v>
      </c>
      <c r="BG52" s="95" t="e">
        <f>BigCF!#REF!</f>
        <v>#REF!</v>
      </c>
      <c r="BH52" s="95" t="e">
        <f>BigCF!#REF!</f>
        <v>#REF!</v>
      </c>
      <c r="BI52" s="95" t="e">
        <f>BigCF!#REF!</f>
        <v>#REF!</v>
      </c>
      <c r="BJ52" s="95" t="e">
        <f>BigCF!#REF!</f>
        <v>#REF!</v>
      </c>
      <c r="BK52" s="95" t="e">
        <f>BigCF!#REF!</f>
        <v>#REF!</v>
      </c>
      <c r="BL52" s="95" t="e">
        <f>BigCF!#REF!</f>
        <v>#REF!</v>
      </c>
      <c r="BM52" s="95" t="e">
        <f>BigCF!#REF!</f>
        <v>#REF!</v>
      </c>
      <c r="BN52" s="95" t="e">
        <f>BigCF!#REF!</f>
        <v>#REF!</v>
      </c>
      <c r="BO52" s="95" t="e">
        <f>BigCF!#REF!</f>
        <v>#REF!</v>
      </c>
      <c r="BP52" s="95" t="e">
        <f>BigCF!#REF!</f>
        <v>#REF!</v>
      </c>
      <c r="BQ52" s="95" t="e">
        <f>BigCF!#REF!</f>
        <v>#REF!</v>
      </c>
      <c r="BR52" s="95" t="e">
        <f>BigCF!#REF!</f>
        <v>#REF!</v>
      </c>
      <c r="BS52" s="95" t="e">
        <f>BigCF!#REF!</f>
        <v>#REF!</v>
      </c>
      <c r="BT52" s="95" t="e">
        <f>BigCF!#REF!</f>
        <v>#REF!</v>
      </c>
      <c r="BU52" s="95" t="e">
        <f>BigCF!#REF!</f>
        <v>#REF!</v>
      </c>
      <c r="BV52" s="95" t="e">
        <f>BigCF!#REF!</f>
        <v>#REF!</v>
      </c>
      <c r="BW52" s="95" t="e">
        <f>BigCF!#REF!</f>
        <v>#REF!</v>
      </c>
      <c r="BX52" s="95" t="e">
        <f>BigCF!#REF!</f>
        <v>#REF!</v>
      </c>
      <c r="BY52" s="95" t="e">
        <f>BigCF!#REF!</f>
        <v>#REF!</v>
      </c>
      <c r="BZ52" s="95" t="e">
        <f>BigCF!#REF!</f>
        <v>#REF!</v>
      </c>
      <c r="CA52" s="95" t="e">
        <f>BigCF!#REF!</f>
        <v>#REF!</v>
      </c>
      <c r="CB52" s="95" t="e">
        <f>BigCF!#REF!</f>
        <v>#REF!</v>
      </c>
      <c r="CC52" s="95" t="e">
        <f>BigCF!#REF!</f>
        <v>#REF!</v>
      </c>
      <c r="CD52" s="95" t="e">
        <f>BigCF!#REF!</f>
        <v>#REF!</v>
      </c>
      <c r="CE52" s="95" t="e">
        <f>BigCF!#REF!</f>
        <v>#REF!</v>
      </c>
      <c r="CF52" s="95" t="e">
        <f>BigCF!#REF!</f>
        <v>#REF!</v>
      </c>
      <c r="CG52" s="95" t="e">
        <f>BigCF!#REF!</f>
        <v>#REF!</v>
      </c>
      <c r="CH52" s="95" t="e">
        <f>BigCF!#REF!</f>
        <v>#REF!</v>
      </c>
      <c r="CI52" s="95" t="e">
        <f>BigCF!#REF!</f>
        <v>#REF!</v>
      </c>
      <c r="CJ52" s="95" t="e">
        <f>BigCF!#REF!</f>
        <v>#REF!</v>
      </c>
      <c r="CK52" s="95" t="e">
        <f>BigCF!#REF!</f>
        <v>#REF!</v>
      </c>
      <c r="CL52" s="95" t="e">
        <f>BigCF!#REF!</f>
        <v>#REF!</v>
      </c>
      <c r="CM52" s="95" t="e">
        <f>BigCF!#REF!</f>
        <v>#REF!</v>
      </c>
      <c r="CN52" s="95" t="e">
        <f>BigCF!#REF!</f>
        <v>#REF!</v>
      </c>
      <c r="CO52" s="95" t="e">
        <f>BigCF!#REF!</f>
        <v>#REF!</v>
      </c>
      <c r="CP52" s="95" t="e">
        <f>BigCF!#REF!</f>
        <v>#REF!</v>
      </c>
      <c r="CQ52" s="95" t="e">
        <f>BigCF!#REF!</f>
        <v>#REF!</v>
      </c>
      <c r="CR52" s="95" t="e">
        <f>BigCF!#REF!</f>
        <v>#REF!</v>
      </c>
      <c r="CS52" s="95" t="e">
        <f>BigCF!#REF!</f>
        <v>#REF!</v>
      </c>
      <c r="CT52" s="95" t="e">
        <f>BigCF!#REF!</f>
        <v>#REF!</v>
      </c>
      <c r="CU52" s="95" t="e">
        <f>BigCF!#REF!</f>
        <v>#REF!</v>
      </c>
      <c r="CV52" s="95" t="e">
        <f>BigCF!#REF!</f>
        <v>#REF!</v>
      </c>
      <c r="CW52" s="95" t="e">
        <f>BigCF!#REF!</f>
        <v>#REF!</v>
      </c>
      <c r="CX52" s="95" t="e">
        <f>BigCF!#REF!</f>
        <v>#REF!</v>
      </c>
      <c r="CY52" s="95" t="e">
        <f>BigCF!#REF!</f>
        <v>#REF!</v>
      </c>
      <c r="CZ52" s="95" t="e">
        <f>BigCF!#REF!</f>
        <v>#REF!</v>
      </c>
    </row>
    <row r="53" spans="1:104">
      <c r="A53" t="s">
        <v>86</v>
      </c>
      <c r="C53" s="153" t="s">
        <v>497</v>
      </c>
      <c r="D53" s="95">
        <f>BigCF!D62</f>
        <v>0</v>
      </c>
      <c r="E53" s="95">
        <f>BigCF!E62</f>
        <v>0</v>
      </c>
      <c r="F53" s="95">
        <f>BigCF!F62</f>
        <v>0</v>
      </c>
      <c r="G53" s="95">
        <f>BigCF!G62</f>
        <v>0</v>
      </c>
      <c r="H53" s="95">
        <f>BigCF!H62</f>
        <v>0</v>
      </c>
      <c r="I53" s="95">
        <f>BigCF!I62</f>
        <v>0</v>
      </c>
      <c r="J53" s="95">
        <f>BigCF!J62</f>
        <v>0</v>
      </c>
      <c r="K53" s="95">
        <f>BigCF!K62</f>
        <v>0</v>
      </c>
      <c r="L53" s="95">
        <f>BigCF!L62</f>
        <v>0</v>
      </c>
      <c r="M53" s="95">
        <f>BigCF!M62</f>
        <v>0</v>
      </c>
      <c r="N53" s="95">
        <f>BigCF!N62</f>
        <v>0</v>
      </c>
      <c r="O53" s="95">
        <f>BigCF!O62</f>
        <v>0</v>
      </c>
      <c r="P53" s="95">
        <f>BigCF!P62</f>
        <v>0</v>
      </c>
      <c r="Q53" s="95">
        <f>BigCF!Q62</f>
        <v>0</v>
      </c>
      <c r="R53" s="95">
        <f>BigCF!R62</f>
        <v>0</v>
      </c>
      <c r="S53" s="95">
        <f>BigCF!S62</f>
        <v>0</v>
      </c>
      <c r="T53" s="95">
        <f>BigCF!T62</f>
        <v>0</v>
      </c>
      <c r="U53" s="95">
        <f>BigCF!U62</f>
        <v>0</v>
      </c>
      <c r="V53" s="95">
        <f>BigCF!V62</f>
        <v>0</v>
      </c>
      <c r="W53" s="95">
        <f>BigCF!W62</f>
        <v>0</v>
      </c>
      <c r="X53" s="95">
        <f>BigCF!X62</f>
        <v>0</v>
      </c>
      <c r="Y53" s="95">
        <f>BigCF!Y62</f>
        <v>0</v>
      </c>
      <c r="Z53" s="95">
        <f>BigCF!Z62</f>
        <v>0</v>
      </c>
      <c r="AA53" s="95">
        <f>BigCF!AA62</f>
        <v>0</v>
      </c>
      <c r="AB53" s="95">
        <f>BigCF!AB62</f>
        <v>0</v>
      </c>
      <c r="AC53" s="95">
        <f>BigCF!AC62</f>
        <v>0</v>
      </c>
      <c r="AD53" s="95">
        <f>BigCF!AD62</f>
        <v>0</v>
      </c>
      <c r="AE53" s="95">
        <f>BigCF!AE62</f>
        <v>0</v>
      </c>
      <c r="AF53" s="95">
        <f>BigCF!AF62</f>
        <v>0</v>
      </c>
      <c r="AG53" s="95">
        <f>BigCF!AG62</f>
        <v>0</v>
      </c>
      <c r="AH53" s="95">
        <f>BigCF!AH62</f>
        <v>0</v>
      </c>
      <c r="AI53" s="95">
        <f>BigCF!AI62</f>
        <v>0</v>
      </c>
      <c r="AJ53" s="95">
        <f>BigCF!AJ62</f>
        <v>0</v>
      </c>
      <c r="AK53" s="95">
        <f>BigCF!AK62</f>
        <v>0</v>
      </c>
      <c r="AL53" s="95">
        <f>BigCF!AL62</f>
        <v>0</v>
      </c>
      <c r="AM53" s="95">
        <f>BigCF!AM62</f>
        <v>0</v>
      </c>
      <c r="AN53" s="95" t="e">
        <f>BigCF!#REF!</f>
        <v>#REF!</v>
      </c>
      <c r="AO53" s="95" t="e">
        <f>BigCF!#REF!</f>
        <v>#REF!</v>
      </c>
      <c r="AP53" s="95" t="e">
        <f>BigCF!#REF!</f>
        <v>#REF!</v>
      </c>
      <c r="AQ53" s="95" t="e">
        <f>BigCF!#REF!</f>
        <v>#REF!</v>
      </c>
      <c r="AR53" s="95" t="e">
        <f>BigCF!#REF!</f>
        <v>#REF!</v>
      </c>
      <c r="AS53" s="95" t="e">
        <f>BigCF!#REF!</f>
        <v>#REF!</v>
      </c>
      <c r="AT53" s="95" t="e">
        <f>BigCF!#REF!</f>
        <v>#REF!</v>
      </c>
      <c r="AU53" s="95" t="e">
        <f>BigCF!#REF!</f>
        <v>#REF!</v>
      </c>
      <c r="AV53" s="95" t="e">
        <f>BigCF!#REF!</f>
        <v>#REF!</v>
      </c>
      <c r="AW53" s="95" t="e">
        <f>BigCF!#REF!</f>
        <v>#REF!</v>
      </c>
      <c r="AX53" s="95" t="e">
        <f>BigCF!#REF!</f>
        <v>#REF!</v>
      </c>
      <c r="AY53" s="95" t="e">
        <f>BigCF!#REF!</f>
        <v>#REF!</v>
      </c>
      <c r="AZ53" s="95" t="e">
        <f>BigCF!#REF!</f>
        <v>#REF!</v>
      </c>
      <c r="BA53" s="95" t="e">
        <f>BigCF!#REF!</f>
        <v>#REF!</v>
      </c>
      <c r="BB53" s="95" t="e">
        <f>BigCF!#REF!</f>
        <v>#REF!</v>
      </c>
      <c r="BC53" s="95" t="e">
        <f>BigCF!#REF!</f>
        <v>#REF!</v>
      </c>
      <c r="BD53" s="95" t="e">
        <f>BigCF!#REF!</f>
        <v>#REF!</v>
      </c>
      <c r="BE53" s="95" t="e">
        <f>BigCF!#REF!</f>
        <v>#REF!</v>
      </c>
      <c r="BF53" s="95" t="e">
        <f>BigCF!#REF!</f>
        <v>#REF!</v>
      </c>
      <c r="BG53" s="95" t="e">
        <f>BigCF!#REF!</f>
        <v>#REF!</v>
      </c>
      <c r="BH53" s="95" t="e">
        <f>BigCF!#REF!</f>
        <v>#REF!</v>
      </c>
      <c r="BI53" s="95" t="e">
        <f>BigCF!#REF!</f>
        <v>#REF!</v>
      </c>
      <c r="BJ53" s="95" t="e">
        <f>BigCF!#REF!</f>
        <v>#REF!</v>
      </c>
      <c r="BK53" s="95" t="e">
        <f>BigCF!#REF!</f>
        <v>#REF!</v>
      </c>
      <c r="BL53" s="95" t="e">
        <f>BigCF!#REF!</f>
        <v>#REF!</v>
      </c>
      <c r="BM53" s="95" t="e">
        <f>BigCF!#REF!</f>
        <v>#REF!</v>
      </c>
      <c r="BN53" s="95" t="e">
        <f>BigCF!#REF!</f>
        <v>#REF!</v>
      </c>
      <c r="BO53" s="95" t="e">
        <f>BigCF!#REF!</f>
        <v>#REF!</v>
      </c>
      <c r="BP53" s="95" t="e">
        <f>BigCF!#REF!</f>
        <v>#REF!</v>
      </c>
      <c r="BQ53" s="95" t="e">
        <f>BigCF!#REF!</f>
        <v>#REF!</v>
      </c>
      <c r="BR53" s="95" t="e">
        <f>BigCF!#REF!</f>
        <v>#REF!</v>
      </c>
      <c r="BS53" s="95" t="e">
        <f>BigCF!#REF!</f>
        <v>#REF!</v>
      </c>
      <c r="BT53" s="95" t="e">
        <f>BigCF!#REF!</f>
        <v>#REF!</v>
      </c>
      <c r="BU53" s="95" t="e">
        <f>BigCF!#REF!</f>
        <v>#REF!</v>
      </c>
      <c r="BV53" s="95" t="e">
        <f>BigCF!#REF!</f>
        <v>#REF!</v>
      </c>
      <c r="BW53" s="95" t="e">
        <f>BigCF!#REF!</f>
        <v>#REF!</v>
      </c>
      <c r="BX53" s="95" t="e">
        <f>BigCF!#REF!</f>
        <v>#REF!</v>
      </c>
      <c r="BY53" s="95" t="e">
        <f>BigCF!#REF!</f>
        <v>#REF!</v>
      </c>
      <c r="BZ53" s="95" t="e">
        <f>BigCF!#REF!</f>
        <v>#REF!</v>
      </c>
      <c r="CA53" s="95" t="e">
        <f>BigCF!#REF!</f>
        <v>#REF!</v>
      </c>
      <c r="CB53" s="95" t="e">
        <f>BigCF!#REF!</f>
        <v>#REF!</v>
      </c>
      <c r="CC53" s="95" t="e">
        <f>BigCF!#REF!</f>
        <v>#REF!</v>
      </c>
      <c r="CD53" s="95" t="e">
        <f>BigCF!#REF!</f>
        <v>#REF!</v>
      </c>
      <c r="CE53" s="95" t="e">
        <f>BigCF!#REF!</f>
        <v>#REF!</v>
      </c>
      <c r="CF53" s="95" t="e">
        <f>BigCF!#REF!</f>
        <v>#REF!</v>
      </c>
      <c r="CG53" s="95" t="e">
        <f>BigCF!#REF!</f>
        <v>#REF!</v>
      </c>
      <c r="CH53" s="95" t="e">
        <f>BigCF!#REF!</f>
        <v>#REF!</v>
      </c>
      <c r="CI53" s="95" t="e">
        <f>BigCF!#REF!</f>
        <v>#REF!</v>
      </c>
      <c r="CJ53" s="95" t="e">
        <f>BigCF!#REF!</f>
        <v>#REF!</v>
      </c>
      <c r="CK53" s="95" t="e">
        <f>BigCF!#REF!</f>
        <v>#REF!</v>
      </c>
      <c r="CL53" s="95" t="e">
        <f>BigCF!#REF!</f>
        <v>#REF!</v>
      </c>
      <c r="CM53" s="95" t="e">
        <f>BigCF!#REF!</f>
        <v>#REF!</v>
      </c>
      <c r="CN53" s="95" t="e">
        <f>BigCF!#REF!</f>
        <v>#REF!</v>
      </c>
      <c r="CO53" s="95" t="e">
        <f>BigCF!#REF!</f>
        <v>#REF!</v>
      </c>
      <c r="CP53" s="95" t="e">
        <f>BigCF!#REF!</f>
        <v>#REF!</v>
      </c>
      <c r="CQ53" s="95" t="e">
        <f>BigCF!#REF!</f>
        <v>#REF!</v>
      </c>
      <c r="CR53" s="95" t="e">
        <f>BigCF!#REF!</f>
        <v>#REF!</v>
      </c>
      <c r="CS53" s="95" t="e">
        <f>BigCF!#REF!</f>
        <v>#REF!</v>
      </c>
      <c r="CT53" s="95" t="e">
        <f>BigCF!#REF!</f>
        <v>#REF!</v>
      </c>
      <c r="CU53" s="95" t="e">
        <f>BigCF!#REF!</f>
        <v>#REF!</v>
      </c>
      <c r="CV53" s="95" t="e">
        <f>BigCF!#REF!</f>
        <v>#REF!</v>
      </c>
      <c r="CW53" s="95" t="e">
        <f>BigCF!#REF!</f>
        <v>#REF!</v>
      </c>
      <c r="CX53" s="95" t="e">
        <f>BigCF!#REF!</f>
        <v>#REF!</v>
      </c>
      <c r="CY53" s="95" t="e">
        <f>BigCF!#REF!</f>
        <v>#REF!</v>
      </c>
      <c r="CZ53" s="95" t="e">
        <f>BigCF!#REF!</f>
        <v>#REF!</v>
      </c>
    </row>
    <row r="54" spans="1:104">
      <c r="A54" t="s">
        <v>87</v>
      </c>
      <c r="C54" s="94"/>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row>
    <row r="55" spans="1:104">
      <c r="A55" t="s">
        <v>88</v>
      </c>
      <c r="C55" s="153" t="s">
        <v>462</v>
      </c>
      <c r="D55" s="95">
        <f>MAX(0,D52-D53)</f>
        <v>0</v>
      </c>
      <c r="E55" s="95">
        <f t="shared" ref="E55:BP55" si="20">MAX(0,E52-E53)</f>
        <v>0</v>
      </c>
      <c r="F55" s="95">
        <f t="shared" si="20"/>
        <v>0</v>
      </c>
      <c r="G55" s="95">
        <f t="shared" si="20"/>
        <v>0</v>
      </c>
      <c r="H55" s="95">
        <f t="shared" si="20"/>
        <v>0</v>
      </c>
      <c r="I55" s="95">
        <f t="shared" si="20"/>
        <v>0</v>
      </c>
      <c r="J55" s="95">
        <f t="shared" si="20"/>
        <v>0</v>
      </c>
      <c r="K55" s="95">
        <f t="shared" si="20"/>
        <v>0</v>
      </c>
      <c r="L55" s="95">
        <f t="shared" si="20"/>
        <v>0</v>
      </c>
      <c r="M55" s="95">
        <f t="shared" si="20"/>
        <v>0</v>
      </c>
      <c r="N55" s="95">
        <f t="shared" si="20"/>
        <v>0</v>
      </c>
      <c r="O55" s="95">
        <f t="shared" si="20"/>
        <v>0</v>
      </c>
      <c r="P55" s="95">
        <f t="shared" si="20"/>
        <v>0</v>
      </c>
      <c r="Q55" s="95">
        <f t="shared" si="20"/>
        <v>0</v>
      </c>
      <c r="R55" s="95">
        <f t="shared" si="20"/>
        <v>0</v>
      </c>
      <c r="S55" s="95">
        <f t="shared" si="20"/>
        <v>0</v>
      </c>
      <c r="T55" s="95">
        <f t="shared" si="20"/>
        <v>0</v>
      </c>
      <c r="U55" s="95">
        <f t="shared" si="20"/>
        <v>0</v>
      </c>
      <c r="V55" s="95">
        <f t="shared" si="20"/>
        <v>0</v>
      </c>
      <c r="W55" s="95">
        <f t="shared" si="20"/>
        <v>0</v>
      </c>
      <c r="X55" s="95">
        <f t="shared" si="20"/>
        <v>0</v>
      </c>
      <c r="Y55" s="95">
        <f t="shared" si="20"/>
        <v>0</v>
      </c>
      <c r="Z55" s="95">
        <f t="shared" si="20"/>
        <v>0</v>
      </c>
      <c r="AA55" s="95">
        <f t="shared" si="20"/>
        <v>0</v>
      </c>
      <c r="AB55" s="95">
        <f t="shared" si="20"/>
        <v>0</v>
      </c>
      <c r="AC55" s="95">
        <f t="shared" si="20"/>
        <v>0</v>
      </c>
      <c r="AD55" s="95">
        <f t="shared" si="20"/>
        <v>0</v>
      </c>
      <c r="AE55" s="95">
        <f t="shared" si="20"/>
        <v>0</v>
      </c>
      <c r="AF55" s="95">
        <f t="shared" si="20"/>
        <v>0</v>
      </c>
      <c r="AG55" s="95">
        <f t="shared" si="20"/>
        <v>0</v>
      </c>
      <c r="AH55" s="95">
        <f t="shared" si="20"/>
        <v>0</v>
      </c>
      <c r="AI55" s="95">
        <f t="shared" si="20"/>
        <v>0</v>
      </c>
      <c r="AJ55" s="95">
        <f t="shared" si="20"/>
        <v>0</v>
      </c>
      <c r="AK55" s="95">
        <f t="shared" si="20"/>
        <v>0</v>
      </c>
      <c r="AL55" s="95">
        <f t="shared" si="20"/>
        <v>0</v>
      </c>
      <c r="AM55" s="95">
        <f t="shared" si="20"/>
        <v>0</v>
      </c>
      <c r="AN55" s="95" t="e">
        <f t="shared" si="20"/>
        <v>#REF!</v>
      </c>
      <c r="AO55" s="95" t="e">
        <f t="shared" si="20"/>
        <v>#REF!</v>
      </c>
      <c r="AP55" s="95" t="e">
        <f t="shared" si="20"/>
        <v>#REF!</v>
      </c>
      <c r="AQ55" s="95" t="e">
        <f t="shared" si="20"/>
        <v>#REF!</v>
      </c>
      <c r="AR55" s="95" t="e">
        <f t="shared" si="20"/>
        <v>#REF!</v>
      </c>
      <c r="AS55" s="95" t="e">
        <f t="shared" si="20"/>
        <v>#REF!</v>
      </c>
      <c r="AT55" s="95" t="e">
        <f t="shared" si="20"/>
        <v>#REF!</v>
      </c>
      <c r="AU55" s="95" t="e">
        <f t="shared" si="20"/>
        <v>#REF!</v>
      </c>
      <c r="AV55" s="95" t="e">
        <f t="shared" si="20"/>
        <v>#REF!</v>
      </c>
      <c r="AW55" s="95" t="e">
        <f t="shared" si="20"/>
        <v>#REF!</v>
      </c>
      <c r="AX55" s="95" t="e">
        <f t="shared" si="20"/>
        <v>#REF!</v>
      </c>
      <c r="AY55" s="95" t="e">
        <f t="shared" si="20"/>
        <v>#REF!</v>
      </c>
      <c r="AZ55" s="95" t="e">
        <f t="shared" si="20"/>
        <v>#REF!</v>
      </c>
      <c r="BA55" s="95" t="e">
        <f t="shared" si="20"/>
        <v>#REF!</v>
      </c>
      <c r="BB55" s="95" t="e">
        <f t="shared" si="20"/>
        <v>#REF!</v>
      </c>
      <c r="BC55" s="95" t="e">
        <f t="shared" si="20"/>
        <v>#REF!</v>
      </c>
      <c r="BD55" s="95" t="e">
        <f t="shared" si="20"/>
        <v>#REF!</v>
      </c>
      <c r="BE55" s="95" t="e">
        <f t="shared" si="20"/>
        <v>#REF!</v>
      </c>
      <c r="BF55" s="95" t="e">
        <f t="shared" si="20"/>
        <v>#REF!</v>
      </c>
      <c r="BG55" s="95" t="e">
        <f t="shared" si="20"/>
        <v>#REF!</v>
      </c>
      <c r="BH55" s="95" t="e">
        <f t="shared" si="20"/>
        <v>#REF!</v>
      </c>
      <c r="BI55" s="95" t="e">
        <f t="shared" si="20"/>
        <v>#REF!</v>
      </c>
      <c r="BJ55" s="95" t="e">
        <f t="shared" si="20"/>
        <v>#REF!</v>
      </c>
      <c r="BK55" s="95" t="e">
        <f t="shared" si="20"/>
        <v>#REF!</v>
      </c>
      <c r="BL55" s="95" t="e">
        <f t="shared" si="20"/>
        <v>#REF!</v>
      </c>
      <c r="BM55" s="95" t="e">
        <f t="shared" si="20"/>
        <v>#REF!</v>
      </c>
      <c r="BN55" s="95" t="e">
        <f t="shared" si="20"/>
        <v>#REF!</v>
      </c>
      <c r="BO55" s="95" t="e">
        <f t="shared" si="20"/>
        <v>#REF!</v>
      </c>
      <c r="BP55" s="95" t="e">
        <f t="shared" si="20"/>
        <v>#REF!</v>
      </c>
      <c r="BQ55" s="95" t="e">
        <f t="shared" ref="BQ55:CZ55" si="21">MAX(0,BQ52-BQ53)</f>
        <v>#REF!</v>
      </c>
      <c r="BR55" s="95" t="e">
        <f t="shared" si="21"/>
        <v>#REF!</v>
      </c>
      <c r="BS55" s="95" t="e">
        <f t="shared" si="21"/>
        <v>#REF!</v>
      </c>
      <c r="BT55" s="95" t="e">
        <f t="shared" si="21"/>
        <v>#REF!</v>
      </c>
      <c r="BU55" s="95" t="e">
        <f t="shared" si="21"/>
        <v>#REF!</v>
      </c>
      <c r="BV55" s="95" t="e">
        <f t="shared" si="21"/>
        <v>#REF!</v>
      </c>
      <c r="BW55" s="95" t="e">
        <f t="shared" si="21"/>
        <v>#REF!</v>
      </c>
      <c r="BX55" s="95" t="e">
        <f t="shared" si="21"/>
        <v>#REF!</v>
      </c>
      <c r="BY55" s="95" t="e">
        <f t="shared" si="21"/>
        <v>#REF!</v>
      </c>
      <c r="BZ55" s="95" t="e">
        <f t="shared" si="21"/>
        <v>#REF!</v>
      </c>
      <c r="CA55" s="95" t="e">
        <f t="shared" si="21"/>
        <v>#REF!</v>
      </c>
      <c r="CB55" s="95" t="e">
        <f t="shared" si="21"/>
        <v>#REF!</v>
      </c>
      <c r="CC55" s="95" t="e">
        <f t="shared" si="21"/>
        <v>#REF!</v>
      </c>
      <c r="CD55" s="95" t="e">
        <f t="shared" si="21"/>
        <v>#REF!</v>
      </c>
      <c r="CE55" s="95" t="e">
        <f t="shared" si="21"/>
        <v>#REF!</v>
      </c>
      <c r="CF55" s="95" t="e">
        <f t="shared" si="21"/>
        <v>#REF!</v>
      </c>
      <c r="CG55" s="95" t="e">
        <f t="shared" si="21"/>
        <v>#REF!</v>
      </c>
      <c r="CH55" s="95" t="e">
        <f t="shared" si="21"/>
        <v>#REF!</v>
      </c>
      <c r="CI55" s="95" t="e">
        <f t="shared" si="21"/>
        <v>#REF!</v>
      </c>
      <c r="CJ55" s="95" t="e">
        <f t="shared" si="21"/>
        <v>#REF!</v>
      </c>
      <c r="CK55" s="95" t="e">
        <f t="shared" si="21"/>
        <v>#REF!</v>
      </c>
      <c r="CL55" s="95" t="e">
        <f t="shared" si="21"/>
        <v>#REF!</v>
      </c>
      <c r="CM55" s="95" t="e">
        <f t="shared" si="21"/>
        <v>#REF!</v>
      </c>
      <c r="CN55" s="95" t="e">
        <f t="shared" si="21"/>
        <v>#REF!</v>
      </c>
      <c r="CO55" s="95" t="e">
        <f t="shared" si="21"/>
        <v>#REF!</v>
      </c>
      <c r="CP55" s="95" t="e">
        <f t="shared" si="21"/>
        <v>#REF!</v>
      </c>
      <c r="CQ55" s="95" t="e">
        <f t="shared" si="21"/>
        <v>#REF!</v>
      </c>
      <c r="CR55" s="95" t="e">
        <f t="shared" si="21"/>
        <v>#REF!</v>
      </c>
      <c r="CS55" s="95" t="e">
        <f t="shared" si="21"/>
        <v>#REF!</v>
      </c>
      <c r="CT55" s="95" t="e">
        <f t="shared" si="21"/>
        <v>#REF!</v>
      </c>
      <c r="CU55" s="95" t="e">
        <f t="shared" si="21"/>
        <v>#REF!</v>
      </c>
      <c r="CV55" s="95" t="e">
        <f t="shared" si="21"/>
        <v>#REF!</v>
      </c>
      <c r="CW55" s="95" t="e">
        <f t="shared" si="21"/>
        <v>#REF!</v>
      </c>
      <c r="CX55" s="95" t="e">
        <f t="shared" si="21"/>
        <v>#REF!</v>
      </c>
      <c r="CY55" s="95" t="e">
        <f t="shared" si="21"/>
        <v>#REF!</v>
      </c>
      <c r="CZ55" s="95" t="e">
        <f t="shared" si="21"/>
        <v>#REF!</v>
      </c>
    </row>
    <row r="56" spans="1:104">
      <c r="A56" t="s">
        <v>89</v>
      </c>
      <c r="C56" s="153" t="s">
        <v>467</v>
      </c>
      <c r="D56" s="95">
        <f>BigCF!D50</f>
        <v>0</v>
      </c>
      <c r="E56" s="95">
        <f>BigCF!E50</f>
        <v>0</v>
      </c>
      <c r="F56" s="95">
        <f>BigCF!F50</f>
        <v>0</v>
      </c>
      <c r="G56" s="95">
        <f>BigCF!G50</f>
        <v>0</v>
      </c>
      <c r="H56" s="95">
        <f>BigCF!H50</f>
        <v>0</v>
      </c>
      <c r="I56" s="95">
        <f>BigCF!I50</f>
        <v>0</v>
      </c>
      <c r="J56" s="95">
        <f>BigCF!J50</f>
        <v>0</v>
      </c>
      <c r="K56" s="95">
        <f>BigCF!K50</f>
        <v>0</v>
      </c>
      <c r="L56" s="95">
        <f>BigCF!L50</f>
        <v>0</v>
      </c>
      <c r="M56" s="95">
        <f>BigCF!M50</f>
        <v>0</v>
      </c>
      <c r="N56" s="95">
        <f>BigCF!N50</f>
        <v>0</v>
      </c>
      <c r="O56" s="95">
        <f>BigCF!O50</f>
        <v>0</v>
      </c>
      <c r="P56" s="95">
        <f>BigCF!P50</f>
        <v>0</v>
      </c>
      <c r="Q56" s="95">
        <f>BigCF!Q50</f>
        <v>0</v>
      </c>
      <c r="R56" s="95">
        <f>BigCF!R50</f>
        <v>0</v>
      </c>
      <c r="S56" s="95">
        <f>BigCF!S50</f>
        <v>0</v>
      </c>
      <c r="T56" s="95">
        <f>BigCF!T50</f>
        <v>0</v>
      </c>
      <c r="U56" s="95">
        <f>BigCF!U50</f>
        <v>0</v>
      </c>
      <c r="V56" s="95">
        <f>BigCF!V50</f>
        <v>0</v>
      </c>
      <c r="W56" s="95">
        <f>BigCF!W50</f>
        <v>0</v>
      </c>
      <c r="X56" s="95">
        <f>BigCF!X50</f>
        <v>0</v>
      </c>
      <c r="Y56" s="95">
        <f>BigCF!Y50</f>
        <v>0</v>
      </c>
      <c r="Z56" s="95">
        <f>BigCF!Z50</f>
        <v>0</v>
      </c>
      <c r="AA56" s="95">
        <f>BigCF!AA50</f>
        <v>0</v>
      </c>
      <c r="AB56" s="95">
        <f>BigCF!AB50</f>
        <v>0</v>
      </c>
      <c r="AC56" s="95">
        <f>BigCF!AC50</f>
        <v>0</v>
      </c>
      <c r="AD56" s="95">
        <f>BigCF!AD50</f>
        <v>0</v>
      </c>
      <c r="AE56" s="95">
        <f>BigCF!AE50</f>
        <v>0</v>
      </c>
      <c r="AF56" s="95">
        <f>BigCF!AF50</f>
        <v>0</v>
      </c>
      <c r="AG56" s="95">
        <f>BigCF!AG50</f>
        <v>0</v>
      </c>
      <c r="AH56" s="95">
        <f>BigCF!AH50</f>
        <v>0</v>
      </c>
      <c r="AI56" s="95">
        <f>BigCF!AI50</f>
        <v>0</v>
      </c>
      <c r="AJ56" s="95">
        <f>BigCF!AJ50</f>
        <v>0</v>
      </c>
      <c r="AK56" s="95">
        <f>BigCF!AK50</f>
        <v>0</v>
      </c>
      <c r="AL56" s="95">
        <f>BigCF!AL50</f>
        <v>0</v>
      </c>
      <c r="AM56" s="95">
        <f>BigCF!AM50</f>
        <v>0</v>
      </c>
      <c r="AN56" s="95" t="e">
        <f>BigCF!#REF!</f>
        <v>#REF!</v>
      </c>
      <c r="AO56" s="95" t="e">
        <f>BigCF!#REF!</f>
        <v>#REF!</v>
      </c>
      <c r="AP56" s="95" t="e">
        <f>BigCF!#REF!</f>
        <v>#REF!</v>
      </c>
      <c r="AQ56" s="95" t="e">
        <f>BigCF!#REF!</f>
        <v>#REF!</v>
      </c>
      <c r="AR56" s="95" t="e">
        <f>BigCF!#REF!</f>
        <v>#REF!</v>
      </c>
      <c r="AS56" s="95" t="e">
        <f>BigCF!#REF!</f>
        <v>#REF!</v>
      </c>
      <c r="AT56" s="95" t="e">
        <f>BigCF!#REF!</f>
        <v>#REF!</v>
      </c>
      <c r="AU56" s="95" t="e">
        <f>BigCF!#REF!</f>
        <v>#REF!</v>
      </c>
      <c r="AV56" s="95" t="e">
        <f>BigCF!#REF!</f>
        <v>#REF!</v>
      </c>
      <c r="AW56" s="95" t="e">
        <f>BigCF!#REF!</f>
        <v>#REF!</v>
      </c>
      <c r="AX56" s="95" t="e">
        <f>BigCF!#REF!</f>
        <v>#REF!</v>
      </c>
      <c r="AY56" s="95" t="e">
        <f>BigCF!#REF!</f>
        <v>#REF!</v>
      </c>
      <c r="AZ56" s="95" t="e">
        <f>BigCF!#REF!</f>
        <v>#REF!</v>
      </c>
      <c r="BA56" s="95" t="e">
        <f>BigCF!#REF!</f>
        <v>#REF!</v>
      </c>
      <c r="BB56" s="95" t="e">
        <f>BigCF!#REF!</f>
        <v>#REF!</v>
      </c>
      <c r="BC56" s="95" t="e">
        <f>BigCF!#REF!</f>
        <v>#REF!</v>
      </c>
      <c r="BD56" s="95" t="e">
        <f>BigCF!#REF!</f>
        <v>#REF!</v>
      </c>
      <c r="BE56" s="95" t="e">
        <f>BigCF!#REF!</f>
        <v>#REF!</v>
      </c>
      <c r="BF56" s="95" t="e">
        <f>BigCF!#REF!</f>
        <v>#REF!</v>
      </c>
      <c r="BG56" s="95" t="e">
        <f>BigCF!#REF!</f>
        <v>#REF!</v>
      </c>
      <c r="BH56" s="95" t="e">
        <f>BigCF!#REF!</f>
        <v>#REF!</v>
      </c>
      <c r="BI56" s="95" t="e">
        <f>BigCF!#REF!</f>
        <v>#REF!</v>
      </c>
      <c r="BJ56" s="95" t="e">
        <f>BigCF!#REF!</f>
        <v>#REF!</v>
      </c>
      <c r="BK56" s="95" t="e">
        <f>BigCF!#REF!</f>
        <v>#REF!</v>
      </c>
      <c r="BL56" s="95" t="e">
        <f>BigCF!#REF!</f>
        <v>#REF!</v>
      </c>
      <c r="BM56" s="95" t="e">
        <f>BigCF!#REF!</f>
        <v>#REF!</v>
      </c>
      <c r="BN56" s="95" t="e">
        <f>BigCF!#REF!</f>
        <v>#REF!</v>
      </c>
      <c r="BO56" s="95" t="e">
        <f>BigCF!#REF!</f>
        <v>#REF!</v>
      </c>
      <c r="BP56" s="95" t="e">
        <f>BigCF!#REF!</f>
        <v>#REF!</v>
      </c>
      <c r="BQ56" s="95" t="e">
        <f>BigCF!#REF!</f>
        <v>#REF!</v>
      </c>
      <c r="BR56" s="95" t="e">
        <f>BigCF!#REF!</f>
        <v>#REF!</v>
      </c>
      <c r="BS56" s="95" t="e">
        <f>BigCF!#REF!</f>
        <v>#REF!</v>
      </c>
      <c r="BT56" s="95" t="e">
        <f>BigCF!#REF!</f>
        <v>#REF!</v>
      </c>
      <c r="BU56" s="95" t="e">
        <f>BigCF!#REF!</f>
        <v>#REF!</v>
      </c>
      <c r="BV56" s="95" t="e">
        <f>BigCF!#REF!</f>
        <v>#REF!</v>
      </c>
      <c r="BW56" s="95" t="e">
        <f>BigCF!#REF!</f>
        <v>#REF!</v>
      </c>
      <c r="BX56" s="95" t="e">
        <f>BigCF!#REF!</f>
        <v>#REF!</v>
      </c>
      <c r="BY56" s="95" t="e">
        <f>BigCF!#REF!</f>
        <v>#REF!</v>
      </c>
      <c r="BZ56" s="95" t="e">
        <f>BigCF!#REF!</f>
        <v>#REF!</v>
      </c>
      <c r="CA56" s="95" t="e">
        <f>BigCF!#REF!</f>
        <v>#REF!</v>
      </c>
      <c r="CB56" s="95" t="e">
        <f>BigCF!#REF!</f>
        <v>#REF!</v>
      </c>
      <c r="CC56" s="95" t="e">
        <f>BigCF!#REF!</f>
        <v>#REF!</v>
      </c>
      <c r="CD56" s="95" t="e">
        <f>BigCF!#REF!</f>
        <v>#REF!</v>
      </c>
      <c r="CE56" s="95" t="e">
        <f>BigCF!#REF!</f>
        <v>#REF!</v>
      </c>
      <c r="CF56" s="95" t="e">
        <f>BigCF!#REF!</f>
        <v>#REF!</v>
      </c>
      <c r="CG56" s="95" t="e">
        <f>BigCF!#REF!</f>
        <v>#REF!</v>
      </c>
      <c r="CH56" s="95" t="e">
        <f>BigCF!#REF!</f>
        <v>#REF!</v>
      </c>
      <c r="CI56" s="95" t="e">
        <f>BigCF!#REF!</f>
        <v>#REF!</v>
      </c>
      <c r="CJ56" s="95" t="e">
        <f>BigCF!#REF!</f>
        <v>#REF!</v>
      </c>
      <c r="CK56" s="95" t="e">
        <f>BigCF!#REF!</f>
        <v>#REF!</v>
      </c>
      <c r="CL56" s="95" t="e">
        <f>BigCF!#REF!</f>
        <v>#REF!</v>
      </c>
      <c r="CM56" s="95" t="e">
        <f>BigCF!#REF!</f>
        <v>#REF!</v>
      </c>
      <c r="CN56" s="95" t="e">
        <f>BigCF!#REF!</f>
        <v>#REF!</v>
      </c>
      <c r="CO56" s="95" t="e">
        <f>BigCF!#REF!</f>
        <v>#REF!</v>
      </c>
      <c r="CP56" s="95" t="e">
        <f>BigCF!#REF!</f>
        <v>#REF!</v>
      </c>
      <c r="CQ56" s="95" t="e">
        <f>BigCF!#REF!</f>
        <v>#REF!</v>
      </c>
      <c r="CR56" s="95" t="e">
        <f>BigCF!#REF!</f>
        <v>#REF!</v>
      </c>
      <c r="CS56" s="95" t="e">
        <f>BigCF!#REF!</f>
        <v>#REF!</v>
      </c>
      <c r="CT56" s="95" t="e">
        <f>BigCF!#REF!</f>
        <v>#REF!</v>
      </c>
      <c r="CU56" s="95" t="e">
        <f>BigCF!#REF!</f>
        <v>#REF!</v>
      </c>
      <c r="CV56" s="95" t="e">
        <f>BigCF!#REF!</f>
        <v>#REF!</v>
      </c>
      <c r="CW56" s="95" t="e">
        <f>BigCF!#REF!</f>
        <v>#REF!</v>
      </c>
      <c r="CX56" s="95" t="e">
        <f>BigCF!#REF!</f>
        <v>#REF!</v>
      </c>
      <c r="CY56" s="95" t="e">
        <f>BigCF!#REF!</f>
        <v>#REF!</v>
      </c>
      <c r="CZ56" s="95" t="e">
        <f>BigCF!#REF!</f>
        <v>#REF!</v>
      </c>
    </row>
    <row r="57" spans="1:104">
      <c r="A57" t="s">
        <v>90</v>
      </c>
      <c r="C57" s="153" t="s">
        <v>764</v>
      </c>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row>
    <row r="58" spans="1:104">
      <c r="A58" t="s">
        <v>91</v>
      </c>
      <c r="C58" s="153" t="s">
        <v>464</v>
      </c>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row>
    <row r="59" spans="1:104">
      <c r="A59" t="s">
        <v>92</v>
      </c>
      <c r="C59" s="153" t="s">
        <v>610</v>
      </c>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row>
    <row r="60" spans="1:104">
      <c r="A60" t="s">
        <v>93</v>
      </c>
      <c r="C60" s="153" t="s">
        <v>609</v>
      </c>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row>
    <row r="61" spans="1:104">
      <c r="A61" t="s">
        <v>94</v>
      </c>
      <c r="C61" s="153" t="s">
        <v>762</v>
      </c>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row>
    <row r="62" spans="1:104">
      <c r="A62" t="s">
        <v>95</v>
      </c>
      <c r="C62" s="154" t="s">
        <v>766</v>
      </c>
      <c r="D62" s="95">
        <f>SUM(D55:D61)</f>
        <v>0</v>
      </c>
      <c r="E62" s="95">
        <f t="shared" ref="E62:BP62" si="22">SUM(E55:E61)</f>
        <v>0</v>
      </c>
      <c r="F62" s="95">
        <f t="shared" si="22"/>
        <v>0</v>
      </c>
      <c r="G62" s="95">
        <f t="shared" si="22"/>
        <v>0</v>
      </c>
      <c r="H62" s="95">
        <f t="shared" si="22"/>
        <v>0</v>
      </c>
      <c r="I62" s="95">
        <f t="shared" si="22"/>
        <v>0</v>
      </c>
      <c r="J62" s="95">
        <f t="shared" si="22"/>
        <v>0</v>
      </c>
      <c r="K62" s="95">
        <f t="shared" si="22"/>
        <v>0</v>
      </c>
      <c r="L62" s="95">
        <f t="shared" si="22"/>
        <v>0</v>
      </c>
      <c r="M62" s="95">
        <f t="shared" si="22"/>
        <v>0</v>
      </c>
      <c r="N62" s="95">
        <f t="shared" si="22"/>
        <v>0</v>
      </c>
      <c r="O62" s="95">
        <f t="shared" si="22"/>
        <v>0</v>
      </c>
      <c r="P62" s="95">
        <f t="shared" si="22"/>
        <v>0</v>
      </c>
      <c r="Q62" s="95">
        <f t="shared" si="22"/>
        <v>0</v>
      </c>
      <c r="R62" s="95">
        <f t="shared" si="22"/>
        <v>0</v>
      </c>
      <c r="S62" s="95">
        <f t="shared" si="22"/>
        <v>0</v>
      </c>
      <c r="T62" s="95">
        <f t="shared" si="22"/>
        <v>0</v>
      </c>
      <c r="U62" s="95">
        <f t="shared" si="22"/>
        <v>0</v>
      </c>
      <c r="V62" s="95">
        <f t="shared" si="22"/>
        <v>0</v>
      </c>
      <c r="W62" s="95">
        <f t="shared" si="22"/>
        <v>0</v>
      </c>
      <c r="X62" s="95">
        <f t="shared" si="22"/>
        <v>0</v>
      </c>
      <c r="Y62" s="95">
        <f t="shared" si="22"/>
        <v>0</v>
      </c>
      <c r="Z62" s="95">
        <f t="shared" si="22"/>
        <v>0</v>
      </c>
      <c r="AA62" s="95">
        <f t="shared" si="22"/>
        <v>0</v>
      </c>
      <c r="AB62" s="95">
        <f t="shared" si="22"/>
        <v>0</v>
      </c>
      <c r="AC62" s="95">
        <f t="shared" si="22"/>
        <v>0</v>
      </c>
      <c r="AD62" s="95">
        <f t="shared" si="22"/>
        <v>0</v>
      </c>
      <c r="AE62" s="95">
        <f t="shared" si="22"/>
        <v>0</v>
      </c>
      <c r="AF62" s="95">
        <f t="shared" si="22"/>
        <v>0</v>
      </c>
      <c r="AG62" s="95">
        <f t="shared" si="22"/>
        <v>0</v>
      </c>
      <c r="AH62" s="95">
        <f t="shared" si="22"/>
        <v>0</v>
      </c>
      <c r="AI62" s="95">
        <f t="shared" si="22"/>
        <v>0</v>
      </c>
      <c r="AJ62" s="95">
        <f t="shared" si="22"/>
        <v>0</v>
      </c>
      <c r="AK62" s="95">
        <f t="shared" si="22"/>
        <v>0</v>
      </c>
      <c r="AL62" s="95">
        <f t="shared" si="22"/>
        <v>0</v>
      </c>
      <c r="AM62" s="95">
        <f t="shared" si="22"/>
        <v>0</v>
      </c>
      <c r="AN62" s="95" t="e">
        <f t="shared" si="22"/>
        <v>#REF!</v>
      </c>
      <c r="AO62" s="95" t="e">
        <f t="shared" si="22"/>
        <v>#REF!</v>
      </c>
      <c r="AP62" s="95" t="e">
        <f t="shared" si="22"/>
        <v>#REF!</v>
      </c>
      <c r="AQ62" s="95" t="e">
        <f t="shared" si="22"/>
        <v>#REF!</v>
      </c>
      <c r="AR62" s="95" t="e">
        <f t="shared" si="22"/>
        <v>#REF!</v>
      </c>
      <c r="AS62" s="95" t="e">
        <f t="shared" si="22"/>
        <v>#REF!</v>
      </c>
      <c r="AT62" s="95" t="e">
        <f t="shared" si="22"/>
        <v>#REF!</v>
      </c>
      <c r="AU62" s="95" t="e">
        <f t="shared" si="22"/>
        <v>#REF!</v>
      </c>
      <c r="AV62" s="95" t="e">
        <f t="shared" si="22"/>
        <v>#REF!</v>
      </c>
      <c r="AW62" s="95" t="e">
        <f t="shared" si="22"/>
        <v>#REF!</v>
      </c>
      <c r="AX62" s="95" t="e">
        <f t="shared" si="22"/>
        <v>#REF!</v>
      </c>
      <c r="AY62" s="95" t="e">
        <f t="shared" si="22"/>
        <v>#REF!</v>
      </c>
      <c r="AZ62" s="95" t="e">
        <f t="shared" si="22"/>
        <v>#REF!</v>
      </c>
      <c r="BA62" s="95" t="e">
        <f t="shared" si="22"/>
        <v>#REF!</v>
      </c>
      <c r="BB62" s="95" t="e">
        <f t="shared" si="22"/>
        <v>#REF!</v>
      </c>
      <c r="BC62" s="95" t="e">
        <f t="shared" si="22"/>
        <v>#REF!</v>
      </c>
      <c r="BD62" s="95" t="e">
        <f t="shared" si="22"/>
        <v>#REF!</v>
      </c>
      <c r="BE62" s="95" t="e">
        <f t="shared" si="22"/>
        <v>#REF!</v>
      </c>
      <c r="BF62" s="95" t="e">
        <f t="shared" si="22"/>
        <v>#REF!</v>
      </c>
      <c r="BG62" s="95" t="e">
        <f t="shared" si="22"/>
        <v>#REF!</v>
      </c>
      <c r="BH62" s="95" t="e">
        <f t="shared" si="22"/>
        <v>#REF!</v>
      </c>
      <c r="BI62" s="95" t="e">
        <f t="shared" si="22"/>
        <v>#REF!</v>
      </c>
      <c r="BJ62" s="95" t="e">
        <f t="shared" si="22"/>
        <v>#REF!</v>
      </c>
      <c r="BK62" s="95" t="e">
        <f t="shared" si="22"/>
        <v>#REF!</v>
      </c>
      <c r="BL62" s="95" t="e">
        <f t="shared" si="22"/>
        <v>#REF!</v>
      </c>
      <c r="BM62" s="95" t="e">
        <f t="shared" si="22"/>
        <v>#REF!</v>
      </c>
      <c r="BN62" s="95" t="e">
        <f t="shared" si="22"/>
        <v>#REF!</v>
      </c>
      <c r="BO62" s="95" t="e">
        <f t="shared" si="22"/>
        <v>#REF!</v>
      </c>
      <c r="BP62" s="95" t="e">
        <f t="shared" si="22"/>
        <v>#REF!</v>
      </c>
      <c r="BQ62" s="95" t="e">
        <f t="shared" ref="BQ62:CZ62" si="23">SUM(BQ55:BQ61)</f>
        <v>#REF!</v>
      </c>
      <c r="BR62" s="95" t="e">
        <f t="shared" si="23"/>
        <v>#REF!</v>
      </c>
      <c r="BS62" s="95" t="e">
        <f t="shared" si="23"/>
        <v>#REF!</v>
      </c>
      <c r="BT62" s="95" t="e">
        <f t="shared" si="23"/>
        <v>#REF!</v>
      </c>
      <c r="BU62" s="95" t="e">
        <f t="shared" si="23"/>
        <v>#REF!</v>
      </c>
      <c r="BV62" s="95" t="e">
        <f t="shared" si="23"/>
        <v>#REF!</v>
      </c>
      <c r="BW62" s="95" t="e">
        <f t="shared" si="23"/>
        <v>#REF!</v>
      </c>
      <c r="BX62" s="95" t="e">
        <f t="shared" si="23"/>
        <v>#REF!</v>
      </c>
      <c r="BY62" s="95" t="e">
        <f t="shared" si="23"/>
        <v>#REF!</v>
      </c>
      <c r="BZ62" s="95" t="e">
        <f t="shared" si="23"/>
        <v>#REF!</v>
      </c>
      <c r="CA62" s="95" t="e">
        <f t="shared" si="23"/>
        <v>#REF!</v>
      </c>
      <c r="CB62" s="95" t="e">
        <f t="shared" si="23"/>
        <v>#REF!</v>
      </c>
      <c r="CC62" s="95" t="e">
        <f t="shared" si="23"/>
        <v>#REF!</v>
      </c>
      <c r="CD62" s="95" t="e">
        <f t="shared" si="23"/>
        <v>#REF!</v>
      </c>
      <c r="CE62" s="95" t="e">
        <f t="shared" si="23"/>
        <v>#REF!</v>
      </c>
      <c r="CF62" s="95" t="e">
        <f t="shared" si="23"/>
        <v>#REF!</v>
      </c>
      <c r="CG62" s="95" t="e">
        <f t="shared" si="23"/>
        <v>#REF!</v>
      </c>
      <c r="CH62" s="95" t="e">
        <f t="shared" si="23"/>
        <v>#REF!</v>
      </c>
      <c r="CI62" s="95" t="e">
        <f t="shared" si="23"/>
        <v>#REF!</v>
      </c>
      <c r="CJ62" s="95" t="e">
        <f t="shared" si="23"/>
        <v>#REF!</v>
      </c>
      <c r="CK62" s="95" t="e">
        <f t="shared" si="23"/>
        <v>#REF!</v>
      </c>
      <c r="CL62" s="95" t="e">
        <f t="shared" si="23"/>
        <v>#REF!</v>
      </c>
      <c r="CM62" s="95" t="e">
        <f t="shared" si="23"/>
        <v>#REF!</v>
      </c>
      <c r="CN62" s="95" t="e">
        <f t="shared" si="23"/>
        <v>#REF!</v>
      </c>
      <c r="CO62" s="95" t="e">
        <f t="shared" si="23"/>
        <v>#REF!</v>
      </c>
      <c r="CP62" s="95" t="e">
        <f t="shared" si="23"/>
        <v>#REF!</v>
      </c>
      <c r="CQ62" s="95" t="e">
        <f t="shared" si="23"/>
        <v>#REF!</v>
      </c>
      <c r="CR62" s="95" t="e">
        <f t="shared" si="23"/>
        <v>#REF!</v>
      </c>
      <c r="CS62" s="95" t="e">
        <f t="shared" si="23"/>
        <v>#REF!</v>
      </c>
      <c r="CT62" s="95" t="e">
        <f t="shared" si="23"/>
        <v>#REF!</v>
      </c>
      <c r="CU62" s="95" t="e">
        <f t="shared" si="23"/>
        <v>#REF!</v>
      </c>
      <c r="CV62" s="95" t="e">
        <f t="shared" si="23"/>
        <v>#REF!</v>
      </c>
      <c r="CW62" s="95" t="e">
        <f t="shared" si="23"/>
        <v>#REF!</v>
      </c>
      <c r="CX62" s="95" t="e">
        <f t="shared" si="23"/>
        <v>#REF!</v>
      </c>
      <c r="CY62" s="95" t="e">
        <f t="shared" si="23"/>
        <v>#REF!</v>
      </c>
      <c r="CZ62" s="95" t="e">
        <f t="shared" si="23"/>
        <v>#REF!</v>
      </c>
    </row>
    <row r="63" spans="1:104">
      <c r="A63" t="s">
        <v>96</v>
      </c>
      <c r="C63" s="9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row>
    <row r="64" spans="1:104">
      <c r="A64" t="s">
        <v>97</v>
      </c>
      <c r="C64" s="153" t="s">
        <v>465</v>
      </c>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row>
    <row r="65" spans="1:104">
      <c r="A65" t="s">
        <v>98</v>
      </c>
      <c r="C65" s="153" t="s">
        <v>768</v>
      </c>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row>
    <row r="66" spans="1:104">
      <c r="A66" t="s">
        <v>99</v>
      </c>
      <c r="C66" s="154" t="s">
        <v>766</v>
      </c>
      <c r="D66" s="95">
        <f>SUM(D64:D65)/2</f>
        <v>0</v>
      </c>
      <c r="E66" s="95">
        <f t="shared" ref="E66:BP66" si="24">SUM(E64:E65)/2</f>
        <v>0</v>
      </c>
      <c r="F66" s="95">
        <f t="shared" si="24"/>
        <v>0</v>
      </c>
      <c r="G66" s="95">
        <f t="shared" si="24"/>
        <v>0</v>
      </c>
      <c r="H66" s="95">
        <f t="shared" si="24"/>
        <v>0</v>
      </c>
      <c r="I66" s="95">
        <f t="shared" si="24"/>
        <v>0</v>
      </c>
      <c r="J66" s="95">
        <f t="shared" si="24"/>
        <v>0</v>
      </c>
      <c r="K66" s="95">
        <f t="shared" si="24"/>
        <v>0</v>
      </c>
      <c r="L66" s="95">
        <f t="shared" si="24"/>
        <v>0</v>
      </c>
      <c r="M66" s="95">
        <f t="shared" si="24"/>
        <v>0</v>
      </c>
      <c r="N66" s="95">
        <f t="shared" si="24"/>
        <v>0</v>
      </c>
      <c r="O66" s="95">
        <f t="shared" si="24"/>
        <v>0</v>
      </c>
      <c r="P66" s="95">
        <f t="shared" si="24"/>
        <v>0</v>
      </c>
      <c r="Q66" s="95">
        <f t="shared" si="24"/>
        <v>0</v>
      </c>
      <c r="R66" s="95">
        <f t="shared" si="24"/>
        <v>0</v>
      </c>
      <c r="S66" s="95">
        <f t="shared" si="24"/>
        <v>0</v>
      </c>
      <c r="T66" s="95">
        <f t="shared" si="24"/>
        <v>0</v>
      </c>
      <c r="U66" s="95">
        <f t="shared" si="24"/>
        <v>0</v>
      </c>
      <c r="V66" s="95">
        <f t="shared" si="24"/>
        <v>0</v>
      </c>
      <c r="W66" s="95">
        <f t="shared" si="24"/>
        <v>0</v>
      </c>
      <c r="X66" s="95">
        <f t="shared" si="24"/>
        <v>0</v>
      </c>
      <c r="Y66" s="95">
        <f t="shared" si="24"/>
        <v>0</v>
      </c>
      <c r="Z66" s="95">
        <f t="shared" si="24"/>
        <v>0</v>
      </c>
      <c r="AA66" s="95">
        <f t="shared" si="24"/>
        <v>0</v>
      </c>
      <c r="AB66" s="95">
        <f t="shared" si="24"/>
        <v>0</v>
      </c>
      <c r="AC66" s="95">
        <f t="shared" si="24"/>
        <v>0</v>
      </c>
      <c r="AD66" s="95">
        <f t="shared" si="24"/>
        <v>0</v>
      </c>
      <c r="AE66" s="95">
        <f t="shared" si="24"/>
        <v>0</v>
      </c>
      <c r="AF66" s="95">
        <f t="shared" si="24"/>
        <v>0</v>
      </c>
      <c r="AG66" s="95">
        <f t="shared" si="24"/>
        <v>0</v>
      </c>
      <c r="AH66" s="95">
        <f t="shared" si="24"/>
        <v>0</v>
      </c>
      <c r="AI66" s="95">
        <f t="shared" si="24"/>
        <v>0</v>
      </c>
      <c r="AJ66" s="95">
        <f t="shared" si="24"/>
        <v>0</v>
      </c>
      <c r="AK66" s="95">
        <f t="shared" si="24"/>
        <v>0</v>
      </c>
      <c r="AL66" s="95">
        <f t="shared" si="24"/>
        <v>0</v>
      </c>
      <c r="AM66" s="95">
        <f t="shared" si="24"/>
        <v>0</v>
      </c>
      <c r="AN66" s="95">
        <f t="shared" si="24"/>
        <v>0</v>
      </c>
      <c r="AO66" s="95">
        <f t="shared" si="24"/>
        <v>0</v>
      </c>
      <c r="AP66" s="95">
        <f t="shared" si="24"/>
        <v>0</v>
      </c>
      <c r="AQ66" s="95">
        <f t="shared" si="24"/>
        <v>0</v>
      </c>
      <c r="AR66" s="95">
        <f t="shared" si="24"/>
        <v>0</v>
      </c>
      <c r="AS66" s="95">
        <f t="shared" si="24"/>
        <v>0</v>
      </c>
      <c r="AT66" s="95">
        <f t="shared" si="24"/>
        <v>0</v>
      </c>
      <c r="AU66" s="95">
        <f t="shared" si="24"/>
        <v>0</v>
      </c>
      <c r="AV66" s="95">
        <f t="shared" si="24"/>
        <v>0</v>
      </c>
      <c r="AW66" s="95">
        <f t="shared" si="24"/>
        <v>0</v>
      </c>
      <c r="AX66" s="95">
        <f t="shared" si="24"/>
        <v>0</v>
      </c>
      <c r="AY66" s="95">
        <f t="shared" si="24"/>
        <v>0</v>
      </c>
      <c r="AZ66" s="95">
        <f t="shared" si="24"/>
        <v>0</v>
      </c>
      <c r="BA66" s="95">
        <f t="shared" si="24"/>
        <v>0</v>
      </c>
      <c r="BB66" s="95">
        <f t="shared" si="24"/>
        <v>0</v>
      </c>
      <c r="BC66" s="95">
        <f t="shared" si="24"/>
        <v>0</v>
      </c>
      <c r="BD66" s="95">
        <f t="shared" si="24"/>
        <v>0</v>
      </c>
      <c r="BE66" s="95">
        <f t="shared" si="24"/>
        <v>0</v>
      </c>
      <c r="BF66" s="95">
        <f t="shared" si="24"/>
        <v>0</v>
      </c>
      <c r="BG66" s="95">
        <f t="shared" si="24"/>
        <v>0</v>
      </c>
      <c r="BH66" s="95">
        <f t="shared" si="24"/>
        <v>0</v>
      </c>
      <c r="BI66" s="95">
        <f t="shared" si="24"/>
        <v>0</v>
      </c>
      <c r="BJ66" s="95">
        <f t="shared" si="24"/>
        <v>0</v>
      </c>
      <c r="BK66" s="95">
        <f t="shared" si="24"/>
        <v>0</v>
      </c>
      <c r="BL66" s="95">
        <f t="shared" si="24"/>
        <v>0</v>
      </c>
      <c r="BM66" s="95">
        <f t="shared" si="24"/>
        <v>0</v>
      </c>
      <c r="BN66" s="95">
        <f t="shared" si="24"/>
        <v>0</v>
      </c>
      <c r="BO66" s="95">
        <f t="shared" si="24"/>
        <v>0</v>
      </c>
      <c r="BP66" s="95">
        <f t="shared" si="24"/>
        <v>0</v>
      </c>
      <c r="BQ66" s="95">
        <f t="shared" ref="BQ66:CZ66" si="25">SUM(BQ64:BQ65)/2</f>
        <v>0</v>
      </c>
      <c r="BR66" s="95">
        <f t="shared" si="25"/>
        <v>0</v>
      </c>
      <c r="BS66" s="95">
        <f t="shared" si="25"/>
        <v>0</v>
      </c>
      <c r="BT66" s="95">
        <f t="shared" si="25"/>
        <v>0</v>
      </c>
      <c r="BU66" s="95">
        <f t="shared" si="25"/>
        <v>0</v>
      </c>
      <c r="BV66" s="95">
        <f t="shared" si="25"/>
        <v>0</v>
      </c>
      <c r="BW66" s="95">
        <f t="shared" si="25"/>
        <v>0</v>
      </c>
      <c r="BX66" s="95">
        <f t="shared" si="25"/>
        <v>0</v>
      </c>
      <c r="BY66" s="95">
        <f t="shared" si="25"/>
        <v>0</v>
      </c>
      <c r="BZ66" s="95">
        <f t="shared" si="25"/>
        <v>0</v>
      </c>
      <c r="CA66" s="95">
        <f t="shared" si="25"/>
        <v>0</v>
      </c>
      <c r="CB66" s="95">
        <f t="shared" si="25"/>
        <v>0</v>
      </c>
      <c r="CC66" s="95">
        <f t="shared" si="25"/>
        <v>0</v>
      </c>
      <c r="CD66" s="95">
        <f t="shared" si="25"/>
        <v>0</v>
      </c>
      <c r="CE66" s="95">
        <f t="shared" si="25"/>
        <v>0</v>
      </c>
      <c r="CF66" s="95">
        <f t="shared" si="25"/>
        <v>0</v>
      </c>
      <c r="CG66" s="95">
        <f t="shared" si="25"/>
        <v>0</v>
      </c>
      <c r="CH66" s="95">
        <f t="shared" si="25"/>
        <v>0</v>
      </c>
      <c r="CI66" s="95">
        <f t="shared" si="25"/>
        <v>0</v>
      </c>
      <c r="CJ66" s="95">
        <f t="shared" si="25"/>
        <v>0</v>
      </c>
      <c r="CK66" s="95">
        <f t="shared" si="25"/>
        <v>0</v>
      </c>
      <c r="CL66" s="95">
        <f t="shared" si="25"/>
        <v>0</v>
      </c>
      <c r="CM66" s="95">
        <f t="shared" si="25"/>
        <v>0</v>
      </c>
      <c r="CN66" s="95">
        <f t="shared" si="25"/>
        <v>0</v>
      </c>
      <c r="CO66" s="95">
        <f t="shared" si="25"/>
        <v>0</v>
      </c>
      <c r="CP66" s="95">
        <f t="shared" si="25"/>
        <v>0</v>
      </c>
      <c r="CQ66" s="95">
        <f t="shared" si="25"/>
        <v>0</v>
      </c>
      <c r="CR66" s="95">
        <f t="shared" si="25"/>
        <v>0</v>
      </c>
      <c r="CS66" s="95">
        <f t="shared" si="25"/>
        <v>0</v>
      </c>
      <c r="CT66" s="95">
        <f t="shared" si="25"/>
        <v>0</v>
      </c>
      <c r="CU66" s="95">
        <f t="shared" si="25"/>
        <v>0</v>
      </c>
      <c r="CV66" s="95">
        <f t="shared" si="25"/>
        <v>0</v>
      </c>
      <c r="CW66" s="95">
        <f t="shared" si="25"/>
        <v>0</v>
      </c>
      <c r="CX66" s="95">
        <f t="shared" si="25"/>
        <v>0</v>
      </c>
      <c r="CY66" s="95">
        <f t="shared" si="25"/>
        <v>0</v>
      </c>
      <c r="CZ66" s="95">
        <f t="shared" si="25"/>
        <v>0</v>
      </c>
    </row>
    <row r="67" spans="1:104">
      <c r="A67" t="s">
        <v>100</v>
      </c>
      <c r="C67" s="94"/>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row>
    <row r="68" spans="1:104">
      <c r="A68" t="s">
        <v>101</v>
      </c>
      <c r="C68" s="153" t="s">
        <v>763</v>
      </c>
      <c r="D68" s="95">
        <f>D62+D66</f>
        <v>0</v>
      </c>
      <c r="E68" s="95">
        <f t="shared" ref="E68:BP68" si="26">E62+E66</f>
        <v>0</v>
      </c>
      <c r="F68" s="95">
        <f t="shared" si="26"/>
        <v>0</v>
      </c>
      <c r="G68" s="95">
        <f t="shared" si="26"/>
        <v>0</v>
      </c>
      <c r="H68" s="95">
        <f t="shared" si="26"/>
        <v>0</v>
      </c>
      <c r="I68" s="95">
        <f t="shared" si="26"/>
        <v>0</v>
      </c>
      <c r="J68" s="95">
        <f t="shared" si="26"/>
        <v>0</v>
      </c>
      <c r="K68" s="95">
        <f t="shared" si="26"/>
        <v>0</v>
      </c>
      <c r="L68" s="95">
        <f t="shared" si="26"/>
        <v>0</v>
      </c>
      <c r="M68" s="95">
        <f t="shared" si="26"/>
        <v>0</v>
      </c>
      <c r="N68" s="95">
        <f t="shared" si="26"/>
        <v>0</v>
      </c>
      <c r="O68" s="95">
        <f t="shared" si="26"/>
        <v>0</v>
      </c>
      <c r="P68" s="95">
        <f t="shared" si="26"/>
        <v>0</v>
      </c>
      <c r="Q68" s="95">
        <f t="shared" si="26"/>
        <v>0</v>
      </c>
      <c r="R68" s="95">
        <f t="shared" si="26"/>
        <v>0</v>
      </c>
      <c r="S68" s="95">
        <f t="shared" si="26"/>
        <v>0</v>
      </c>
      <c r="T68" s="95">
        <f t="shared" si="26"/>
        <v>0</v>
      </c>
      <c r="U68" s="95">
        <f t="shared" si="26"/>
        <v>0</v>
      </c>
      <c r="V68" s="95">
        <f t="shared" si="26"/>
        <v>0</v>
      </c>
      <c r="W68" s="95">
        <f t="shared" si="26"/>
        <v>0</v>
      </c>
      <c r="X68" s="95">
        <f t="shared" si="26"/>
        <v>0</v>
      </c>
      <c r="Y68" s="95">
        <f t="shared" si="26"/>
        <v>0</v>
      </c>
      <c r="Z68" s="95">
        <f t="shared" si="26"/>
        <v>0</v>
      </c>
      <c r="AA68" s="95">
        <f t="shared" si="26"/>
        <v>0</v>
      </c>
      <c r="AB68" s="95">
        <f t="shared" si="26"/>
        <v>0</v>
      </c>
      <c r="AC68" s="95">
        <f t="shared" si="26"/>
        <v>0</v>
      </c>
      <c r="AD68" s="95">
        <f t="shared" si="26"/>
        <v>0</v>
      </c>
      <c r="AE68" s="95">
        <f t="shared" si="26"/>
        <v>0</v>
      </c>
      <c r="AF68" s="95">
        <f t="shared" si="26"/>
        <v>0</v>
      </c>
      <c r="AG68" s="95">
        <f t="shared" si="26"/>
        <v>0</v>
      </c>
      <c r="AH68" s="95">
        <f t="shared" si="26"/>
        <v>0</v>
      </c>
      <c r="AI68" s="95">
        <f t="shared" si="26"/>
        <v>0</v>
      </c>
      <c r="AJ68" s="95">
        <f t="shared" si="26"/>
        <v>0</v>
      </c>
      <c r="AK68" s="95">
        <f t="shared" si="26"/>
        <v>0</v>
      </c>
      <c r="AL68" s="95">
        <f t="shared" si="26"/>
        <v>0</v>
      </c>
      <c r="AM68" s="95">
        <f t="shared" si="26"/>
        <v>0</v>
      </c>
      <c r="AN68" s="95" t="e">
        <f t="shared" si="26"/>
        <v>#REF!</v>
      </c>
      <c r="AO68" s="95" t="e">
        <f t="shared" si="26"/>
        <v>#REF!</v>
      </c>
      <c r="AP68" s="95" t="e">
        <f t="shared" si="26"/>
        <v>#REF!</v>
      </c>
      <c r="AQ68" s="95" t="e">
        <f t="shared" si="26"/>
        <v>#REF!</v>
      </c>
      <c r="AR68" s="95" t="e">
        <f t="shared" si="26"/>
        <v>#REF!</v>
      </c>
      <c r="AS68" s="95" t="e">
        <f t="shared" si="26"/>
        <v>#REF!</v>
      </c>
      <c r="AT68" s="95" t="e">
        <f t="shared" si="26"/>
        <v>#REF!</v>
      </c>
      <c r="AU68" s="95" t="e">
        <f t="shared" si="26"/>
        <v>#REF!</v>
      </c>
      <c r="AV68" s="95" t="e">
        <f t="shared" si="26"/>
        <v>#REF!</v>
      </c>
      <c r="AW68" s="95" t="e">
        <f t="shared" si="26"/>
        <v>#REF!</v>
      </c>
      <c r="AX68" s="95" t="e">
        <f t="shared" si="26"/>
        <v>#REF!</v>
      </c>
      <c r="AY68" s="95" t="e">
        <f t="shared" si="26"/>
        <v>#REF!</v>
      </c>
      <c r="AZ68" s="95" t="e">
        <f t="shared" si="26"/>
        <v>#REF!</v>
      </c>
      <c r="BA68" s="95" t="e">
        <f t="shared" si="26"/>
        <v>#REF!</v>
      </c>
      <c r="BB68" s="95" t="e">
        <f t="shared" si="26"/>
        <v>#REF!</v>
      </c>
      <c r="BC68" s="95" t="e">
        <f t="shared" si="26"/>
        <v>#REF!</v>
      </c>
      <c r="BD68" s="95" t="e">
        <f t="shared" si="26"/>
        <v>#REF!</v>
      </c>
      <c r="BE68" s="95" t="e">
        <f t="shared" si="26"/>
        <v>#REF!</v>
      </c>
      <c r="BF68" s="95" t="e">
        <f t="shared" si="26"/>
        <v>#REF!</v>
      </c>
      <c r="BG68" s="95" t="e">
        <f t="shared" si="26"/>
        <v>#REF!</v>
      </c>
      <c r="BH68" s="95" t="e">
        <f t="shared" si="26"/>
        <v>#REF!</v>
      </c>
      <c r="BI68" s="95" t="e">
        <f t="shared" si="26"/>
        <v>#REF!</v>
      </c>
      <c r="BJ68" s="95" t="e">
        <f t="shared" si="26"/>
        <v>#REF!</v>
      </c>
      <c r="BK68" s="95" t="e">
        <f t="shared" si="26"/>
        <v>#REF!</v>
      </c>
      <c r="BL68" s="95" t="e">
        <f t="shared" si="26"/>
        <v>#REF!</v>
      </c>
      <c r="BM68" s="95" t="e">
        <f t="shared" si="26"/>
        <v>#REF!</v>
      </c>
      <c r="BN68" s="95" t="e">
        <f t="shared" si="26"/>
        <v>#REF!</v>
      </c>
      <c r="BO68" s="95" t="e">
        <f t="shared" si="26"/>
        <v>#REF!</v>
      </c>
      <c r="BP68" s="95" t="e">
        <f t="shared" si="26"/>
        <v>#REF!</v>
      </c>
      <c r="BQ68" s="95" t="e">
        <f t="shared" ref="BQ68:CZ68" si="27">BQ62+BQ66</f>
        <v>#REF!</v>
      </c>
      <c r="BR68" s="95" t="e">
        <f t="shared" si="27"/>
        <v>#REF!</v>
      </c>
      <c r="BS68" s="95" t="e">
        <f t="shared" si="27"/>
        <v>#REF!</v>
      </c>
      <c r="BT68" s="95" t="e">
        <f t="shared" si="27"/>
        <v>#REF!</v>
      </c>
      <c r="BU68" s="95" t="e">
        <f t="shared" si="27"/>
        <v>#REF!</v>
      </c>
      <c r="BV68" s="95" t="e">
        <f t="shared" si="27"/>
        <v>#REF!</v>
      </c>
      <c r="BW68" s="95" t="e">
        <f t="shared" si="27"/>
        <v>#REF!</v>
      </c>
      <c r="BX68" s="95" t="e">
        <f t="shared" si="27"/>
        <v>#REF!</v>
      </c>
      <c r="BY68" s="95" t="e">
        <f t="shared" si="27"/>
        <v>#REF!</v>
      </c>
      <c r="BZ68" s="95" t="e">
        <f t="shared" si="27"/>
        <v>#REF!</v>
      </c>
      <c r="CA68" s="95" t="e">
        <f t="shared" si="27"/>
        <v>#REF!</v>
      </c>
      <c r="CB68" s="95" t="e">
        <f t="shared" si="27"/>
        <v>#REF!</v>
      </c>
      <c r="CC68" s="95" t="e">
        <f t="shared" si="27"/>
        <v>#REF!</v>
      </c>
      <c r="CD68" s="95" t="e">
        <f t="shared" si="27"/>
        <v>#REF!</v>
      </c>
      <c r="CE68" s="95" t="e">
        <f t="shared" si="27"/>
        <v>#REF!</v>
      </c>
      <c r="CF68" s="95" t="e">
        <f t="shared" si="27"/>
        <v>#REF!</v>
      </c>
      <c r="CG68" s="95" t="e">
        <f t="shared" si="27"/>
        <v>#REF!</v>
      </c>
      <c r="CH68" s="95" t="e">
        <f t="shared" si="27"/>
        <v>#REF!</v>
      </c>
      <c r="CI68" s="95" t="e">
        <f t="shared" si="27"/>
        <v>#REF!</v>
      </c>
      <c r="CJ68" s="95" t="e">
        <f t="shared" si="27"/>
        <v>#REF!</v>
      </c>
      <c r="CK68" s="95" t="e">
        <f t="shared" si="27"/>
        <v>#REF!</v>
      </c>
      <c r="CL68" s="95" t="e">
        <f t="shared" si="27"/>
        <v>#REF!</v>
      </c>
      <c r="CM68" s="95" t="e">
        <f t="shared" si="27"/>
        <v>#REF!</v>
      </c>
      <c r="CN68" s="95" t="e">
        <f t="shared" si="27"/>
        <v>#REF!</v>
      </c>
      <c r="CO68" s="95" t="e">
        <f t="shared" si="27"/>
        <v>#REF!</v>
      </c>
      <c r="CP68" s="95" t="e">
        <f t="shared" si="27"/>
        <v>#REF!</v>
      </c>
      <c r="CQ68" s="95" t="e">
        <f t="shared" si="27"/>
        <v>#REF!</v>
      </c>
      <c r="CR68" s="95" t="e">
        <f t="shared" si="27"/>
        <v>#REF!</v>
      </c>
      <c r="CS68" s="95" t="e">
        <f t="shared" si="27"/>
        <v>#REF!</v>
      </c>
      <c r="CT68" s="95" t="e">
        <f t="shared" si="27"/>
        <v>#REF!</v>
      </c>
      <c r="CU68" s="95" t="e">
        <f t="shared" si="27"/>
        <v>#REF!</v>
      </c>
      <c r="CV68" s="95" t="e">
        <f t="shared" si="27"/>
        <v>#REF!</v>
      </c>
      <c r="CW68" s="95" t="e">
        <f t="shared" si="27"/>
        <v>#REF!</v>
      </c>
      <c r="CX68" s="95" t="e">
        <f t="shared" si="27"/>
        <v>#REF!</v>
      </c>
      <c r="CY68" s="95" t="e">
        <f t="shared" si="27"/>
        <v>#REF!</v>
      </c>
      <c r="CZ68" s="95" t="e">
        <f t="shared" si="27"/>
        <v>#REF!</v>
      </c>
    </row>
    <row r="69" spans="1:104">
      <c r="A69" t="s">
        <v>102</v>
      </c>
      <c r="C69" s="94"/>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row>
    <row r="70" spans="1:104">
      <c r="A70" t="s">
        <v>103</v>
      </c>
      <c r="C70" s="94"/>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row>
    <row r="71" spans="1:104">
      <c r="A71" t="s">
        <v>104</v>
      </c>
      <c r="C71" s="153" t="s">
        <v>767</v>
      </c>
      <c r="D71" s="95">
        <f>BigCF!D331</f>
        <v>0</v>
      </c>
      <c r="E71" s="95">
        <f>BigCF!E331</f>
        <v>0</v>
      </c>
      <c r="F71" s="95">
        <f>BigCF!F331</f>
        <v>0</v>
      </c>
      <c r="G71" s="95">
        <f>BigCF!G331</f>
        <v>0</v>
      </c>
      <c r="H71" s="95">
        <f>BigCF!H331</f>
        <v>0</v>
      </c>
      <c r="I71" s="95">
        <f>BigCF!I331</f>
        <v>0</v>
      </c>
      <c r="J71" s="95">
        <f>BigCF!J331</f>
        <v>0</v>
      </c>
      <c r="K71" s="95">
        <f>BigCF!K331</f>
        <v>0</v>
      </c>
      <c r="L71" s="95">
        <f>BigCF!L331</f>
        <v>0</v>
      </c>
      <c r="M71" s="95">
        <f>BigCF!M331</f>
        <v>0</v>
      </c>
      <c r="N71" s="95">
        <f>BigCF!N331</f>
        <v>0</v>
      </c>
      <c r="O71" s="95">
        <f>BigCF!O331</f>
        <v>0</v>
      </c>
      <c r="P71" s="95">
        <f>BigCF!P331</f>
        <v>0</v>
      </c>
      <c r="Q71" s="95">
        <f>BigCF!Q331</f>
        <v>0</v>
      </c>
      <c r="R71" s="95">
        <f>BigCF!R331</f>
        <v>0</v>
      </c>
      <c r="S71" s="95">
        <f>BigCF!S331</f>
        <v>0</v>
      </c>
      <c r="T71" s="95">
        <f>BigCF!T331</f>
        <v>0</v>
      </c>
      <c r="U71" s="95">
        <f>BigCF!U331</f>
        <v>0</v>
      </c>
      <c r="V71" s="95">
        <f>BigCF!V331</f>
        <v>0</v>
      </c>
      <c r="W71" s="95">
        <f>BigCF!W331</f>
        <v>0</v>
      </c>
      <c r="X71" s="95">
        <f>BigCF!X331</f>
        <v>0</v>
      </c>
      <c r="Y71" s="95">
        <f>BigCF!Y331</f>
        <v>0</v>
      </c>
      <c r="Z71" s="95">
        <f>BigCF!Z331</f>
        <v>0</v>
      </c>
      <c r="AA71" s="95">
        <f>BigCF!AA331</f>
        <v>0</v>
      </c>
      <c r="AB71" s="95">
        <f>BigCF!AB331</f>
        <v>0</v>
      </c>
      <c r="AC71" s="95">
        <f>BigCF!AC331</f>
        <v>0</v>
      </c>
      <c r="AD71" s="95">
        <f>BigCF!AD331</f>
        <v>0</v>
      </c>
      <c r="AE71" s="95">
        <f>BigCF!AE331</f>
        <v>0</v>
      </c>
      <c r="AF71" s="95">
        <f>BigCF!AF331</f>
        <v>0</v>
      </c>
      <c r="AG71" s="95">
        <f>BigCF!AG331</f>
        <v>0</v>
      </c>
      <c r="AH71" s="95">
        <f>BigCF!AH331</f>
        <v>0</v>
      </c>
      <c r="AI71" s="95">
        <f>BigCF!AI331</f>
        <v>0</v>
      </c>
      <c r="AJ71" s="95">
        <f>BigCF!AJ331</f>
        <v>0</v>
      </c>
      <c r="AK71" s="95">
        <f>BigCF!AK331</f>
        <v>0</v>
      </c>
      <c r="AL71" s="95">
        <f>BigCF!AL331</f>
        <v>0</v>
      </c>
      <c r="AM71" s="95">
        <f>BigCF!AM331</f>
        <v>0</v>
      </c>
      <c r="AN71" s="95" t="e">
        <f>BigCF!#REF!</f>
        <v>#REF!</v>
      </c>
      <c r="AO71" s="95" t="e">
        <f>BigCF!#REF!</f>
        <v>#REF!</v>
      </c>
      <c r="AP71" s="95" t="e">
        <f>BigCF!#REF!</f>
        <v>#REF!</v>
      </c>
      <c r="AQ71" s="95" t="e">
        <f>BigCF!#REF!</f>
        <v>#REF!</v>
      </c>
      <c r="AR71" s="95" t="e">
        <f>BigCF!#REF!</f>
        <v>#REF!</v>
      </c>
      <c r="AS71" s="95" t="e">
        <f>BigCF!#REF!</f>
        <v>#REF!</v>
      </c>
      <c r="AT71" s="95" t="e">
        <f>BigCF!#REF!</f>
        <v>#REF!</v>
      </c>
      <c r="AU71" s="95" t="e">
        <f>BigCF!#REF!</f>
        <v>#REF!</v>
      </c>
      <c r="AV71" s="95" t="e">
        <f>BigCF!#REF!</f>
        <v>#REF!</v>
      </c>
      <c r="AW71" s="95" t="e">
        <f>BigCF!#REF!</f>
        <v>#REF!</v>
      </c>
      <c r="AX71" s="95" t="e">
        <f>BigCF!#REF!</f>
        <v>#REF!</v>
      </c>
      <c r="AY71" s="95" t="e">
        <f>BigCF!#REF!</f>
        <v>#REF!</v>
      </c>
      <c r="AZ71" s="95" t="e">
        <f>BigCF!#REF!</f>
        <v>#REF!</v>
      </c>
      <c r="BA71" s="95" t="e">
        <f>BigCF!#REF!</f>
        <v>#REF!</v>
      </c>
      <c r="BB71" s="95" t="e">
        <f>BigCF!#REF!</f>
        <v>#REF!</v>
      </c>
      <c r="BC71" s="95" t="e">
        <f>BigCF!#REF!</f>
        <v>#REF!</v>
      </c>
      <c r="BD71" s="95" t="e">
        <f>BigCF!#REF!</f>
        <v>#REF!</v>
      </c>
      <c r="BE71" s="95" t="e">
        <f>BigCF!#REF!</f>
        <v>#REF!</v>
      </c>
      <c r="BF71" s="95" t="e">
        <f>BigCF!#REF!</f>
        <v>#REF!</v>
      </c>
      <c r="BG71" s="95" t="e">
        <f>BigCF!#REF!</f>
        <v>#REF!</v>
      </c>
      <c r="BH71" s="95" t="e">
        <f>BigCF!#REF!</f>
        <v>#REF!</v>
      </c>
      <c r="BI71" s="95" t="e">
        <f>BigCF!#REF!</f>
        <v>#REF!</v>
      </c>
      <c r="BJ71" s="95" t="e">
        <f>BigCF!#REF!</f>
        <v>#REF!</v>
      </c>
      <c r="BK71" s="95" t="e">
        <f>BigCF!#REF!</f>
        <v>#REF!</v>
      </c>
      <c r="BL71" s="95" t="e">
        <f>BigCF!#REF!</f>
        <v>#REF!</v>
      </c>
      <c r="BM71" s="95" t="e">
        <f>BigCF!#REF!</f>
        <v>#REF!</v>
      </c>
      <c r="BN71" s="95" t="e">
        <f>BigCF!#REF!</f>
        <v>#REF!</v>
      </c>
      <c r="BO71" s="95" t="e">
        <f>BigCF!#REF!</f>
        <v>#REF!</v>
      </c>
      <c r="BP71" s="95" t="e">
        <f>BigCF!#REF!</f>
        <v>#REF!</v>
      </c>
      <c r="BQ71" s="95" t="e">
        <f>BigCF!#REF!</f>
        <v>#REF!</v>
      </c>
      <c r="BR71" s="95" t="e">
        <f>BigCF!#REF!</f>
        <v>#REF!</v>
      </c>
      <c r="BS71" s="95" t="e">
        <f>BigCF!#REF!</f>
        <v>#REF!</v>
      </c>
      <c r="BT71" s="95" t="e">
        <f>BigCF!#REF!</f>
        <v>#REF!</v>
      </c>
      <c r="BU71" s="95" t="e">
        <f>BigCF!#REF!</f>
        <v>#REF!</v>
      </c>
      <c r="BV71" s="95" t="e">
        <f>BigCF!#REF!</f>
        <v>#REF!</v>
      </c>
      <c r="BW71" s="95" t="e">
        <f>BigCF!#REF!</f>
        <v>#REF!</v>
      </c>
      <c r="BX71" s="95" t="e">
        <f>BigCF!#REF!</f>
        <v>#REF!</v>
      </c>
      <c r="BY71" s="95" t="e">
        <f>BigCF!#REF!</f>
        <v>#REF!</v>
      </c>
      <c r="BZ71" s="95" t="e">
        <f>BigCF!#REF!</f>
        <v>#REF!</v>
      </c>
      <c r="CA71" s="95" t="e">
        <f>BigCF!#REF!</f>
        <v>#REF!</v>
      </c>
      <c r="CB71" s="95" t="e">
        <f>BigCF!#REF!</f>
        <v>#REF!</v>
      </c>
      <c r="CC71" s="95" t="e">
        <f>BigCF!#REF!</f>
        <v>#REF!</v>
      </c>
      <c r="CD71" s="95" t="e">
        <f>BigCF!#REF!</f>
        <v>#REF!</v>
      </c>
      <c r="CE71" s="95" t="e">
        <f>BigCF!#REF!</f>
        <v>#REF!</v>
      </c>
      <c r="CF71" s="95" t="e">
        <f>BigCF!#REF!</f>
        <v>#REF!</v>
      </c>
      <c r="CG71" s="95" t="e">
        <f>BigCF!#REF!</f>
        <v>#REF!</v>
      </c>
      <c r="CH71" s="95" t="e">
        <f>BigCF!#REF!</f>
        <v>#REF!</v>
      </c>
      <c r="CI71" s="95" t="e">
        <f>BigCF!#REF!</f>
        <v>#REF!</v>
      </c>
      <c r="CJ71" s="95" t="e">
        <f>BigCF!#REF!</f>
        <v>#REF!</v>
      </c>
      <c r="CK71" s="95" t="e">
        <f>BigCF!#REF!</f>
        <v>#REF!</v>
      </c>
      <c r="CL71" s="95" t="e">
        <f>BigCF!#REF!</f>
        <v>#REF!</v>
      </c>
      <c r="CM71" s="95" t="e">
        <f>BigCF!#REF!</f>
        <v>#REF!</v>
      </c>
      <c r="CN71" s="95" t="e">
        <f>BigCF!#REF!</f>
        <v>#REF!</v>
      </c>
      <c r="CO71" s="95" t="e">
        <f>BigCF!#REF!</f>
        <v>#REF!</v>
      </c>
      <c r="CP71" s="95" t="e">
        <f>BigCF!#REF!</f>
        <v>#REF!</v>
      </c>
      <c r="CQ71" s="95" t="e">
        <f>BigCF!#REF!</f>
        <v>#REF!</v>
      </c>
      <c r="CR71" s="95" t="e">
        <f>BigCF!#REF!</f>
        <v>#REF!</v>
      </c>
      <c r="CS71" s="95" t="e">
        <f>BigCF!#REF!</f>
        <v>#REF!</v>
      </c>
      <c r="CT71" s="95" t="e">
        <f>BigCF!#REF!</f>
        <v>#REF!</v>
      </c>
      <c r="CU71" s="95" t="e">
        <f>BigCF!#REF!</f>
        <v>#REF!</v>
      </c>
      <c r="CV71" s="95" t="e">
        <f>BigCF!#REF!</f>
        <v>#REF!</v>
      </c>
      <c r="CW71" s="95" t="e">
        <f>BigCF!#REF!</f>
        <v>#REF!</v>
      </c>
      <c r="CX71" s="95" t="e">
        <f>BigCF!#REF!</f>
        <v>#REF!</v>
      </c>
      <c r="CY71" s="95" t="e">
        <f>BigCF!#REF!</f>
        <v>#REF!</v>
      </c>
      <c r="CZ71" s="95" t="e">
        <f>BigCF!#REF!</f>
        <v>#REF!</v>
      </c>
    </row>
    <row r="72" spans="1:104">
      <c r="A72" t="s">
        <v>105</v>
      </c>
      <c r="C72" s="153" t="s">
        <v>498</v>
      </c>
      <c r="D72" s="95">
        <f t="shared" ref="D72:AI72" si="28">D80</f>
        <v>0</v>
      </c>
      <c r="E72" s="95">
        <f t="shared" si="28"/>
        <v>0</v>
      </c>
      <c r="F72" s="95">
        <f t="shared" si="28"/>
        <v>0</v>
      </c>
      <c r="G72" s="95">
        <f t="shared" si="28"/>
        <v>0</v>
      </c>
      <c r="H72" s="95">
        <f t="shared" si="28"/>
        <v>0</v>
      </c>
      <c r="I72" s="95">
        <f t="shared" si="28"/>
        <v>0</v>
      </c>
      <c r="J72" s="95">
        <f t="shared" si="28"/>
        <v>0</v>
      </c>
      <c r="K72" s="95">
        <f t="shared" si="28"/>
        <v>0</v>
      </c>
      <c r="L72" s="95">
        <f t="shared" si="28"/>
        <v>0</v>
      </c>
      <c r="M72" s="95">
        <f t="shared" si="28"/>
        <v>0</v>
      </c>
      <c r="N72" s="95">
        <f t="shared" si="28"/>
        <v>0</v>
      </c>
      <c r="O72" s="95">
        <f t="shared" si="28"/>
        <v>0</v>
      </c>
      <c r="P72" s="95">
        <f t="shared" si="28"/>
        <v>0</v>
      </c>
      <c r="Q72" s="95">
        <f t="shared" si="28"/>
        <v>0</v>
      </c>
      <c r="R72" s="95">
        <f t="shared" si="28"/>
        <v>0</v>
      </c>
      <c r="S72" s="95">
        <f t="shared" si="28"/>
        <v>0</v>
      </c>
      <c r="T72" s="95">
        <f t="shared" si="28"/>
        <v>0</v>
      </c>
      <c r="U72" s="95">
        <f t="shared" si="28"/>
        <v>0</v>
      </c>
      <c r="V72" s="95">
        <f t="shared" si="28"/>
        <v>0</v>
      </c>
      <c r="W72" s="95">
        <f t="shared" si="28"/>
        <v>0</v>
      </c>
      <c r="X72" s="95">
        <f t="shared" si="28"/>
        <v>0</v>
      </c>
      <c r="Y72" s="95">
        <f t="shared" si="28"/>
        <v>0</v>
      </c>
      <c r="Z72" s="95">
        <f t="shared" si="28"/>
        <v>0</v>
      </c>
      <c r="AA72" s="95">
        <f t="shared" si="28"/>
        <v>0</v>
      </c>
      <c r="AB72" s="95">
        <f t="shared" si="28"/>
        <v>0</v>
      </c>
      <c r="AC72" s="95">
        <f t="shared" si="28"/>
        <v>0</v>
      </c>
      <c r="AD72" s="95">
        <f t="shared" si="28"/>
        <v>0</v>
      </c>
      <c r="AE72" s="95">
        <f t="shared" si="28"/>
        <v>0</v>
      </c>
      <c r="AF72" s="95">
        <f t="shared" si="28"/>
        <v>0</v>
      </c>
      <c r="AG72" s="95">
        <f t="shared" si="28"/>
        <v>0</v>
      </c>
      <c r="AH72" s="95">
        <f t="shared" si="28"/>
        <v>0</v>
      </c>
      <c r="AI72" s="95">
        <f t="shared" si="28"/>
        <v>0</v>
      </c>
      <c r="AJ72" s="95">
        <f t="shared" ref="AJ72:BO72" si="29">AJ80</f>
        <v>0</v>
      </c>
      <c r="AK72" s="95">
        <f t="shared" si="29"/>
        <v>0</v>
      </c>
      <c r="AL72" s="95">
        <f t="shared" si="29"/>
        <v>0</v>
      </c>
      <c r="AM72" s="95">
        <f t="shared" si="29"/>
        <v>0</v>
      </c>
      <c r="AN72" s="95">
        <f t="shared" si="29"/>
        <v>0</v>
      </c>
      <c r="AO72" s="95">
        <f t="shared" si="29"/>
        <v>0</v>
      </c>
      <c r="AP72" s="95">
        <f t="shared" si="29"/>
        <v>0</v>
      </c>
      <c r="AQ72" s="95">
        <f t="shared" si="29"/>
        <v>0</v>
      </c>
      <c r="AR72" s="95">
        <f t="shared" si="29"/>
        <v>0</v>
      </c>
      <c r="AS72" s="95">
        <f t="shared" si="29"/>
        <v>0</v>
      </c>
      <c r="AT72" s="95">
        <f t="shared" si="29"/>
        <v>0</v>
      </c>
      <c r="AU72" s="95">
        <f t="shared" si="29"/>
        <v>0</v>
      </c>
      <c r="AV72" s="95">
        <f t="shared" si="29"/>
        <v>0</v>
      </c>
      <c r="AW72" s="95">
        <f t="shared" si="29"/>
        <v>0</v>
      </c>
      <c r="AX72" s="95">
        <f t="shared" si="29"/>
        <v>0</v>
      </c>
      <c r="AY72" s="95">
        <f t="shared" si="29"/>
        <v>0</v>
      </c>
      <c r="AZ72" s="95">
        <f t="shared" si="29"/>
        <v>0</v>
      </c>
      <c r="BA72" s="95">
        <f t="shared" si="29"/>
        <v>0</v>
      </c>
      <c r="BB72" s="95">
        <f t="shared" si="29"/>
        <v>0</v>
      </c>
      <c r="BC72" s="95">
        <f t="shared" si="29"/>
        <v>0</v>
      </c>
      <c r="BD72" s="95">
        <f t="shared" si="29"/>
        <v>0</v>
      </c>
      <c r="BE72" s="95">
        <f t="shared" si="29"/>
        <v>0</v>
      </c>
      <c r="BF72" s="95">
        <f t="shared" si="29"/>
        <v>0</v>
      </c>
      <c r="BG72" s="95">
        <f t="shared" si="29"/>
        <v>0</v>
      </c>
      <c r="BH72" s="95">
        <f t="shared" si="29"/>
        <v>0</v>
      </c>
      <c r="BI72" s="95">
        <f t="shared" si="29"/>
        <v>0</v>
      </c>
      <c r="BJ72" s="95">
        <f t="shared" si="29"/>
        <v>0</v>
      </c>
      <c r="BK72" s="95">
        <f t="shared" si="29"/>
        <v>0</v>
      </c>
      <c r="BL72" s="95">
        <f t="shared" si="29"/>
        <v>0</v>
      </c>
      <c r="BM72" s="95">
        <f t="shared" si="29"/>
        <v>0</v>
      </c>
      <c r="BN72" s="95">
        <f t="shared" si="29"/>
        <v>0</v>
      </c>
      <c r="BO72" s="95">
        <f t="shared" si="29"/>
        <v>0</v>
      </c>
      <c r="BP72" s="95">
        <f t="shared" ref="BP72:CZ72" si="30">BP80</f>
        <v>0</v>
      </c>
      <c r="BQ72" s="95">
        <f t="shared" si="30"/>
        <v>0</v>
      </c>
      <c r="BR72" s="95">
        <f t="shared" si="30"/>
        <v>0</v>
      </c>
      <c r="BS72" s="95">
        <f t="shared" si="30"/>
        <v>0</v>
      </c>
      <c r="BT72" s="95">
        <f t="shared" si="30"/>
        <v>0</v>
      </c>
      <c r="BU72" s="95">
        <f t="shared" si="30"/>
        <v>0</v>
      </c>
      <c r="BV72" s="95">
        <f t="shared" si="30"/>
        <v>0</v>
      </c>
      <c r="BW72" s="95">
        <f t="shared" si="30"/>
        <v>0</v>
      </c>
      <c r="BX72" s="95">
        <f t="shared" si="30"/>
        <v>0</v>
      </c>
      <c r="BY72" s="95">
        <f t="shared" si="30"/>
        <v>0</v>
      </c>
      <c r="BZ72" s="95">
        <f t="shared" si="30"/>
        <v>0</v>
      </c>
      <c r="CA72" s="95">
        <f t="shared" si="30"/>
        <v>0</v>
      </c>
      <c r="CB72" s="95">
        <f t="shared" si="30"/>
        <v>0</v>
      </c>
      <c r="CC72" s="95">
        <f t="shared" si="30"/>
        <v>0</v>
      </c>
      <c r="CD72" s="95">
        <f t="shared" si="30"/>
        <v>0</v>
      </c>
      <c r="CE72" s="95">
        <f t="shared" si="30"/>
        <v>0</v>
      </c>
      <c r="CF72" s="95">
        <f t="shared" si="30"/>
        <v>0</v>
      </c>
      <c r="CG72" s="95">
        <f t="shared" si="30"/>
        <v>0</v>
      </c>
      <c r="CH72" s="95">
        <f t="shared" si="30"/>
        <v>0</v>
      </c>
      <c r="CI72" s="95">
        <f t="shared" si="30"/>
        <v>0</v>
      </c>
      <c r="CJ72" s="95">
        <f t="shared" si="30"/>
        <v>0</v>
      </c>
      <c r="CK72" s="95">
        <f t="shared" si="30"/>
        <v>0</v>
      </c>
      <c r="CL72" s="95">
        <f t="shared" si="30"/>
        <v>0</v>
      </c>
      <c r="CM72" s="95">
        <f t="shared" si="30"/>
        <v>0</v>
      </c>
      <c r="CN72" s="95">
        <f t="shared" si="30"/>
        <v>0</v>
      </c>
      <c r="CO72" s="95">
        <f t="shared" si="30"/>
        <v>0</v>
      </c>
      <c r="CP72" s="95">
        <f t="shared" si="30"/>
        <v>0</v>
      </c>
      <c r="CQ72" s="95">
        <f t="shared" si="30"/>
        <v>0</v>
      </c>
      <c r="CR72" s="95">
        <f t="shared" si="30"/>
        <v>0</v>
      </c>
      <c r="CS72" s="95">
        <f t="shared" si="30"/>
        <v>0</v>
      </c>
      <c r="CT72" s="95">
        <f t="shared" si="30"/>
        <v>0</v>
      </c>
      <c r="CU72" s="95">
        <f t="shared" si="30"/>
        <v>0</v>
      </c>
      <c r="CV72" s="95">
        <f t="shared" si="30"/>
        <v>0</v>
      </c>
      <c r="CW72" s="95">
        <f t="shared" si="30"/>
        <v>0</v>
      </c>
      <c r="CX72" s="95">
        <f t="shared" si="30"/>
        <v>0</v>
      </c>
      <c r="CY72" s="95">
        <f t="shared" si="30"/>
        <v>0</v>
      </c>
      <c r="CZ72" s="95">
        <f t="shared" si="30"/>
        <v>0</v>
      </c>
    </row>
    <row r="73" spans="1:104">
      <c r="A73" t="s">
        <v>106</v>
      </c>
      <c r="C73" s="153" t="s">
        <v>463</v>
      </c>
      <c r="D73" s="95">
        <f>MAX(0,D71-D72)</f>
        <v>0</v>
      </c>
      <c r="E73" s="95">
        <f t="shared" ref="E73:BP73" si="31">MAX(0,E71-E72)</f>
        <v>0</v>
      </c>
      <c r="F73" s="95">
        <f t="shared" si="31"/>
        <v>0</v>
      </c>
      <c r="G73" s="95">
        <f t="shared" si="31"/>
        <v>0</v>
      </c>
      <c r="H73" s="95">
        <f t="shared" si="31"/>
        <v>0</v>
      </c>
      <c r="I73" s="95">
        <f t="shared" si="31"/>
        <v>0</v>
      </c>
      <c r="J73" s="95">
        <f t="shared" si="31"/>
        <v>0</v>
      </c>
      <c r="K73" s="95">
        <f t="shared" si="31"/>
        <v>0</v>
      </c>
      <c r="L73" s="95">
        <f t="shared" si="31"/>
        <v>0</v>
      </c>
      <c r="M73" s="95">
        <f t="shared" si="31"/>
        <v>0</v>
      </c>
      <c r="N73" s="95">
        <f t="shared" si="31"/>
        <v>0</v>
      </c>
      <c r="O73" s="95">
        <f t="shared" si="31"/>
        <v>0</v>
      </c>
      <c r="P73" s="95">
        <f t="shared" si="31"/>
        <v>0</v>
      </c>
      <c r="Q73" s="95">
        <f t="shared" si="31"/>
        <v>0</v>
      </c>
      <c r="R73" s="95">
        <f t="shared" si="31"/>
        <v>0</v>
      </c>
      <c r="S73" s="95">
        <f t="shared" si="31"/>
        <v>0</v>
      </c>
      <c r="T73" s="95">
        <f t="shared" si="31"/>
        <v>0</v>
      </c>
      <c r="U73" s="95">
        <f t="shared" si="31"/>
        <v>0</v>
      </c>
      <c r="V73" s="95">
        <f t="shared" si="31"/>
        <v>0</v>
      </c>
      <c r="W73" s="95">
        <f t="shared" si="31"/>
        <v>0</v>
      </c>
      <c r="X73" s="95">
        <f t="shared" si="31"/>
        <v>0</v>
      </c>
      <c r="Y73" s="95">
        <f t="shared" si="31"/>
        <v>0</v>
      </c>
      <c r="Z73" s="95">
        <f t="shared" si="31"/>
        <v>0</v>
      </c>
      <c r="AA73" s="95">
        <f t="shared" si="31"/>
        <v>0</v>
      </c>
      <c r="AB73" s="95">
        <f t="shared" si="31"/>
        <v>0</v>
      </c>
      <c r="AC73" s="95">
        <f t="shared" si="31"/>
        <v>0</v>
      </c>
      <c r="AD73" s="95">
        <f t="shared" si="31"/>
        <v>0</v>
      </c>
      <c r="AE73" s="95">
        <f t="shared" si="31"/>
        <v>0</v>
      </c>
      <c r="AF73" s="95">
        <f t="shared" si="31"/>
        <v>0</v>
      </c>
      <c r="AG73" s="95">
        <f t="shared" si="31"/>
        <v>0</v>
      </c>
      <c r="AH73" s="95">
        <f t="shared" si="31"/>
        <v>0</v>
      </c>
      <c r="AI73" s="95">
        <f t="shared" si="31"/>
        <v>0</v>
      </c>
      <c r="AJ73" s="95">
        <f t="shared" si="31"/>
        <v>0</v>
      </c>
      <c r="AK73" s="95">
        <f t="shared" si="31"/>
        <v>0</v>
      </c>
      <c r="AL73" s="95">
        <f t="shared" si="31"/>
        <v>0</v>
      </c>
      <c r="AM73" s="95">
        <f t="shared" si="31"/>
        <v>0</v>
      </c>
      <c r="AN73" s="95" t="e">
        <f t="shared" si="31"/>
        <v>#REF!</v>
      </c>
      <c r="AO73" s="95" t="e">
        <f t="shared" si="31"/>
        <v>#REF!</v>
      </c>
      <c r="AP73" s="95" t="e">
        <f t="shared" si="31"/>
        <v>#REF!</v>
      </c>
      <c r="AQ73" s="95" t="e">
        <f t="shared" si="31"/>
        <v>#REF!</v>
      </c>
      <c r="AR73" s="95" t="e">
        <f t="shared" si="31"/>
        <v>#REF!</v>
      </c>
      <c r="AS73" s="95" t="e">
        <f t="shared" si="31"/>
        <v>#REF!</v>
      </c>
      <c r="AT73" s="95" t="e">
        <f t="shared" si="31"/>
        <v>#REF!</v>
      </c>
      <c r="AU73" s="95" t="e">
        <f t="shared" si="31"/>
        <v>#REF!</v>
      </c>
      <c r="AV73" s="95" t="e">
        <f t="shared" si="31"/>
        <v>#REF!</v>
      </c>
      <c r="AW73" s="95" t="e">
        <f t="shared" si="31"/>
        <v>#REF!</v>
      </c>
      <c r="AX73" s="95" t="e">
        <f t="shared" si="31"/>
        <v>#REF!</v>
      </c>
      <c r="AY73" s="95" t="e">
        <f t="shared" si="31"/>
        <v>#REF!</v>
      </c>
      <c r="AZ73" s="95" t="e">
        <f t="shared" si="31"/>
        <v>#REF!</v>
      </c>
      <c r="BA73" s="95" t="e">
        <f t="shared" si="31"/>
        <v>#REF!</v>
      </c>
      <c r="BB73" s="95" t="e">
        <f t="shared" si="31"/>
        <v>#REF!</v>
      </c>
      <c r="BC73" s="95" t="e">
        <f t="shared" si="31"/>
        <v>#REF!</v>
      </c>
      <c r="BD73" s="95" t="e">
        <f t="shared" si="31"/>
        <v>#REF!</v>
      </c>
      <c r="BE73" s="95" t="e">
        <f t="shared" si="31"/>
        <v>#REF!</v>
      </c>
      <c r="BF73" s="95" t="e">
        <f t="shared" si="31"/>
        <v>#REF!</v>
      </c>
      <c r="BG73" s="95" t="e">
        <f t="shared" si="31"/>
        <v>#REF!</v>
      </c>
      <c r="BH73" s="95" t="e">
        <f t="shared" si="31"/>
        <v>#REF!</v>
      </c>
      <c r="BI73" s="95" t="e">
        <f t="shared" si="31"/>
        <v>#REF!</v>
      </c>
      <c r="BJ73" s="95" t="e">
        <f t="shared" si="31"/>
        <v>#REF!</v>
      </c>
      <c r="BK73" s="95" t="e">
        <f t="shared" si="31"/>
        <v>#REF!</v>
      </c>
      <c r="BL73" s="95" t="e">
        <f t="shared" si="31"/>
        <v>#REF!</v>
      </c>
      <c r="BM73" s="95" t="e">
        <f t="shared" si="31"/>
        <v>#REF!</v>
      </c>
      <c r="BN73" s="95" t="e">
        <f t="shared" si="31"/>
        <v>#REF!</v>
      </c>
      <c r="BO73" s="95" t="e">
        <f t="shared" si="31"/>
        <v>#REF!</v>
      </c>
      <c r="BP73" s="95" t="e">
        <f t="shared" si="31"/>
        <v>#REF!</v>
      </c>
      <c r="BQ73" s="95" t="e">
        <f t="shared" ref="BQ73:CZ73" si="32">MAX(0,BQ71-BQ72)</f>
        <v>#REF!</v>
      </c>
      <c r="BR73" s="95" t="e">
        <f t="shared" si="32"/>
        <v>#REF!</v>
      </c>
      <c r="BS73" s="95" t="e">
        <f t="shared" si="32"/>
        <v>#REF!</v>
      </c>
      <c r="BT73" s="95" t="e">
        <f t="shared" si="32"/>
        <v>#REF!</v>
      </c>
      <c r="BU73" s="95" t="e">
        <f t="shared" si="32"/>
        <v>#REF!</v>
      </c>
      <c r="BV73" s="95" t="e">
        <f t="shared" si="32"/>
        <v>#REF!</v>
      </c>
      <c r="BW73" s="95" t="e">
        <f t="shared" si="32"/>
        <v>#REF!</v>
      </c>
      <c r="BX73" s="95" t="e">
        <f t="shared" si="32"/>
        <v>#REF!</v>
      </c>
      <c r="BY73" s="95" t="e">
        <f t="shared" si="32"/>
        <v>#REF!</v>
      </c>
      <c r="BZ73" s="95" t="e">
        <f t="shared" si="32"/>
        <v>#REF!</v>
      </c>
      <c r="CA73" s="95" t="e">
        <f t="shared" si="32"/>
        <v>#REF!</v>
      </c>
      <c r="CB73" s="95" t="e">
        <f t="shared" si="32"/>
        <v>#REF!</v>
      </c>
      <c r="CC73" s="95" t="e">
        <f t="shared" si="32"/>
        <v>#REF!</v>
      </c>
      <c r="CD73" s="95" t="e">
        <f t="shared" si="32"/>
        <v>#REF!</v>
      </c>
      <c r="CE73" s="95" t="e">
        <f t="shared" si="32"/>
        <v>#REF!</v>
      </c>
      <c r="CF73" s="95" t="e">
        <f t="shared" si="32"/>
        <v>#REF!</v>
      </c>
      <c r="CG73" s="95" t="e">
        <f t="shared" si="32"/>
        <v>#REF!</v>
      </c>
      <c r="CH73" s="95" t="e">
        <f t="shared" si="32"/>
        <v>#REF!</v>
      </c>
      <c r="CI73" s="95" t="e">
        <f t="shared" si="32"/>
        <v>#REF!</v>
      </c>
      <c r="CJ73" s="95" t="e">
        <f t="shared" si="32"/>
        <v>#REF!</v>
      </c>
      <c r="CK73" s="95" t="e">
        <f t="shared" si="32"/>
        <v>#REF!</v>
      </c>
      <c r="CL73" s="95" t="e">
        <f t="shared" si="32"/>
        <v>#REF!</v>
      </c>
      <c r="CM73" s="95" t="e">
        <f t="shared" si="32"/>
        <v>#REF!</v>
      </c>
      <c r="CN73" s="95" t="e">
        <f t="shared" si="32"/>
        <v>#REF!</v>
      </c>
      <c r="CO73" s="95" t="e">
        <f t="shared" si="32"/>
        <v>#REF!</v>
      </c>
      <c r="CP73" s="95" t="e">
        <f t="shared" si="32"/>
        <v>#REF!</v>
      </c>
      <c r="CQ73" s="95" t="e">
        <f t="shared" si="32"/>
        <v>#REF!</v>
      </c>
      <c r="CR73" s="95" t="e">
        <f t="shared" si="32"/>
        <v>#REF!</v>
      </c>
      <c r="CS73" s="95" t="e">
        <f t="shared" si="32"/>
        <v>#REF!</v>
      </c>
      <c r="CT73" s="95" t="e">
        <f t="shared" si="32"/>
        <v>#REF!</v>
      </c>
      <c r="CU73" s="95" t="e">
        <f t="shared" si="32"/>
        <v>#REF!</v>
      </c>
      <c r="CV73" s="95" t="e">
        <f t="shared" si="32"/>
        <v>#REF!</v>
      </c>
      <c r="CW73" s="95" t="e">
        <f t="shared" si="32"/>
        <v>#REF!</v>
      </c>
      <c r="CX73" s="95" t="e">
        <f t="shared" si="32"/>
        <v>#REF!</v>
      </c>
      <c r="CY73" s="95" t="e">
        <f t="shared" si="32"/>
        <v>#REF!</v>
      </c>
      <c r="CZ73" s="95" t="e">
        <f t="shared" si="32"/>
        <v>#REF!</v>
      </c>
    </row>
    <row r="74" spans="1:104">
      <c r="A74" t="s">
        <v>107</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row>
    <row r="75" spans="1:104">
      <c r="A75" t="s">
        <v>108</v>
      </c>
      <c r="C75" s="153" t="s">
        <v>565</v>
      </c>
      <c r="D75" s="95">
        <f t="shared" ref="D75:AI75" si="33">D68+D73</f>
        <v>0</v>
      </c>
      <c r="E75" s="95">
        <f t="shared" si="33"/>
        <v>0</v>
      </c>
      <c r="F75" s="95">
        <f t="shared" si="33"/>
        <v>0</v>
      </c>
      <c r="G75" s="95">
        <f t="shared" si="33"/>
        <v>0</v>
      </c>
      <c r="H75" s="95">
        <f t="shared" si="33"/>
        <v>0</v>
      </c>
      <c r="I75" s="95">
        <f t="shared" si="33"/>
        <v>0</v>
      </c>
      <c r="J75" s="95">
        <f t="shared" si="33"/>
        <v>0</v>
      </c>
      <c r="K75" s="95">
        <f t="shared" si="33"/>
        <v>0</v>
      </c>
      <c r="L75" s="95">
        <f t="shared" si="33"/>
        <v>0</v>
      </c>
      <c r="M75" s="95">
        <f t="shared" si="33"/>
        <v>0</v>
      </c>
      <c r="N75" s="95">
        <f t="shared" si="33"/>
        <v>0</v>
      </c>
      <c r="O75" s="95">
        <f t="shared" si="33"/>
        <v>0</v>
      </c>
      <c r="P75" s="95">
        <f t="shared" si="33"/>
        <v>0</v>
      </c>
      <c r="Q75" s="95">
        <f t="shared" si="33"/>
        <v>0</v>
      </c>
      <c r="R75" s="95">
        <f t="shared" si="33"/>
        <v>0</v>
      </c>
      <c r="S75" s="95">
        <f t="shared" si="33"/>
        <v>0</v>
      </c>
      <c r="T75" s="95">
        <f t="shared" si="33"/>
        <v>0</v>
      </c>
      <c r="U75" s="95">
        <f t="shared" si="33"/>
        <v>0</v>
      </c>
      <c r="V75" s="95">
        <f t="shared" si="33"/>
        <v>0</v>
      </c>
      <c r="W75" s="95">
        <f t="shared" si="33"/>
        <v>0</v>
      </c>
      <c r="X75" s="95">
        <f t="shared" si="33"/>
        <v>0</v>
      </c>
      <c r="Y75" s="95">
        <f t="shared" si="33"/>
        <v>0</v>
      </c>
      <c r="Z75" s="95">
        <f t="shared" si="33"/>
        <v>0</v>
      </c>
      <c r="AA75" s="95">
        <f t="shared" si="33"/>
        <v>0</v>
      </c>
      <c r="AB75" s="95">
        <f t="shared" si="33"/>
        <v>0</v>
      </c>
      <c r="AC75" s="95">
        <f t="shared" si="33"/>
        <v>0</v>
      </c>
      <c r="AD75" s="95">
        <f t="shared" si="33"/>
        <v>0</v>
      </c>
      <c r="AE75" s="95">
        <f t="shared" si="33"/>
        <v>0</v>
      </c>
      <c r="AF75" s="95">
        <f t="shared" si="33"/>
        <v>0</v>
      </c>
      <c r="AG75" s="95">
        <f t="shared" si="33"/>
        <v>0</v>
      </c>
      <c r="AH75" s="95">
        <f t="shared" si="33"/>
        <v>0</v>
      </c>
      <c r="AI75" s="95">
        <f t="shared" si="33"/>
        <v>0</v>
      </c>
      <c r="AJ75" s="95">
        <f t="shared" ref="AJ75:BO75" si="34">AJ68+AJ73</f>
        <v>0</v>
      </c>
      <c r="AK75" s="95">
        <f t="shared" si="34"/>
        <v>0</v>
      </c>
      <c r="AL75" s="95">
        <f t="shared" si="34"/>
        <v>0</v>
      </c>
      <c r="AM75" s="95">
        <f t="shared" si="34"/>
        <v>0</v>
      </c>
      <c r="AN75" s="95" t="e">
        <f t="shared" si="34"/>
        <v>#REF!</v>
      </c>
      <c r="AO75" s="95" t="e">
        <f t="shared" si="34"/>
        <v>#REF!</v>
      </c>
      <c r="AP75" s="95" t="e">
        <f t="shared" si="34"/>
        <v>#REF!</v>
      </c>
      <c r="AQ75" s="95" t="e">
        <f t="shared" si="34"/>
        <v>#REF!</v>
      </c>
      <c r="AR75" s="95" t="e">
        <f t="shared" si="34"/>
        <v>#REF!</v>
      </c>
      <c r="AS75" s="95" t="e">
        <f t="shared" si="34"/>
        <v>#REF!</v>
      </c>
      <c r="AT75" s="95" t="e">
        <f t="shared" si="34"/>
        <v>#REF!</v>
      </c>
      <c r="AU75" s="95" t="e">
        <f t="shared" si="34"/>
        <v>#REF!</v>
      </c>
      <c r="AV75" s="95" t="e">
        <f t="shared" si="34"/>
        <v>#REF!</v>
      </c>
      <c r="AW75" s="95" t="e">
        <f t="shared" si="34"/>
        <v>#REF!</v>
      </c>
      <c r="AX75" s="95" t="e">
        <f t="shared" si="34"/>
        <v>#REF!</v>
      </c>
      <c r="AY75" s="95" t="e">
        <f t="shared" si="34"/>
        <v>#REF!</v>
      </c>
      <c r="AZ75" s="95" t="e">
        <f t="shared" si="34"/>
        <v>#REF!</v>
      </c>
      <c r="BA75" s="95" t="e">
        <f t="shared" si="34"/>
        <v>#REF!</v>
      </c>
      <c r="BB75" s="95" t="e">
        <f t="shared" si="34"/>
        <v>#REF!</v>
      </c>
      <c r="BC75" s="95" t="e">
        <f t="shared" si="34"/>
        <v>#REF!</v>
      </c>
      <c r="BD75" s="95" t="e">
        <f t="shared" si="34"/>
        <v>#REF!</v>
      </c>
      <c r="BE75" s="95" t="e">
        <f t="shared" si="34"/>
        <v>#REF!</v>
      </c>
      <c r="BF75" s="95" t="e">
        <f t="shared" si="34"/>
        <v>#REF!</v>
      </c>
      <c r="BG75" s="95" t="e">
        <f t="shared" si="34"/>
        <v>#REF!</v>
      </c>
      <c r="BH75" s="95" t="e">
        <f t="shared" si="34"/>
        <v>#REF!</v>
      </c>
      <c r="BI75" s="95" t="e">
        <f t="shared" si="34"/>
        <v>#REF!</v>
      </c>
      <c r="BJ75" s="95" t="e">
        <f t="shared" si="34"/>
        <v>#REF!</v>
      </c>
      <c r="BK75" s="95" t="e">
        <f t="shared" si="34"/>
        <v>#REF!</v>
      </c>
      <c r="BL75" s="95" t="e">
        <f t="shared" si="34"/>
        <v>#REF!</v>
      </c>
      <c r="BM75" s="95" t="e">
        <f t="shared" si="34"/>
        <v>#REF!</v>
      </c>
      <c r="BN75" s="95" t="e">
        <f t="shared" si="34"/>
        <v>#REF!</v>
      </c>
      <c r="BO75" s="95" t="e">
        <f t="shared" si="34"/>
        <v>#REF!</v>
      </c>
      <c r="BP75" s="95" t="e">
        <f t="shared" ref="BP75:CZ75" si="35">BP68+BP73</f>
        <v>#REF!</v>
      </c>
      <c r="BQ75" s="95" t="e">
        <f t="shared" si="35"/>
        <v>#REF!</v>
      </c>
      <c r="BR75" s="95" t="e">
        <f t="shared" si="35"/>
        <v>#REF!</v>
      </c>
      <c r="BS75" s="95" t="e">
        <f t="shared" si="35"/>
        <v>#REF!</v>
      </c>
      <c r="BT75" s="95" t="e">
        <f t="shared" si="35"/>
        <v>#REF!</v>
      </c>
      <c r="BU75" s="95" t="e">
        <f t="shared" si="35"/>
        <v>#REF!</v>
      </c>
      <c r="BV75" s="95" t="e">
        <f t="shared" si="35"/>
        <v>#REF!</v>
      </c>
      <c r="BW75" s="95" t="e">
        <f t="shared" si="35"/>
        <v>#REF!</v>
      </c>
      <c r="BX75" s="95" t="e">
        <f t="shared" si="35"/>
        <v>#REF!</v>
      </c>
      <c r="BY75" s="95" t="e">
        <f t="shared" si="35"/>
        <v>#REF!</v>
      </c>
      <c r="BZ75" s="95" t="e">
        <f t="shared" si="35"/>
        <v>#REF!</v>
      </c>
      <c r="CA75" s="95" t="e">
        <f t="shared" si="35"/>
        <v>#REF!</v>
      </c>
      <c r="CB75" s="95" t="e">
        <f t="shared" si="35"/>
        <v>#REF!</v>
      </c>
      <c r="CC75" s="95" t="e">
        <f t="shared" si="35"/>
        <v>#REF!</v>
      </c>
      <c r="CD75" s="95" t="e">
        <f t="shared" si="35"/>
        <v>#REF!</v>
      </c>
      <c r="CE75" s="95" t="e">
        <f t="shared" si="35"/>
        <v>#REF!</v>
      </c>
      <c r="CF75" s="95" t="e">
        <f t="shared" si="35"/>
        <v>#REF!</v>
      </c>
      <c r="CG75" s="95" t="e">
        <f t="shared" si="35"/>
        <v>#REF!</v>
      </c>
      <c r="CH75" s="95" t="e">
        <f t="shared" si="35"/>
        <v>#REF!</v>
      </c>
      <c r="CI75" s="95" t="e">
        <f t="shared" si="35"/>
        <v>#REF!</v>
      </c>
      <c r="CJ75" s="95" t="e">
        <f t="shared" si="35"/>
        <v>#REF!</v>
      </c>
      <c r="CK75" s="95" t="e">
        <f t="shared" si="35"/>
        <v>#REF!</v>
      </c>
      <c r="CL75" s="95" t="e">
        <f t="shared" si="35"/>
        <v>#REF!</v>
      </c>
      <c r="CM75" s="95" t="e">
        <f t="shared" si="35"/>
        <v>#REF!</v>
      </c>
      <c r="CN75" s="95" t="e">
        <f t="shared" si="35"/>
        <v>#REF!</v>
      </c>
      <c r="CO75" s="95" t="e">
        <f t="shared" si="35"/>
        <v>#REF!</v>
      </c>
      <c r="CP75" s="95" t="e">
        <f t="shared" si="35"/>
        <v>#REF!</v>
      </c>
      <c r="CQ75" s="95" t="e">
        <f t="shared" si="35"/>
        <v>#REF!</v>
      </c>
      <c r="CR75" s="95" t="e">
        <f t="shared" si="35"/>
        <v>#REF!</v>
      </c>
      <c r="CS75" s="95" t="e">
        <f t="shared" si="35"/>
        <v>#REF!</v>
      </c>
      <c r="CT75" s="95" t="e">
        <f t="shared" si="35"/>
        <v>#REF!</v>
      </c>
      <c r="CU75" s="95" t="e">
        <f t="shared" si="35"/>
        <v>#REF!</v>
      </c>
      <c r="CV75" s="95" t="e">
        <f t="shared" si="35"/>
        <v>#REF!</v>
      </c>
      <c r="CW75" s="95" t="e">
        <f t="shared" si="35"/>
        <v>#REF!</v>
      </c>
      <c r="CX75" s="95" t="e">
        <f t="shared" si="35"/>
        <v>#REF!</v>
      </c>
      <c r="CY75" s="95" t="e">
        <f t="shared" si="35"/>
        <v>#REF!</v>
      </c>
      <c r="CZ75" s="95" t="e">
        <f t="shared" si="35"/>
        <v>#REF!</v>
      </c>
    </row>
    <row r="76" spans="1:104">
      <c r="A76" t="s">
        <v>109</v>
      </c>
    </row>
    <row r="77" spans="1:104">
      <c r="A77" t="s">
        <v>110</v>
      </c>
    </row>
    <row r="78" spans="1:104">
      <c r="A78" t="s">
        <v>111</v>
      </c>
      <c r="B78" t="s">
        <v>904</v>
      </c>
    </row>
    <row r="79" spans="1:104">
      <c r="A79" t="s">
        <v>112</v>
      </c>
      <c r="C79" s="94" t="s">
        <v>769</v>
      </c>
      <c r="D79" s="125">
        <v>60</v>
      </c>
      <c r="E79" s="125">
        <v>60</v>
      </c>
      <c r="F79" s="125">
        <v>60</v>
      </c>
      <c r="G79" s="125">
        <v>60</v>
      </c>
      <c r="H79" s="125">
        <v>60</v>
      </c>
      <c r="I79" s="125">
        <v>60</v>
      </c>
      <c r="J79" s="125">
        <v>60</v>
      </c>
      <c r="K79" s="125">
        <v>60</v>
      </c>
      <c r="L79" s="125">
        <v>60</v>
      </c>
      <c r="M79" s="125">
        <v>60</v>
      </c>
      <c r="N79" s="125">
        <v>110</v>
      </c>
      <c r="O79" s="125">
        <v>110</v>
      </c>
      <c r="P79" s="125">
        <v>110</v>
      </c>
      <c r="Q79" s="125">
        <v>110</v>
      </c>
      <c r="R79" s="125">
        <v>110</v>
      </c>
      <c r="S79" s="125">
        <v>110</v>
      </c>
      <c r="T79" s="125">
        <v>110</v>
      </c>
      <c r="U79" s="125">
        <v>110</v>
      </c>
      <c r="V79" s="125">
        <v>110</v>
      </c>
      <c r="W79" s="125">
        <v>110</v>
      </c>
      <c r="X79" s="125">
        <v>110</v>
      </c>
      <c r="Y79" s="125">
        <v>110</v>
      </c>
      <c r="Z79" s="125">
        <v>110</v>
      </c>
      <c r="AA79" s="125">
        <v>110</v>
      </c>
      <c r="AB79" s="125">
        <v>110</v>
      </c>
      <c r="AC79" s="125">
        <v>110</v>
      </c>
      <c r="AD79" s="125">
        <v>110</v>
      </c>
      <c r="AE79" s="125">
        <v>110</v>
      </c>
      <c r="AF79" s="125">
        <v>110</v>
      </c>
      <c r="AG79" s="125">
        <v>110</v>
      </c>
      <c r="AH79" s="125">
        <v>110</v>
      </c>
      <c r="AI79" s="125">
        <v>110</v>
      </c>
      <c r="AJ79" s="125">
        <v>110</v>
      </c>
      <c r="AK79" s="125">
        <v>110</v>
      </c>
      <c r="AL79" s="125">
        <v>110</v>
      </c>
      <c r="AM79" s="125">
        <v>110</v>
      </c>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c r="CD79" s="125"/>
      <c r="CE79" s="125"/>
      <c r="CF79" s="125"/>
      <c r="CG79" s="125"/>
      <c r="CH79" s="125"/>
      <c r="CI79" s="125"/>
      <c r="CJ79" s="125"/>
      <c r="CK79" s="125"/>
      <c r="CL79" s="125"/>
      <c r="CM79" s="125"/>
      <c r="CN79" s="125"/>
      <c r="CO79" s="125"/>
      <c r="CP79" s="125"/>
      <c r="CQ79" s="125"/>
      <c r="CR79" s="125"/>
      <c r="CS79" s="125"/>
      <c r="CT79" s="125"/>
      <c r="CU79" s="125"/>
      <c r="CV79" s="125"/>
      <c r="CW79" s="125"/>
      <c r="CX79" s="125"/>
      <c r="CY79" s="125"/>
      <c r="CZ79" s="125"/>
    </row>
    <row r="80" spans="1:104">
      <c r="A80" t="s">
        <v>113</v>
      </c>
      <c r="C80" s="94" t="s">
        <v>770</v>
      </c>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125"/>
      <c r="CS80" s="125"/>
      <c r="CT80" s="125"/>
      <c r="CU80" s="125"/>
      <c r="CV80" s="125"/>
      <c r="CW80" s="125"/>
      <c r="CX80" s="125"/>
      <c r="CY80" s="125"/>
      <c r="CZ80" s="125"/>
    </row>
    <row r="81" spans="1:104">
      <c r="A81" t="s">
        <v>114</v>
      </c>
    </row>
    <row r="82" spans="1:104">
      <c r="A82" t="s">
        <v>115</v>
      </c>
    </row>
    <row r="83" spans="1:104">
      <c r="A83" t="s">
        <v>116</v>
      </c>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c r="CP83" s="96"/>
      <c r="CQ83" s="96"/>
      <c r="CR83" s="96"/>
      <c r="CS83" s="96"/>
      <c r="CT83" s="96"/>
      <c r="CU83" s="96"/>
      <c r="CV83" s="96"/>
      <c r="CW83" s="96"/>
      <c r="CX83" s="96"/>
      <c r="CY83" s="96"/>
      <c r="CZ83" s="96"/>
    </row>
    <row r="84" spans="1:104">
      <c r="A84" t="s">
        <v>117</v>
      </c>
      <c r="B84" t="s">
        <v>649</v>
      </c>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6"/>
    </row>
    <row r="85" spans="1:104">
      <c r="A85" t="s">
        <v>118</v>
      </c>
      <c r="B85" t="s">
        <v>566</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6"/>
    </row>
    <row r="86" spans="1:104">
      <c r="A86" t="s">
        <v>119</v>
      </c>
      <c r="C86" s="151" t="s">
        <v>485</v>
      </c>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c r="CT86" s="97"/>
      <c r="CU86" s="97"/>
      <c r="CV86" s="97"/>
      <c r="CW86" s="97"/>
      <c r="CX86" s="97"/>
      <c r="CY86" s="97"/>
      <c r="CZ86" s="97"/>
    </row>
    <row r="87" spans="1:104">
      <c r="A87" t="s">
        <v>120</v>
      </c>
      <c r="C87" s="151" t="s">
        <v>486</v>
      </c>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c r="CT87" s="97"/>
      <c r="CU87" s="97"/>
      <c r="CV87" s="97"/>
      <c r="CW87" s="97"/>
      <c r="CX87" s="97"/>
      <c r="CY87" s="97"/>
      <c r="CZ87" s="97"/>
    </row>
    <row r="88" spans="1:104">
      <c r="A88" t="s">
        <v>121</v>
      </c>
      <c r="C88" s="151" t="s">
        <v>487</v>
      </c>
      <c r="D88" s="95">
        <f>IF(D86-D87&lt;0,0,D86-D87)</f>
        <v>0</v>
      </c>
      <c r="E88" s="95">
        <f t="shared" ref="E88:BP88" si="36">IF(E86-E87&lt;0,0,E86-E87)</f>
        <v>0</v>
      </c>
      <c r="F88" s="95">
        <f t="shared" si="36"/>
        <v>0</v>
      </c>
      <c r="G88" s="95">
        <f t="shared" si="36"/>
        <v>0</v>
      </c>
      <c r="H88" s="95">
        <f t="shared" si="36"/>
        <v>0</v>
      </c>
      <c r="I88" s="95">
        <f t="shared" si="36"/>
        <v>0</v>
      </c>
      <c r="J88" s="95">
        <f t="shared" si="36"/>
        <v>0</v>
      </c>
      <c r="K88" s="95">
        <f t="shared" si="36"/>
        <v>0</v>
      </c>
      <c r="L88" s="95">
        <f t="shared" si="36"/>
        <v>0</v>
      </c>
      <c r="M88" s="95">
        <f t="shared" si="36"/>
        <v>0</v>
      </c>
      <c r="N88" s="95">
        <f t="shared" si="36"/>
        <v>0</v>
      </c>
      <c r="O88" s="95">
        <f t="shared" si="36"/>
        <v>0</v>
      </c>
      <c r="P88" s="95">
        <f t="shared" si="36"/>
        <v>0</v>
      </c>
      <c r="Q88" s="95">
        <f t="shared" si="36"/>
        <v>0</v>
      </c>
      <c r="R88" s="95">
        <f t="shared" si="36"/>
        <v>0</v>
      </c>
      <c r="S88" s="95">
        <f t="shared" si="36"/>
        <v>0</v>
      </c>
      <c r="T88" s="95">
        <f t="shared" si="36"/>
        <v>0</v>
      </c>
      <c r="U88" s="95">
        <f t="shared" si="36"/>
        <v>0</v>
      </c>
      <c r="V88" s="95">
        <f t="shared" si="36"/>
        <v>0</v>
      </c>
      <c r="W88" s="95">
        <f t="shared" si="36"/>
        <v>0</v>
      </c>
      <c r="X88" s="95">
        <f t="shared" si="36"/>
        <v>0</v>
      </c>
      <c r="Y88" s="95">
        <f t="shared" si="36"/>
        <v>0</v>
      </c>
      <c r="Z88" s="95">
        <f t="shared" si="36"/>
        <v>0</v>
      </c>
      <c r="AA88" s="95">
        <f t="shared" si="36"/>
        <v>0</v>
      </c>
      <c r="AB88" s="95">
        <f t="shared" si="36"/>
        <v>0</v>
      </c>
      <c r="AC88" s="95">
        <f t="shared" si="36"/>
        <v>0</v>
      </c>
      <c r="AD88" s="95">
        <f t="shared" si="36"/>
        <v>0</v>
      </c>
      <c r="AE88" s="95">
        <f t="shared" si="36"/>
        <v>0</v>
      </c>
      <c r="AF88" s="95">
        <f t="shared" si="36"/>
        <v>0</v>
      </c>
      <c r="AG88" s="95">
        <f t="shared" si="36"/>
        <v>0</v>
      </c>
      <c r="AH88" s="95">
        <f t="shared" si="36"/>
        <v>0</v>
      </c>
      <c r="AI88" s="95">
        <f t="shared" si="36"/>
        <v>0</v>
      </c>
      <c r="AJ88" s="95">
        <f t="shared" si="36"/>
        <v>0</v>
      </c>
      <c r="AK88" s="95">
        <f t="shared" si="36"/>
        <v>0</v>
      </c>
      <c r="AL88" s="95">
        <f t="shared" si="36"/>
        <v>0</v>
      </c>
      <c r="AM88" s="95">
        <f t="shared" si="36"/>
        <v>0</v>
      </c>
      <c r="AN88" s="95">
        <f t="shared" si="36"/>
        <v>0</v>
      </c>
      <c r="AO88" s="95">
        <f t="shared" si="36"/>
        <v>0</v>
      </c>
      <c r="AP88" s="95">
        <f t="shared" si="36"/>
        <v>0</v>
      </c>
      <c r="AQ88" s="95">
        <f t="shared" si="36"/>
        <v>0</v>
      </c>
      <c r="AR88" s="95">
        <f t="shared" si="36"/>
        <v>0</v>
      </c>
      <c r="AS88" s="95">
        <f t="shared" si="36"/>
        <v>0</v>
      </c>
      <c r="AT88" s="95">
        <f t="shared" si="36"/>
        <v>0</v>
      </c>
      <c r="AU88" s="95">
        <f t="shared" si="36"/>
        <v>0</v>
      </c>
      <c r="AV88" s="95">
        <f t="shared" si="36"/>
        <v>0</v>
      </c>
      <c r="AW88" s="95">
        <f t="shared" si="36"/>
        <v>0</v>
      </c>
      <c r="AX88" s="95">
        <f t="shared" si="36"/>
        <v>0</v>
      </c>
      <c r="AY88" s="95">
        <f t="shared" si="36"/>
        <v>0</v>
      </c>
      <c r="AZ88" s="95">
        <f t="shared" si="36"/>
        <v>0</v>
      </c>
      <c r="BA88" s="95">
        <f t="shared" si="36"/>
        <v>0</v>
      </c>
      <c r="BB88" s="95">
        <f t="shared" si="36"/>
        <v>0</v>
      </c>
      <c r="BC88" s="95">
        <f t="shared" si="36"/>
        <v>0</v>
      </c>
      <c r="BD88" s="95">
        <f t="shared" si="36"/>
        <v>0</v>
      </c>
      <c r="BE88" s="95">
        <f t="shared" si="36"/>
        <v>0</v>
      </c>
      <c r="BF88" s="95">
        <f t="shared" si="36"/>
        <v>0</v>
      </c>
      <c r="BG88" s="95">
        <f t="shared" si="36"/>
        <v>0</v>
      </c>
      <c r="BH88" s="95">
        <f t="shared" si="36"/>
        <v>0</v>
      </c>
      <c r="BI88" s="95">
        <f t="shared" si="36"/>
        <v>0</v>
      </c>
      <c r="BJ88" s="95">
        <f t="shared" si="36"/>
        <v>0</v>
      </c>
      <c r="BK88" s="95">
        <f t="shared" si="36"/>
        <v>0</v>
      </c>
      <c r="BL88" s="95">
        <f t="shared" si="36"/>
        <v>0</v>
      </c>
      <c r="BM88" s="95">
        <f t="shared" si="36"/>
        <v>0</v>
      </c>
      <c r="BN88" s="95">
        <f t="shared" si="36"/>
        <v>0</v>
      </c>
      <c r="BO88" s="95">
        <f t="shared" si="36"/>
        <v>0</v>
      </c>
      <c r="BP88" s="95">
        <f t="shared" si="36"/>
        <v>0</v>
      </c>
      <c r="BQ88" s="95">
        <f t="shared" ref="BQ88:CZ88" si="37">IF(BQ86-BQ87&lt;0,0,BQ86-BQ87)</f>
        <v>0</v>
      </c>
      <c r="BR88" s="95">
        <f t="shared" si="37"/>
        <v>0</v>
      </c>
      <c r="BS88" s="95">
        <f t="shared" si="37"/>
        <v>0</v>
      </c>
      <c r="BT88" s="95">
        <f t="shared" si="37"/>
        <v>0</v>
      </c>
      <c r="BU88" s="95">
        <f t="shared" si="37"/>
        <v>0</v>
      </c>
      <c r="BV88" s="95">
        <f t="shared" si="37"/>
        <v>0</v>
      </c>
      <c r="BW88" s="95">
        <f t="shared" si="37"/>
        <v>0</v>
      </c>
      <c r="BX88" s="95">
        <f t="shared" si="37"/>
        <v>0</v>
      </c>
      <c r="BY88" s="95">
        <f t="shared" si="37"/>
        <v>0</v>
      </c>
      <c r="BZ88" s="95">
        <f t="shared" si="37"/>
        <v>0</v>
      </c>
      <c r="CA88" s="95">
        <f t="shared" si="37"/>
        <v>0</v>
      </c>
      <c r="CB88" s="95">
        <f t="shared" si="37"/>
        <v>0</v>
      </c>
      <c r="CC88" s="95">
        <f t="shared" si="37"/>
        <v>0</v>
      </c>
      <c r="CD88" s="95">
        <f t="shared" si="37"/>
        <v>0</v>
      </c>
      <c r="CE88" s="95">
        <f t="shared" si="37"/>
        <v>0</v>
      </c>
      <c r="CF88" s="95">
        <f t="shared" si="37"/>
        <v>0</v>
      </c>
      <c r="CG88" s="95">
        <f t="shared" si="37"/>
        <v>0</v>
      </c>
      <c r="CH88" s="95">
        <f t="shared" si="37"/>
        <v>0</v>
      </c>
      <c r="CI88" s="95">
        <f t="shared" si="37"/>
        <v>0</v>
      </c>
      <c r="CJ88" s="95">
        <f t="shared" si="37"/>
        <v>0</v>
      </c>
      <c r="CK88" s="95">
        <f t="shared" si="37"/>
        <v>0</v>
      </c>
      <c r="CL88" s="95">
        <f t="shared" si="37"/>
        <v>0</v>
      </c>
      <c r="CM88" s="95">
        <f t="shared" si="37"/>
        <v>0</v>
      </c>
      <c r="CN88" s="95">
        <f t="shared" si="37"/>
        <v>0</v>
      </c>
      <c r="CO88" s="95">
        <f t="shared" si="37"/>
        <v>0</v>
      </c>
      <c r="CP88" s="95">
        <f t="shared" si="37"/>
        <v>0</v>
      </c>
      <c r="CQ88" s="95">
        <f t="shared" si="37"/>
        <v>0</v>
      </c>
      <c r="CR88" s="95">
        <f t="shared" si="37"/>
        <v>0</v>
      </c>
      <c r="CS88" s="95">
        <f t="shared" si="37"/>
        <v>0</v>
      </c>
      <c r="CT88" s="95">
        <f t="shared" si="37"/>
        <v>0</v>
      </c>
      <c r="CU88" s="95">
        <f t="shared" si="37"/>
        <v>0</v>
      </c>
      <c r="CV88" s="95">
        <f t="shared" si="37"/>
        <v>0</v>
      </c>
      <c r="CW88" s="95">
        <f t="shared" si="37"/>
        <v>0</v>
      </c>
      <c r="CX88" s="95">
        <f t="shared" si="37"/>
        <v>0</v>
      </c>
      <c r="CY88" s="95">
        <f t="shared" si="37"/>
        <v>0</v>
      </c>
      <c r="CZ88" s="95">
        <f t="shared" si="37"/>
        <v>0</v>
      </c>
    </row>
    <row r="89" spans="1:104">
      <c r="A89" t="s">
        <v>122</v>
      </c>
    </row>
    <row r="90" spans="1:104">
      <c r="A90" t="s">
        <v>123</v>
      </c>
    </row>
    <row r="91" spans="1:104">
      <c r="A91" t="s">
        <v>124</v>
      </c>
    </row>
    <row r="92" spans="1:104">
      <c r="A92" t="s">
        <v>125</v>
      </c>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row>
    <row r="93" spans="1:104">
      <c r="A93" t="s">
        <v>126</v>
      </c>
      <c r="B93" t="s">
        <v>567</v>
      </c>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row>
    <row r="94" spans="1:104">
      <c r="A94" t="s">
        <v>127</v>
      </c>
      <c r="C94" s="151" t="s">
        <v>468</v>
      </c>
      <c r="D94" s="95">
        <f t="shared" ref="D94:AI94" si="38">MAX(0, D88-IF(D47&gt;200,10,D47*0.05))</f>
        <v>0</v>
      </c>
      <c r="E94" s="95">
        <f t="shared" si="38"/>
        <v>0</v>
      </c>
      <c r="F94" s="95">
        <f t="shared" si="38"/>
        <v>0</v>
      </c>
      <c r="G94" s="95">
        <f t="shared" si="38"/>
        <v>0</v>
      </c>
      <c r="H94" s="95">
        <f t="shared" si="38"/>
        <v>0</v>
      </c>
      <c r="I94" s="95">
        <f t="shared" si="38"/>
        <v>0</v>
      </c>
      <c r="J94" s="95">
        <f t="shared" si="38"/>
        <v>0</v>
      </c>
      <c r="K94" s="95">
        <f t="shared" si="38"/>
        <v>0</v>
      </c>
      <c r="L94" s="95">
        <f t="shared" si="38"/>
        <v>0</v>
      </c>
      <c r="M94" s="95">
        <f t="shared" si="38"/>
        <v>0</v>
      </c>
      <c r="N94" s="95">
        <f t="shared" si="38"/>
        <v>0</v>
      </c>
      <c r="O94" s="95">
        <f t="shared" si="38"/>
        <v>0</v>
      </c>
      <c r="P94" s="95">
        <f t="shared" si="38"/>
        <v>0</v>
      </c>
      <c r="Q94" s="95">
        <f t="shared" si="38"/>
        <v>0</v>
      </c>
      <c r="R94" s="95">
        <f t="shared" si="38"/>
        <v>0</v>
      </c>
      <c r="S94" s="95">
        <f t="shared" si="38"/>
        <v>0</v>
      </c>
      <c r="T94" s="95">
        <f t="shared" si="38"/>
        <v>0</v>
      </c>
      <c r="U94" s="95">
        <f t="shared" si="38"/>
        <v>0</v>
      </c>
      <c r="V94" s="95">
        <f t="shared" si="38"/>
        <v>0</v>
      </c>
      <c r="W94" s="95">
        <f t="shared" si="38"/>
        <v>0</v>
      </c>
      <c r="X94" s="95">
        <f t="shared" si="38"/>
        <v>0</v>
      </c>
      <c r="Y94" s="95">
        <f t="shared" si="38"/>
        <v>0</v>
      </c>
      <c r="Z94" s="95">
        <f t="shared" si="38"/>
        <v>0</v>
      </c>
      <c r="AA94" s="95">
        <f t="shared" si="38"/>
        <v>0</v>
      </c>
      <c r="AB94" s="95">
        <f t="shared" si="38"/>
        <v>0</v>
      </c>
      <c r="AC94" s="95">
        <f t="shared" si="38"/>
        <v>0</v>
      </c>
      <c r="AD94" s="95">
        <f t="shared" si="38"/>
        <v>0</v>
      </c>
      <c r="AE94" s="95">
        <f t="shared" si="38"/>
        <v>0</v>
      </c>
      <c r="AF94" s="95">
        <f t="shared" si="38"/>
        <v>0</v>
      </c>
      <c r="AG94" s="95">
        <f t="shared" si="38"/>
        <v>0</v>
      </c>
      <c r="AH94" s="95">
        <f t="shared" si="38"/>
        <v>0</v>
      </c>
      <c r="AI94" s="95">
        <f t="shared" si="38"/>
        <v>0</v>
      </c>
      <c r="AJ94" s="95">
        <f t="shared" ref="AJ94:BO94" si="39">MAX(0, AJ88-IF(AJ47&gt;200,10,AJ47*0.05))</f>
        <v>0</v>
      </c>
      <c r="AK94" s="95">
        <f t="shared" si="39"/>
        <v>0</v>
      </c>
      <c r="AL94" s="95">
        <f t="shared" si="39"/>
        <v>0</v>
      </c>
      <c r="AM94" s="95">
        <f t="shared" si="39"/>
        <v>0</v>
      </c>
      <c r="AN94" s="95" t="e">
        <f t="shared" si="39"/>
        <v>#REF!</v>
      </c>
      <c r="AO94" s="95" t="e">
        <f t="shared" si="39"/>
        <v>#REF!</v>
      </c>
      <c r="AP94" s="95" t="e">
        <f t="shared" si="39"/>
        <v>#REF!</v>
      </c>
      <c r="AQ94" s="95" t="e">
        <f t="shared" si="39"/>
        <v>#REF!</v>
      </c>
      <c r="AR94" s="95" t="e">
        <f t="shared" si="39"/>
        <v>#REF!</v>
      </c>
      <c r="AS94" s="95" t="e">
        <f t="shared" si="39"/>
        <v>#REF!</v>
      </c>
      <c r="AT94" s="95" t="e">
        <f t="shared" si="39"/>
        <v>#REF!</v>
      </c>
      <c r="AU94" s="95" t="e">
        <f t="shared" si="39"/>
        <v>#REF!</v>
      </c>
      <c r="AV94" s="95" t="e">
        <f t="shared" si="39"/>
        <v>#REF!</v>
      </c>
      <c r="AW94" s="95" t="e">
        <f t="shared" si="39"/>
        <v>#REF!</v>
      </c>
      <c r="AX94" s="95" t="e">
        <f t="shared" si="39"/>
        <v>#REF!</v>
      </c>
      <c r="AY94" s="95" t="e">
        <f t="shared" si="39"/>
        <v>#REF!</v>
      </c>
      <c r="AZ94" s="95" t="e">
        <f t="shared" si="39"/>
        <v>#REF!</v>
      </c>
      <c r="BA94" s="95" t="e">
        <f t="shared" si="39"/>
        <v>#REF!</v>
      </c>
      <c r="BB94" s="95" t="e">
        <f t="shared" si="39"/>
        <v>#REF!</v>
      </c>
      <c r="BC94" s="95" t="e">
        <f t="shared" si="39"/>
        <v>#REF!</v>
      </c>
      <c r="BD94" s="95" t="e">
        <f t="shared" si="39"/>
        <v>#REF!</v>
      </c>
      <c r="BE94" s="95" t="e">
        <f t="shared" si="39"/>
        <v>#REF!</v>
      </c>
      <c r="BF94" s="95" t="e">
        <f t="shared" si="39"/>
        <v>#REF!</v>
      </c>
      <c r="BG94" s="95" t="e">
        <f t="shared" si="39"/>
        <v>#REF!</v>
      </c>
      <c r="BH94" s="95" t="e">
        <f t="shared" si="39"/>
        <v>#REF!</v>
      </c>
      <c r="BI94" s="95" t="e">
        <f t="shared" si="39"/>
        <v>#REF!</v>
      </c>
      <c r="BJ94" s="95" t="e">
        <f t="shared" si="39"/>
        <v>#REF!</v>
      </c>
      <c r="BK94" s="95" t="e">
        <f t="shared" si="39"/>
        <v>#REF!</v>
      </c>
      <c r="BL94" s="95" t="e">
        <f t="shared" si="39"/>
        <v>#REF!</v>
      </c>
      <c r="BM94" s="95" t="e">
        <f t="shared" si="39"/>
        <v>#REF!</v>
      </c>
      <c r="BN94" s="95" t="e">
        <f t="shared" si="39"/>
        <v>#REF!</v>
      </c>
      <c r="BO94" s="95" t="e">
        <f t="shared" si="39"/>
        <v>#REF!</v>
      </c>
      <c r="BP94" s="95" t="e">
        <f t="shared" ref="BP94:CZ94" si="40">MAX(0, BP88-IF(BP47&gt;200,10,BP47*0.05))</f>
        <v>#REF!</v>
      </c>
      <c r="BQ94" s="95" t="e">
        <f t="shared" si="40"/>
        <v>#REF!</v>
      </c>
      <c r="BR94" s="95" t="e">
        <f t="shared" si="40"/>
        <v>#REF!</v>
      </c>
      <c r="BS94" s="95" t="e">
        <f t="shared" si="40"/>
        <v>#REF!</v>
      </c>
      <c r="BT94" s="95" t="e">
        <f t="shared" si="40"/>
        <v>#REF!</v>
      </c>
      <c r="BU94" s="95" t="e">
        <f t="shared" si="40"/>
        <v>#REF!</v>
      </c>
      <c r="BV94" s="95" t="e">
        <f t="shared" si="40"/>
        <v>#REF!</v>
      </c>
      <c r="BW94" s="95" t="e">
        <f t="shared" si="40"/>
        <v>#REF!</v>
      </c>
      <c r="BX94" s="95" t="e">
        <f t="shared" si="40"/>
        <v>#REF!</v>
      </c>
      <c r="BY94" s="95" t="e">
        <f t="shared" si="40"/>
        <v>#REF!</v>
      </c>
      <c r="BZ94" s="95" t="e">
        <f t="shared" si="40"/>
        <v>#REF!</v>
      </c>
      <c r="CA94" s="95" t="e">
        <f t="shared" si="40"/>
        <v>#REF!</v>
      </c>
      <c r="CB94" s="95" t="e">
        <f t="shared" si="40"/>
        <v>#REF!</v>
      </c>
      <c r="CC94" s="95" t="e">
        <f t="shared" si="40"/>
        <v>#REF!</v>
      </c>
      <c r="CD94" s="95" t="e">
        <f t="shared" si="40"/>
        <v>#REF!</v>
      </c>
      <c r="CE94" s="95" t="e">
        <f t="shared" si="40"/>
        <v>#REF!</v>
      </c>
      <c r="CF94" s="95" t="e">
        <f t="shared" si="40"/>
        <v>#REF!</v>
      </c>
      <c r="CG94" s="95" t="e">
        <f t="shared" si="40"/>
        <v>#REF!</v>
      </c>
      <c r="CH94" s="95" t="e">
        <f t="shared" si="40"/>
        <v>#REF!</v>
      </c>
      <c r="CI94" s="95" t="e">
        <f t="shared" si="40"/>
        <v>#REF!</v>
      </c>
      <c r="CJ94" s="95" t="e">
        <f t="shared" si="40"/>
        <v>#REF!</v>
      </c>
      <c r="CK94" s="95" t="e">
        <f t="shared" si="40"/>
        <v>#REF!</v>
      </c>
      <c r="CL94" s="95" t="e">
        <f t="shared" si="40"/>
        <v>#REF!</v>
      </c>
      <c r="CM94" s="95" t="e">
        <f t="shared" si="40"/>
        <v>#REF!</v>
      </c>
      <c r="CN94" s="95" t="e">
        <f t="shared" si="40"/>
        <v>#REF!</v>
      </c>
      <c r="CO94" s="95" t="e">
        <f t="shared" si="40"/>
        <v>#REF!</v>
      </c>
      <c r="CP94" s="95" t="e">
        <f t="shared" si="40"/>
        <v>#REF!</v>
      </c>
      <c r="CQ94" s="95" t="e">
        <f t="shared" si="40"/>
        <v>#REF!</v>
      </c>
      <c r="CR94" s="95" t="e">
        <f t="shared" si="40"/>
        <v>#REF!</v>
      </c>
      <c r="CS94" s="95" t="e">
        <f t="shared" si="40"/>
        <v>#REF!</v>
      </c>
      <c r="CT94" s="95" t="e">
        <f t="shared" si="40"/>
        <v>#REF!</v>
      </c>
      <c r="CU94" s="95" t="e">
        <f t="shared" si="40"/>
        <v>#REF!</v>
      </c>
      <c r="CV94" s="95" t="e">
        <f t="shared" si="40"/>
        <v>#REF!</v>
      </c>
      <c r="CW94" s="95" t="e">
        <f t="shared" si="40"/>
        <v>#REF!</v>
      </c>
      <c r="CX94" s="95" t="e">
        <f t="shared" si="40"/>
        <v>#REF!</v>
      </c>
      <c r="CY94" s="95" t="e">
        <f t="shared" si="40"/>
        <v>#REF!</v>
      </c>
      <c r="CZ94" s="95" t="e">
        <f t="shared" si="40"/>
        <v>#REF!</v>
      </c>
    </row>
    <row r="95" spans="1:104" ht="40.5">
      <c r="A95" t="s">
        <v>128</v>
      </c>
      <c r="C95" s="197" t="s">
        <v>684</v>
      </c>
      <c r="D95" s="95">
        <f>CF表!C63</f>
        <v>105.3</v>
      </c>
      <c r="E95" s="95">
        <f>CF表!D63</f>
        <v>105.3</v>
      </c>
      <c r="F95" s="95">
        <f>CF表!E63</f>
        <v>105.3</v>
      </c>
      <c r="G95" s="95">
        <f>CF表!F63</f>
        <v>105.3</v>
      </c>
      <c r="H95" s="95">
        <f>CF表!G63</f>
        <v>105.3</v>
      </c>
      <c r="I95" s="95">
        <f>CF表!H63</f>
        <v>105.3</v>
      </c>
      <c r="J95" s="95">
        <f>CF表!I63</f>
        <v>75</v>
      </c>
      <c r="K95" s="95">
        <f>CF表!J63</f>
        <v>75</v>
      </c>
      <c r="L95" s="95">
        <f>CF表!K63</f>
        <v>75</v>
      </c>
      <c r="M95" s="95">
        <f>CF表!L63</f>
        <v>75</v>
      </c>
      <c r="N95" s="95">
        <f>CF表!M63</f>
        <v>84.6</v>
      </c>
      <c r="O95" s="95">
        <f>CF表!N63</f>
        <v>20.299999999999997</v>
      </c>
      <c r="P95" s="95">
        <f>CF表!O63</f>
        <v>20.299999999999997</v>
      </c>
      <c r="Q95" s="95">
        <f>CF表!P63</f>
        <v>20.299999999999997</v>
      </c>
      <c r="R95" s="95">
        <f>CF表!Q63</f>
        <v>20.299999999999997</v>
      </c>
      <c r="S95" s="95">
        <f>CF表!R63</f>
        <v>20.299999999999997</v>
      </c>
      <c r="T95" s="95">
        <f>CF表!S63</f>
        <v>20.299999999999997</v>
      </c>
      <c r="U95" s="95">
        <f>CF表!T63</f>
        <v>20.299999999999997</v>
      </c>
      <c r="V95" s="95">
        <f>CF表!U63</f>
        <v>20.299999999999997</v>
      </c>
      <c r="W95" s="95">
        <f>CF表!V63</f>
        <v>20.299999999999997</v>
      </c>
      <c r="X95" s="95">
        <f>CF表!W63</f>
        <v>19</v>
      </c>
      <c r="Y95" s="95">
        <f>CF表!X63</f>
        <v>19</v>
      </c>
      <c r="Z95" s="95">
        <f>CF表!Y63</f>
        <v>19</v>
      </c>
      <c r="AA95" s="95">
        <f>CF表!Z63</f>
        <v>19</v>
      </c>
      <c r="AB95" s="95">
        <f>CF表!AA63</f>
        <v>19</v>
      </c>
      <c r="AC95" s="95">
        <f>CF表!AB63</f>
        <v>19</v>
      </c>
      <c r="AD95" s="95">
        <f>CF表!AC63</f>
        <v>19</v>
      </c>
      <c r="AE95" s="95">
        <f>CF表!AD63</f>
        <v>19</v>
      </c>
      <c r="AF95" s="95">
        <f>CF表!AE63</f>
        <v>19</v>
      </c>
      <c r="AG95" s="95">
        <f>CF表!AF63</f>
        <v>19</v>
      </c>
      <c r="AH95" s="95">
        <f>CF表!AG63</f>
        <v>19</v>
      </c>
      <c r="AI95" s="95">
        <f>CF表!AH63</f>
        <v>19</v>
      </c>
      <c r="AJ95" s="95">
        <f>CF表!AI63</f>
        <v>19</v>
      </c>
      <c r="AK95" s="95">
        <f>CF表!AJ63</f>
        <v>19</v>
      </c>
      <c r="AL95" s="95">
        <f>CF表!AK63</f>
        <v>19</v>
      </c>
      <c r="AM95" s="95">
        <f>CF表!AL63</f>
        <v>19</v>
      </c>
      <c r="AN95" s="95" t="e">
        <f>CF表!#REF!</f>
        <v>#REF!</v>
      </c>
      <c r="AO95" s="95" t="e">
        <f>CF表!#REF!</f>
        <v>#REF!</v>
      </c>
      <c r="AP95" s="95" t="e">
        <f>CF表!#REF!</f>
        <v>#REF!</v>
      </c>
      <c r="AQ95" s="95" t="e">
        <f>CF表!#REF!</f>
        <v>#REF!</v>
      </c>
      <c r="AR95" s="95" t="e">
        <f>CF表!#REF!</f>
        <v>#REF!</v>
      </c>
      <c r="AS95" s="95" t="e">
        <f>CF表!#REF!</f>
        <v>#REF!</v>
      </c>
      <c r="AT95" s="95" t="e">
        <f>CF表!#REF!</f>
        <v>#REF!</v>
      </c>
      <c r="AU95" s="95" t="e">
        <f>CF表!#REF!</f>
        <v>#REF!</v>
      </c>
      <c r="AV95" s="95" t="e">
        <f>CF表!#REF!</f>
        <v>#REF!</v>
      </c>
      <c r="AW95" s="95" t="e">
        <f>CF表!#REF!</f>
        <v>#REF!</v>
      </c>
      <c r="AX95" s="95" t="e">
        <f>CF表!#REF!</f>
        <v>#REF!</v>
      </c>
      <c r="AY95" s="95" t="e">
        <f>CF表!#REF!</f>
        <v>#REF!</v>
      </c>
      <c r="AZ95" s="95" t="e">
        <f>CF表!#REF!</f>
        <v>#REF!</v>
      </c>
      <c r="BA95" s="95" t="e">
        <f>CF表!#REF!</f>
        <v>#REF!</v>
      </c>
      <c r="BB95" s="95" t="e">
        <f>CF表!#REF!</f>
        <v>#REF!</v>
      </c>
      <c r="BC95" s="95" t="e">
        <f>CF表!#REF!</f>
        <v>#REF!</v>
      </c>
      <c r="BD95" s="95" t="e">
        <f>CF表!#REF!</f>
        <v>#REF!</v>
      </c>
      <c r="BE95" s="95" t="e">
        <f>CF表!#REF!</f>
        <v>#REF!</v>
      </c>
      <c r="BF95" s="95" t="e">
        <f>CF表!#REF!</f>
        <v>#REF!</v>
      </c>
      <c r="BG95" s="95" t="e">
        <f>CF表!#REF!</f>
        <v>#REF!</v>
      </c>
      <c r="BH95" s="95" t="e">
        <f>CF表!#REF!</f>
        <v>#REF!</v>
      </c>
      <c r="BI95" s="95" t="e">
        <f>CF表!#REF!</f>
        <v>#REF!</v>
      </c>
      <c r="BJ95" s="95" t="e">
        <f>CF表!#REF!</f>
        <v>#REF!</v>
      </c>
      <c r="BK95" s="95" t="e">
        <f>CF表!#REF!</f>
        <v>#REF!</v>
      </c>
      <c r="BL95" s="95" t="e">
        <f>CF表!#REF!</f>
        <v>#REF!</v>
      </c>
      <c r="BM95" s="95" t="e">
        <f>CF表!#REF!</f>
        <v>#REF!</v>
      </c>
      <c r="BN95" s="95" t="e">
        <f>CF表!#REF!</f>
        <v>#REF!</v>
      </c>
      <c r="BO95" s="95" t="e">
        <f>CF表!#REF!</f>
        <v>#REF!</v>
      </c>
      <c r="BP95" s="95" t="e">
        <f>CF表!#REF!</f>
        <v>#REF!</v>
      </c>
      <c r="BQ95" s="95" t="e">
        <f>CF表!#REF!</f>
        <v>#REF!</v>
      </c>
      <c r="BR95" s="95" t="e">
        <f>CF表!#REF!</f>
        <v>#REF!</v>
      </c>
      <c r="BS95" s="95" t="e">
        <f>CF表!#REF!</f>
        <v>#REF!</v>
      </c>
      <c r="BT95" s="95" t="e">
        <f>CF表!#REF!</f>
        <v>#REF!</v>
      </c>
      <c r="BU95" s="95" t="e">
        <f>CF表!#REF!</f>
        <v>#REF!</v>
      </c>
      <c r="BV95" s="95" t="e">
        <f>CF表!#REF!</f>
        <v>#REF!</v>
      </c>
      <c r="BW95" s="95" t="e">
        <f>CF表!#REF!</f>
        <v>#REF!</v>
      </c>
      <c r="BX95" s="95" t="e">
        <f>CF表!#REF!</f>
        <v>#REF!</v>
      </c>
      <c r="BY95" s="95" t="e">
        <f>CF表!#REF!</f>
        <v>#REF!</v>
      </c>
      <c r="BZ95" s="95" t="e">
        <f>CF表!#REF!</f>
        <v>#REF!</v>
      </c>
      <c r="CA95" s="95" t="e">
        <f>CF表!#REF!</f>
        <v>#REF!</v>
      </c>
      <c r="CB95" s="95" t="e">
        <f>CF表!#REF!</f>
        <v>#REF!</v>
      </c>
      <c r="CC95" s="95" t="e">
        <f>CF表!#REF!</f>
        <v>#REF!</v>
      </c>
      <c r="CD95" s="95" t="e">
        <f>CF表!#REF!</f>
        <v>#REF!</v>
      </c>
      <c r="CE95" s="95" t="e">
        <f>CF表!#REF!</f>
        <v>#REF!</v>
      </c>
      <c r="CF95" s="95" t="e">
        <f>CF表!#REF!</f>
        <v>#REF!</v>
      </c>
      <c r="CG95" s="95" t="e">
        <f>CF表!#REF!</f>
        <v>#REF!</v>
      </c>
      <c r="CH95" s="95" t="e">
        <f>CF表!#REF!</f>
        <v>#REF!</v>
      </c>
      <c r="CI95" s="95" t="e">
        <f>CF表!#REF!</f>
        <v>#REF!</v>
      </c>
      <c r="CJ95" s="95" t="e">
        <f>CF表!#REF!</f>
        <v>#REF!</v>
      </c>
      <c r="CK95" s="95" t="e">
        <f>CF表!#REF!</f>
        <v>#REF!</v>
      </c>
      <c r="CL95" s="95" t="e">
        <f>CF表!#REF!</f>
        <v>#REF!</v>
      </c>
      <c r="CM95" s="95" t="e">
        <f>CF表!#REF!</f>
        <v>#REF!</v>
      </c>
      <c r="CN95" s="95" t="e">
        <f>CF表!#REF!</f>
        <v>#REF!</v>
      </c>
      <c r="CO95" s="95" t="e">
        <f>CF表!#REF!</f>
        <v>#REF!</v>
      </c>
      <c r="CP95" s="95" t="e">
        <f>CF表!#REF!</f>
        <v>#REF!</v>
      </c>
      <c r="CQ95" s="95" t="e">
        <f>CF表!#REF!</f>
        <v>#REF!</v>
      </c>
      <c r="CR95" s="95" t="e">
        <f>CF表!#REF!</f>
        <v>#REF!</v>
      </c>
      <c r="CS95" s="95" t="e">
        <f>CF表!#REF!</f>
        <v>#REF!</v>
      </c>
      <c r="CT95" s="95" t="e">
        <f>CF表!#REF!</f>
        <v>#REF!</v>
      </c>
      <c r="CU95" s="95" t="e">
        <f>CF表!#REF!</f>
        <v>#REF!</v>
      </c>
      <c r="CV95" s="95" t="e">
        <f>CF表!#REF!</f>
        <v>#REF!</v>
      </c>
      <c r="CW95" s="95" t="e">
        <f>CF表!#REF!</f>
        <v>#REF!</v>
      </c>
      <c r="CX95" s="95" t="e">
        <f>CF表!#REF!</f>
        <v>#REF!</v>
      </c>
      <c r="CY95" s="95" t="e">
        <f>CF表!#REF!</f>
        <v>#REF!</v>
      </c>
      <c r="CZ95" s="95" t="e">
        <f>CF表!#REF!</f>
        <v>#REF!</v>
      </c>
    </row>
    <row r="96" spans="1:104">
      <c r="A96" t="s">
        <v>129</v>
      </c>
      <c r="C96" s="151" t="s">
        <v>672</v>
      </c>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row>
    <row r="97" spans="1:104">
      <c r="A97" t="s">
        <v>130</v>
      </c>
      <c r="C97" s="151" t="s">
        <v>469</v>
      </c>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row>
    <row r="98" spans="1:104">
      <c r="A98" t="s">
        <v>131</v>
      </c>
      <c r="C98" s="151" t="s">
        <v>488</v>
      </c>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row>
    <row r="99" spans="1:104">
      <c r="A99" t="s">
        <v>132</v>
      </c>
      <c r="C99" s="151" t="s">
        <v>470</v>
      </c>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row>
    <row r="100" spans="1:104">
      <c r="A100" t="s">
        <v>133</v>
      </c>
      <c r="C100" s="151" t="s">
        <v>700</v>
      </c>
      <c r="D100" s="95">
        <f>D292</f>
        <v>0</v>
      </c>
      <c r="E100" s="95">
        <f t="shared" ref="E100:BP100" si="41">E292</f>
        <v>0</v>
      </c>
      <c r="F100" s="95">
        <f t="shared" si="41"/>
        <v>0</v>
      </c>
      <c r="G100" s="95">
        <f t="shared" si="41"/>
        <v>0</v>
      </c>
      <c r="H100" s="95">
        <f t="shared" si="41"/>
        <v>0</v>
      </c>
      <c r="I100" s="95">
        <f t="shared" si="41"/>
        <v>0</v>
      </c>
      <c r="J100" s="95">
        <f t="shared" si="41"/>
        <v>0</v>
      </c>
      <c r="K100" s="95">
        <f t="shared" si="41"/>
        <v>0</v>
      </c>
      <c r="L100" s="95">
        <f t="shared" si="41"/>
        <v>0</v>
      </c>
      <c r="M100" s="95">
        <f t="shared" si="41"/>
        <v>0</v>
      </c>
      <c r="N100" s="95">
        <f t="shared" si="41"/>
        <v>0</v>
      </c>
      <c r="O100" s="95">
        <f t="shared" si="41"/>
        <v>0</v>
      </c>
      <c r="P100" s="95">
        <f t="shared" si="41"/>
        <v>0</v>
      </c>
      <c r="Q100" s="95">
        <f t="shared" si="41"/>
        <v>0</v>
      </c>
      <c r="R100" s="95">
        <f t="shared" si="41"/>
        <v>0</v>
      </c>
      <c r="S100" s="95">
        <f t="shared" si="41"/>
        <v>0</v>
      </c>
      <c r="T100" s="95">
        <f t="shared" si="41"/>
        <v>0</v>
      </c>
      <c r="U100" s="95">
        <f t="shared" si="41"/>
        <v>0</v>
      </c>
      <c r="V100" s="95">
        <f t="shared" si="41"/>
        <v>0</v>
      </c>
      <c r="W100" s="95">
        <f t="shared" si="41"/>
        <v>0</v>
      </c>
      <c r="X100" s="95">
        <f t="shared" si="41"/>
        <v>0</v>
      </c>
      <c r="Y100" s="95">
        <f t="shared" si="41"/>
        <v>0</v>
      </c>
      <c r="Z100" s="95">
        <f t="shared" si="41"/>
        <v>0</v>
      </c>
      <c r="AA100" s="95">
        <f t="shared" si="41"/>
        <v>0</v>
      </c>
      <c r="AB100" s="95">
        <f t="shared" si="41"/>
        <v>0</v>
      </c>
      <c r="AC100" s="95">
        <f t="shared" si="41"/>
        <v>0</v>
      </c>
      <c r="AD100" s="95">
        <f t="shared" si="41"/>
        <v>0</v>
      </c>
      <c r="AE100" s="95">
        <f t="shared" si="41"/>
        <v>0</v>
      </c>
      <c r="AF100" s="95">
        <f t="shared" si="41"/>
        <v>0</v>
      </c>
      <c r="AG100" s="95">
        <f t="shared" si="41"/>
        <v>0</v>
      </c>
      <c r="AH100" s="95">
        <f t="shared" si="41"/>
        <v>0</v>
      </c>
      <c r="AI100" s="95">
        <f t="shared" si="41"/>
        <v>0</v>
      </c>
      <c r="AJ100" s="95">
        <f t="shared" si="41"/>
        <v>0</v>
      </c>
      <c r="AK100" s="95">
        <f t="shared" si="41"/>
        <v>0</v>
      </c>
      <c r="AL100" s="95">
        <f t="shared" si="41"/>
        <v>0</v>
      </c>
      <c r="AM100" s="95">
        <f t="shared" si="41"/>
        <v>0</v>
      </c>
      <c r="AN100" s="95">
        <f t="shared" si="41"/>
        <v>0</v>
      </c>
      <c r="AO100" s="95">
        <f t="shared" si="41"/>
        <v>0</v>
      </c>
      <c r="AP100" s="95">
        <f t="shared" si="41"/>
        <v>0</v>
      </c>
      <c r="AQ100" s="95">
        <f t="shared" si="41"/>
        <v>0</v>
      </c>
      <c r="AR100" s="95">
        <f t="shared" si="41"/>
        <v>0</v>
      </c>
      <c r="AS100" s="95">
        <f t="shared" si="41"/>
        <v>0</v>
      </c>
      <c r="AT100" s="95">
        <f t="shared" si="41"/>
        <v>0</v>
      </c>
      <c r="AU100" s="95">
        <f t="shared" si="41"/>
        <v>0</v>
      </c>
      <c r="AV100" s="95">
        <f t="shared" si="41"/>
        <v>0</v>
      </c>
      <c r="AW100" s="95">
        <f t="shared" si="41"/>
        <v>0</v>
      </c>
      <c r="AX100" s="95">
        <f t="shared" si="41"/>
        <v>0</v>
      </c>
      <c r="AY100" s="95">
        <f t="shared" si="41"/>
        <v>0</v>
      </c>
      <c r="AZ100" s="95">
        <f t="shared" si="41"/>
        <v>0</v>
      </c>
      <c r="BA100" s="95">
        <f t="shared" si="41"/>
        <v>0</v>
      </c>
      <c r="BB100" s="95">
        <f t="shared" si="41"/>
        <v>0</v>
      </c>
      <c r="BC100" s="95">
        <f t="shared" si="41"/>
        <v>0</v>
      </c>
      <c r="BD100" s="95">
        <f t="shared" si="41"/>
        <v>0</v>
      </c>
      <c r="BE100" s="95">
        <f t="shared" si="41"/>
        <v>0</v>
      </c>
      <c r="BF100" s="95">
        <f t="shared" si="41"/>
        <v>0</v>
      </c>
      <c r="BG100" s="95">
        <f t="shared" si="41"/>
        <v>0</v>
      </c>
      <c r="BH100" s="95">
        <f t="shared" si="41"/>
        <v>0</v>
      </c>
      <c r="BI100" s="95">
        <f t="shared" si="41"/>
        <v>0</v>
      </c>
      <c r="BJ100" s="95">
        <f t="shared" si="41"/>
        <v>0</v>
      </c>
      <c r="BK100" s="95">
        <f t="shared" si="41"/>
        <v>0</v>
      </c>
      <c r="BL100" s="95">
        <f t="shared" si="41"/>
        <v>0</v>
      </c>
      <c r="BM100" s="95">
        <f t="shared" si="41"/>
        <v>0</v>
      </c>
      <c r="BN100" s="95">
        <f t="shared" si="41"/>
        <v>0</v>
      </c>
      <c r="BO100" s="95">
        <f t="shared" si="41"/>
        <v>0</v>
      </c>
      <c r="BP100" s="95">
        <f t="shared" si="41"/>
        <v>0</v>
      </c>
      <c r="BQ100" s="95">
        <f t="shared" ref="BQ100:CZ100" si="42">BQ292</f>
        <v>0</v>
      </c>
      <c r="BR100" s="95">
        <f t="shared" si="42"/>
        <v>0</v>
      </c>
      <c r="BS100" s="95">
        <f t="shared" si="42"/>
        <v>0</v>
      </c>
      <c r="BT100" s="95">
        <f t="shared" si="42"/>
        <v>0</v>
      </c>
      <c r="BU100" s="95">
        <f t="shared" si="42"/>
        <v>0</v>
      </c>
      <c r="BV100" s="95">
        <f t="shared" si="42"/>
        <v>0</v>
      </c>
      <c r="BW100" s="95">
        <f t="shared" si="42"/>
        <v>0</v>
      </c>
      <c r="BX100" s="95">
        <f t="shared" si="42"/>
        <v>0</v>
      </c>
      <c r="BY100" s="95">
        <f t="shared" si="42"/>
        <v>0</v>
      </c>
      <c r="BZ100" s="95">
        <f t="shared" si="42"/>
        <v>0</v>
      </c>
      <c r="CA100" s="95">
        <f t="shared" si="42"/>
        <v>0</v>
      </c>
      <c r="CB100" s="95">
        <f t="shared" si="42"/>
        <v>0</v>
      </c>
      <c r="CC100" s="95">
        <f t="shared" si="42"/>
        <v>0</v>
      </c>
      <c r="CD100" s="95">
        <f t="shared" si="42"/>
        <v>0</v>
      </c>
      <c r="CE100" s="95">
        <f t="shared" si="42"/>
        <v>0</v>
      </c>
      <c r="CF100" s="95">
        <f t="shared" si="42"/>
        <v>0</v>
      </c>
      <c r="CG100" s="95">
        <f t="shared" si="42"/>
        <v>0</v>
      </c>
      <c r="CH100" s="95">
        <f t="shared" si="42"/>
        <v>0</v>
      </c>
      <c r="CI100" s="95">
        <f t="shared" si="42"/>
        <v>0</v>
      </c>
      <c r="CJ100" s="95">
        <f t="shared" si="42"/>
        <v>0</v>
      </c>
      <c r="CK100" s="95">
        <f t="shared" si="42"/>
        <v>0</v>
      </c>
      <c r="CL100" s="95">
        <f t="shared" si="42"/>
        <v>0</v>
      </c>
      <c r="CM100" s="95">
        <f t="shared" si="42"/>
        <v>0</v>
      </c>
      <c r="CN100" s="95">
        <f t="shared" si="42"/>
        <v>0</v>
      </c>
      <c r="CO100" s="95">
        <f t="shared" si="42"/>
        <v>0</v>
      </c>
      <c r="CP100" s="95">
        <f t="shared" si="42"/>
        <v>0</v>
      </c>
      <c r="CQ100" s="95">
        <f t="shared" si="42"/>
        <v>0</v>
      </c>
      <c r="CR100" s="95">
        <f t="shared" si="42"/>
        <v>0</v>
      </c>
      <c r="CS100" s="95">
        <f t="shared" si="42"/>
        <v>0</v>
      </c>
      <c r="CT100" s="95">
        <f t="shared" si="42"/>
        <v>0</v>
      </c>
      <c r="CU100" s="95">
        <f t="shared" si="42"/>
        <v>0</v>
      </c>
      <c r="CV100" s="95">
        <f t="shared" si="42"/>
        <v>0</v>
      </c>
      <c r="CW100" s="95">
        <f t="shared" si="42"/>
        <v>0</v>
      </c>
      <c r="CX100" s="95">
        <f t="shared" si="42"/>
        <v>0</v>
      </c>
      <c r="CY100" s="95">
        <f t="shared" si="42"/>
        <v>0</v>
      </c>
      <c r="CZ100" s="95">
        <f t="shared" si="42"/>
        <v>0</v>
      </c>
    </row>
    <row r="101" spans="1:104">
      <c r="A101" t="s">
        <v>134</v>
      </c>
      <c r="C101" s="151" t="s">
        <v>699</v>
      </c>
      <c r="D101" s="95">
        <f>D294</f>
        <v>0</v>
      </c>
      <c r="E101" s="95">
        <f t="shared" ref="E101:BP101" si="43">E294</f>
        <v>0</v>
      </c>
      <c r="F101" s="95">
        <f t="shared" si="43"/>
        <v>0</v>
      </c>
      <c r="G101" s="95">
        <f t="shared" si="43"/>
        <v>0</v>
      </c>
      <c r="H101" s="95">
        <f t="shared" si="43"/>
        <v>0</v>
      </c>
      <c r="I101" s="95">
        <f t="shared" si="43"/>
        <v>0</v>
      </c>
      <c r="J101" s="95">
        <f t="shared" si="43"/>
        <v>0</v>
      </c>
      <c r="K101" s="95">
        <f t="shared" si="43"/>
        <v>0</v>
      </c>
      <c r="L101" s="95">
        <f t="shared" si="43"/>
        <v>0</v>
      </c>
      <c r="M101" s="95">
        <f t="shared" si="43"/>
        <v>0</v>
      </c>
      <c r="N101" s="95">
        <f t="shared" si="43"/>
        <v>0</v>
      </c>
      <c r="O101" s="95">
        <f t="shared" si="43"/>
        <v>0</v>
      </c>
      <c r="P101" s="95">
        <f t="shared" si="43"/>
        <v>0</v>
      </c>
      <c r="Q101" s="95">
        <f t="shared" si="43"/>
        <v>0</v>
      </c>
      <c r="R101" s="95">
        <f t="shared" si="43"/>
        <v>0</v>
      </c>
      <c r="S101" s="95">
        <f t="shared" si="43"/>
        <v>0</v>
      </c>
      <c r="T101" s="95">
        <f t="shared" si="43"/>
        <v>0</v>
      </c>
      <c r="U101" s="95">
        <f t="shared" si="43"/>
        <v>0</v>
      </c>
      <c r="V101" s="95">
        <f t="shared" si="43"/>
        <v>0</v>
      </c>
      <c r="W101" s="95">
        <f t="shared" si="43"/>
        <v>0</v>
      </c>
      <c r="X101" s="95">
        <f t="shared" si="43"/>
        <v>0</v>
      </c>
      <c r="Y101" s="95">
        <f t="shared" si="43"/>
        <v>0</v>
      </c>
      <c r="Z101" s="95">
        <f t="shared" si="43"/>
        <v>0</v>
      </c>
      <c r="AA101" s="95">
        <f t="shared" si="43"/>
        <v>0</v>
      </c>
      <c r="AB101" s="95">
        <f t="shared" si="43"/>
        <v>0</v>
      </c>
      <c r="AC101" s="95">
        <f t="shared" si="43"/>
        <v>0</v>
      </c>
      <c r="AD101" s="95">
        <f t="shared" si="43"/>
        <v>0</v>
      </c>
      <c r="AE101" s="95">
        <f t="shared" si="43"/>
        <v>0</v>
      </c>
      <c r="AF101" s="95">
        <f t="shared" si="43"/>
        <v>0</v>
      </c>
      <c r="AG101" s="95">
        <f t="shared" si="43"/>
        <v>0</v>
      </c>
      <c r="AH101" s="95">
        <f t="shared" si="43"/>
        <v>0</v>
      </c>
      <c r="AI101" s="95">
        <f t="shared" si="43"/>
        <v>0</v>
      </c>
      <c r="AJ101" s="95">
        <f t="shared" si="43"/>
        <v>0</v>
      </c>
      <c r="AK101" s="95">
        <f t="shared" si="43"/>
        <v>0</v>
      </c>
      <c r="AL101" s="95">
        <f t="shared" si="43"/>
        <v>0</v>
      </c>
      <c r="AM101" s="95">
        <f t="shared" si="43"/>
        <v>0</v>
      </c>
      <c r="AN101" s="95">
        <f t="shared" si="43"/>
        <v>0</v>
      </c>
      <c r="AO101" s="95">
        <f t="shared" si="43"/>
        <v>0</v>
      </c>
      <c r="AP101" s="95">
        <f t="shared" si="43"/>
        <v>0</v>
      </c>
      <c r="AQ101" s="95">
        <f t="shared" si="43"/>
        <v>0</v>
      </c>
      <c r="AR101" s="95">
        <f t="shared" si="43"/>
        <v>0</v>
      </c>
      <c r="AS101" s="95">
        <f t="shared" si="43"/>
        <v>0</v>
      </c>
      <c r="AT101" s="95">
        <f t="shared" si="43"/>
        <v>0</v>
      </c>
      <c r="AU101" s="95">
        <f t="shared" si="43"/>
        <v>0</v>
      </c>
      <c r="AV101" s="95">
        <f t="shared" si="43"/>
        <v>0</v>
      </c>
      <c r="AW101" s="95">
        <f t="shared" si="43"/>
        <v>0</v>
      </c>
      <c r="AX101" s="95">
        <f t="shared" si="43"/>
        <v>0</v>
      </c>
      <c r="AY101" s="95">
        <f t="shared" si="43"/>
        <v>0</v>
      </c>
      <c r="AZ101" s="95">
        <f t="shared" si="43"/>
        <v>0</v>
      </c>
      <c r="BA101" s="95">
        <f t="shared" si="43"/>
        <v>0</v>
      </c>
      <c r="BB101" s="95">
        <f t="shared" si="43"/>
        <v>0</v>
      </c>
      <c r="BC101" s="95">
        <f t="shared" si="43"/>
        <v>0</v>
      </c>
      <c r="BD101" s="95">
        <f t="shared" si="43"/>
        <v>0</v>
      </c>
      <c r="BE101" s="95">
        <f t="shared" si="43"/>
        <v>0</v>
      </c>
      <c r="BF101" s="95">
        <f t="shared" si="43"/>
        <v>0</v>
      </c>
      <c r="BG101" s="95">
        <f t="shared" si="43"/>
        <v>0</v>
      </c>
      <c r="BH101" s="95">
        <f t="shared" si="43"/>
        <v>0</v>
      </c>
      <c r="BI101" s="95">
        <f t="shared" si="43"/>
        <v>0</v>
      </c>
      <c r="BJ101" s="95">
        <f t="shared" si="43"/>
        <v>0</v>
      </c>
      <c r="BK101" s="95">
        <f t="shared" si="43"/>
        <v>0</v>
      </c>
      <c r="BL101" s="95">
        <f t="shared" si="43"/>
        <v>0</v>
      </c>
      <c r="BM101" s="95">
        <f t="shared" si="43"/>
        <v>0</v>
      </c>
      <c r="BN101" s="95">
        <f t="shared" si="43"/>
        <v>0</v>
      </c>
      <c r="BO101" s="95">
        <f t="shared" si="43"/>
        <v>0</v>
      </c>
      <c r="BP101" s="95">
        <f t="shared" si="43"/>
        <v>0</v>
      </c>
      <c r="BQ101" s="95">
        <f t="shared" ref="BQ101:CZ101" si="44">BQ294</f>
        <v>0</v>
      </c>
      <c r="BR101" s="95">
        <f t="shared" si="44"/>
        <v>0</v>
      </c>
      <c r="BS101" s="95">
        <f t="shared" si="44"/>
        <v>0</v>
      </c>
      <c r="BT101" s="95">
        <f t="shared" si="44"/>
        <v>0</v>
      </c>
      <c r="BU101" s="95">
        <f t="shared" si="44"/>
        <v>0</v>
      </c>
      <c r="BV101" s="95">
        <f t="shared" si="44"/>
        <v>0</v>
      </c>
      <c r="BW101" s="95">
        <f t="shared" si="44"/>
        <v>0</v>
      </c>
      <c r="BX101" s="95">
        <f t="shared" si="44"/>
        <v>0</v>
      </c>
      <c r="BY101" s="95">
        <f t="shared" si="44"/>
        <v>0</v>
      </c>
      <c r="BZ101" s="95">
        <f t="shared" si="44"/>
        <v>0</v>
      </c>
      <c r="CA101" s="95">
        <f t="shared" si="44"/>
        <v>0</v>
      </c>
      <c r="CB101" s="95">
        <f t="shared" si="44"/>
        <v>0</v>
      </c>
      <c r="CC101" s="95">
        <f t="shared" si="44"/>
        <v>0</v>
      </c>
      <c r="CD101" s="95">
        <f t="shared" si="44"/>
        <v>0</v>
      </c>
      <c r="CE101" s="95">
        <f t="shared" si="44"/>
        <v>0</v>
      </c>
      <c r="CF101" s="95">
        <f t="shared" si="44"/>
        <v>0</v>
      </c>
      <c r="CG101" s="95">
        <f t="shared" si="44"/>
        <v>0</v>
      </c>
      <c r="CH101" s="95">
        <f t="shared" si="44"/>
        <v>0</v>
      </c>
      <c r="CI101" s="95">
        <f t="shared" si="44"/>
        <v>0</v>
      </c>
      <c r="CJ101" s="95">
        <f t="shared" si="44"/>
        <v>0</v>
      </c>
      <c r="CK101" s="95">
        <f t="shared" si="44"/>
        <v>0</v>
      </c>
      <c r="CL101" s="95">
        <f t="shared" si="44"/>
        <v>0</v>
      </c>
      <c r="CM101" s="95">
        <f t="shared" si="44"/>
        <v>0</v>
      </c>
      <c r="CN101" s="95">
        <f t="shared" si="44"/>
        <v>0</v>
      </c>
      <c r="CO101" s="95">
        <f t="shared" si="44"/>
        <v>0</v>
      </c>
      <c r="CP101" s="95">
        <f t="shared" si="44"/>
        <v>0</v>
      </c>
      <c r="CQ101" s="95">
        <f t="shared" si="44"/>
        <v>0</v>
      </c>
      <c r="CR101" s="95">
        <f t="shared" si="44"/>
        <v>0</v>
      </c>
      <c r="CS101" s="95">
        <f t="shared" si="44"/>
        <v>0</v>
      </c>
      <c r="CT101" s="95">
        <f t="shared" si="44"/>
        <v>0</v>
      </c>
      <c r="CU101" s="95">
        <f t="shared" si="44"/>
        <v>0</v>
      </c>
      <c r="CV101" s="95">
        <f t="shared" si="44"/>
        <v>0</v>
      </c>
      <c r="CW101" s="95">
        <f t="shared" si="44"/>
        <v>0</v>
      </c>
      <c r="CX101" s="95">
        <f t="shared" si="44"/>
        <v>0</v>
      </c>
      <c r="CY101" s="95">
        <f t="shared" si="44"/>
        <v>0</v>
      </c>
      <c r="CZ101" s="95">
        <f t="shared" si="44"/>
        <v>0</v>
      </c>
    </row>
    <row r="102" spans="1:104">
      <c r="A102" t="s">
        <v>135</v>
      </c>
      <c r="C102" s="151" t="s">
        <v>471</v>
      </c>
      <c r="D102" s="95">
        <f t="shared" ref="D102:AI102" si="45">IF(OR(D10=" ",D10=""),0,IF(D4&lt;16,0,IF(D4&lt;19,38,IF(D4&lt;23,63,38))))</f>
        <v>0</v>
      </c>
      <c r="E102" s="95">
        <f t="shared" si="45"/>
        <v>0</v>
      </c>
      <c r="F102" s="95">
        <f t="shared" si="45"/>
        <v>0</v>
      </c>
      <c r="G102" s="95">
        <f t="shared" si="45"/>
        <v>0</v>
      </c>
      <c r="H102" s="95">
        <f t="shared" si="45"/>
        <v>0</v>
      </c>
      <c r="I102" s="95">
        <f t="shared" si="45"/>
        <v>0</v>
      </c>
      <c r="J102" s="95">
        <f t="shared" si="45"/>
        <v>0</v>
      </c>
      <c r="K102" s="95">
        <f t="shared" si="45"/>
        <v>0</v>
      </c>
      <c r="L102" s="95">
        <f t="shared" si="45"/>
        <v>0</v>
      </c>
      <c r="M102" s="95">
        <f t="shared" si="45"/>
        <v>0</v>
      </c>
      <c r="N102" s="95">
        <f t="shared" si="45"/>
        <v>0</v>
      </c>
      <c r="O102" s="95">
        <f t="shared" si="45"/>
        <v>0</v>
      </c>
      <c r="P102" s="95">
        <f t="shared" si="45"/>
        <v>0</v>
      </c>
      <c r="Q102" s="95">
        <f t="shared" si="45"/>
        <v>0</v>
      </c>
      <c r="R102" s="95">
        <f t="shared" si="45"/>
        <v>0</v>
      </c>
      <c r="S102" s="95">
        <f t="shared" si="45"/>
        <v>0</v>
      </c>
      <c r="T102" s="95">
        <f t="shared" si="45"/>
        <v>0</v>
      </c>
      <c r="U102" s="95">
        <f t="shared" si="45"/>
        <v>0</v>
      </c>
      <c r="V102" s="95">
        <f t="shared" si="45"/>
        <v>0</v>
      </c>
      <c r="W102" s="95">
        <f t="shared" si="45"/>
        <v>0</v>
      </c>
      <c r="X102" s="95">
        <f t="shared" si="45"/>
        <v>0</v>
      </c>
      <c r="Y102" s="95">
        <f t="shared" si="45"/>
        <v>0</v>
      </c>
      <c r="Z102" s="95">
        <f t="shared" si="45"/>
        <v>0</v>
      </c>
      <c r="AA102" s="95">
        <f t="shared" si="45"/>
        <v>0</v>
      </c>
      <c r="AB102" s="95">
        <f t="shared" si="45"/>
        <v>0</v>
      </c>
      <c r="AC102" s="95">
        <f t="shared" si="45"/>
        <v>0</v>
      </c>
      <c r="AD102" s="95">
        <f t="shared" si="45"/>
        <v>0</v>
      </c>
      <c r="AE102" s="95">
        <f t="shared" si="45"/>
        <v>0</v>
      </c>
      <c r="AF102" s="95">
        <f t="shared" si="45"/>
        <v>0</v>
      </c>
      <c r="AG102" s="95">
        <f t="shared" si="45"/>
        <v>0</v>
      </c>
      <c r="AH102" s="95">
        <f t="shared" si="45"/>
        <v>0</v>
      </c>
      <c r="AI102" s="95">
        <f t="shared" si="45"/>
        <v>0</v>
      </c>
      <c r="AJ102" s="95">
        <f t="shared" ref="AJ102:BO102" si="46">IF(OR(AJ10=" ",AJ10=""),0,IF(AJ4&lt;16,0,IF(AJ4&lt;19,38,IF(AJ4&lt;23,63,38))))</f>
        <v>0</v>
      </c>
      <c r="AK102" s="95">
        <f t="shared" si="46"/>
        <v>0</v>
      </c>
      <c r="AL102" s="95">
        <f t="shared" si="46"/>
        <v>0</v>
      </c>
      <c r="AM102" s="95">
        <f t="shared" si="46"/>
        <v>0</v>
      </c>
      <c r="AN102" s="95" t="e">
        <f t="shared" si="46"/>
        <v>#REF!</v>
      </c>
      <c r="AO102" s="95" t="e">
        <f t="shared" si="46"/>
        <v>#REF!</v>
      </c>
      <c r="AP102" s="95" t="e">
        <f t="shared" si="46"/>
        <v>#REF!</v>
      </c>
      <c r="AQ102" s="95" t="e">
        <f t="shared" si="46"/>
        <v>#REF!</v>
      </c>
      <c r="AR102" s="95" t="e">
        <f t="shared" si="46"/>
        <v>#REF!</v>
      </c>
      <c r="AS102" s="95" t="e">
        <f t="shared" si="46"/>
        <v>#REF!</v>
      </c>
      <c r="AT102" s="95" t="e">
        <f t="shared" si="46"/>
        <v>#REF!</v>
      </c>
      <c r="AU102" s="95" t="e">
        <f t="shared" si="46"/>
        <v>#REF!</v>
      </c>
      <c r="AV102" s="95" t="e">
        <f t="shared" si="46"/>
        <v>#REF!</v>
      </c>
      <c r="AW102" s="95" t="e">
        <f t="shared" si="46"/>
        <v>#REF!</v>
      </c>
      <c r="AX102" s="95" t="e">
        <f t="shared" si="46"/>
        <v>#REF!</v>
      </c>
      <c r="AY102" s="95" t="e">
        <f t="shared" si="46"/>
        <v>#REF!</v>
      </c>
      <c r="AZ102" s="95" t="e">
        <f t="shared" si="46"/>
        <v>#REF!</v>
      </c>
      <c r="BA102" s="95" t="e">
        <f t="shared" si="46"/>
        <v>#REF!</v>
      </c>
      <c r="BB102" s="95" t="e">
        <f t="shared" si="46"/>
        <v>#REF!</v>
      </c>
      <c r="BC102" s="95" t="e">
        <f t="shared" si="46"/>
        <v>#REF!</v>
      </c>
      <c r="BD102" s="95" t="e">
        <f t="shared" si="46"/>
        <v>#REF!</v>
      </c>
      <c r="BE102" s="95" t="e">
        <f t="shared" si="46"/>
        <v>#REF!</v>
      </c>
      <c r="BF102" s="95" t="e">
        <f t="shared" si="46"/>
        <v>#REF!</v>
      </c>
      <c r="BG102" s="95" t="e">
        <f t="shared" si="46"/>
        <v>#REF!</v>
      </c>
      <c r="BH102" s="95" t="e">
        <f t="shared" si="46"/>
        <v>#REF!</v>
      </c>
      <c r="BI102" s="95" t="e">
        <f t="shared" si="46"/>
        <v>#REF!</v>
      </c>
      <c r="BJ102" s="95" t="e">
        <f t="shared" si="46"/>
        <v>#REF!</v>
      </c>
      <c r="BK102" s="95" t="e">
        <f t="shared" si="46"/>
        <v>#REF!</v>
      </c>
      <c r="BL102" s="95" t="e">
        <f t="shared" si="46"/>
        <v>#REF!</v>
      </c>
      <c r="BM102" s="95" t="e">
        <f t="shared" si="46"/>
        <v>#REF!</v>
      </c>
      <c r="BN102" s="95" t="e">
        <f t="shared" si="46"/>
        <v>#REF!</v>
      </c>
      <c r="BO102" s="95" t="e">
        <f t="shared" si="46"/>
        <v>#REF!</v>
      </c>
      <c r="BP102" s="95" t="e">
        <f t="shared" ref="BP102:CZ102" si="47">IF(OR(BP10=" ",BP10=""),0,IF(BP4&lt;16,0,IF(BP4&lt;19,38,IF(BP4&lt;23,63,38))))</f>
        <v>#REF!</v>
      </c>
      <c r="BQ102" s="95" t="e">
        <f t="shared" si="47"/>
        <v>#REF!</v>
      </c>
      <c r="BR102" s="95" t="e">
        <f t="shared" si="47"/>
        <v>#REF!</v>
      </c>
      <c r="BS102" s="95" t="e">
        <f t="shared" si="47"/>
        <v>#REF!</v>
      </c>
      <c r="BT102" s="95" t="e">
        <f t="shared" si="47"/>
        <v>#REF!</v>
      </c>
      <c r="BU102" s="95" t="e">
        <f t="shared" si="47"/>
        <v>#REF!</v>
      </c>
      <c r="BV102" s="95" t="e">
        <f t="shared" si="47"/>
        <v>#REF!</v>
      </c>
      <c r="BW102" s="95" t="e">
        <f t="shared" si="47"/>
        <v>#REF!</v>
      </c>
      <c r="BX102" s="95" t="e">
        <f t="shared" si="47"/>
        <v>#REF!</v>
      </c>
      <c r="BY102" s="95" t="e">
        <f t="shared" si="47"/>
        <v>#REF!</v>
      </c>
      <c r="BZ102" s="95" t="e">
        <f t="shared" si="47"/>
        <v>#REF!</v>
      </c>
      <c r="CA102" s="95" t="e">
        <f t="shared" si="47"/>
        <v>#REF!</v>
      </c>
      <c r="CB102" s="95" t="e">
        <f t="shared" si="47"/>
        <v>#REF!</v>
      </c>
      <c r="CC102" s="95" t="e">
        <f t="shared" si="47"/>
        <v>#REF!</v>
      </c>
      <c r="CD102" s="95" t="e">
        <f t="shared" si="47"/>
        <v>#REF!</v>
      </c>
      <c r="CE102" s="95" t="e">
        <f t="shared" si="47"/>
        <v>#REF!</v>
      </c>
      <c r="CF102" s="95" t="e">
        <f t="shared" si="47"/>
        <v>#REF!</v>
      </c>
      <c r="CG102" s="95" t="e">
        <f t="shared" si="47"/>
        <v>#REF!</v>
      </c>
      <c r="CH102" s="95" t="e">
        <f t="shared" si="47"/>
        <v>#REF!</v>
      </c>
      <c r="CI102" s="95" t="e">
        <f t="shared" si="47"/>
        <v>#REF!</v>
      </c>
      <c r="CJ102" s="95" t="e">
        <f t="shared" si="47"/>
        <v>#REF!</v>
      </c>
      <c r="CK102" s="95" t="e">
        <f t="shared" si="47"/>
        <v>#REF!</v>
      </c>
      <c r="CL102" s="95" t="e">
        <f t="shared" si="47"/>
        <v>#REF!</v>
      </c>
      <c r="CM102" s="95" t="e">
        <f t="shared" si="47"/>
        <v>#REF!</v>
      </c>
      <c r="CN102" s="95" t="e">
        <f t="shared" si="47"/>
        <v>#REF!</v>
      </c>
      <c r="CO102" s="95" t="e">
        <f t="shared" si="47"/>
        <v>#REF!</v>
      </c>
      <c r="CP102" s="95" t="e">
        <f t="shared" si="47"/>
        <v>#REF!</v>
      </c>
      <c r="CQ102" s="95" t="e">
        <f t="shared" si="47"/>
        <v>#REF!</v>
      </c>
      <c r="CR102" s="95" t="e">
        <f t="shared" si="47"/>
        <v>#REF!</v>
      </c>
      <c r="CS102" s="95" t="e">
        <f t="shared" si="47"/>
        <v>#REF!</v>
      </c>
      <c r="CT102" s="95" t="e">
        <f t="shared" si="47"/>
        <v>#REF!</v>
      </c>
      <c r="CU102" s="95" t="e">
        <f t="shared" si="47"/>
        <v>#REF!</v>
      </c>
      <c r="CV102" s="95" t="e">
        <f t="shared" si="47"/>
        <v>#REF!</v>
      </c>
      <c r="CW102" s="95" t="e">
        <f t="shared" si="47"/>
        <v>#REF!</v>
      </c>
      <c r="CX102" s="95" t="e">
        <f t="shared" si="47"/>
        <v>#REF!</v>
      </c>
      <c r="CY102" s="95" t="e">
        <f t="shared" si="47"/>
        <v>#REF!</v>
      </c>
      <c r="CZ102" s="95" t="e">
        <f t="shared" si="47"/>
        <v>#REF!</v>
      </c>
    </row>
    <row r="103" spans="1:104">
      <c r="A103" t="s">
        <v>136</v>
      </c>
      <c r="C103" s="151" t="s">
        <v>472</v>
      </c>
      <c r="D103" s="95">
        <f t="shared" ref="D103:AI103" si="48">IF(OR(D11=" ",D11=""),0,IF(D5&lt;16,0,IF(D5&lt;19,38,IF(D5&lt;23,63,38))))</f>
        <v>0</v>
      </c>
      <c r="E103" s="95">
        <f t="shared" si="48"/>
        <v>0</v>
      </c>
      <c r="F103" s="95">
        <f t="shared" si="48"/>
        <v>0</v>
      </c>
      <c r="G103" s="95">
        <f t="shared" si="48"/>
        <v>0</v>
      </c>
      <c r="H103" s="95">
        <f t="shared" si="48"/>
        <v>0</v>
      </c>
      <c r="I103" s="95">
        <f t="shared" si="48"/>
        <v>0</v>
      </c>
      <c r="J103" s="95">
        <f t="shared" si="48"/>
        <v>0</v>
      </c>
      <c r="K103" s="95">
        <f t="shared" si="48"/>
        <v>0</v>
      </c>
      <c r="L103" s="95">
        <f t="shared" si="48"/>
        <v>0</v>
      </c>
      <c r="M103" s="95">
        <f t="shared" si="48"/>
        <v>0</v>
      </c>
      <c r="N103" s="95">
        <f t="shared" si="48"/>
        <v>0</v>
      </c>
      <c r="O103" s="95">
        <f t="shared" si="48"/>
        <v>0</v>
      </c>
      <c r="P103" s="95">
        <f t="shared" si="48"/>
        <v>0</v>
      </c>
      <c r="Q103" s="95">
        <f t="shared" si="48"/>
        <v>0</v>
      </c>
      <c r="R103" s="95">
        <f t="shared" si="48"/>
        <v>0</v>
      </c>
      <c r="S103" s="95">
        <f t="shared" si="48"/>
        <v>0</v>
      </c>
      <c r="T103" s="95">
        <f t="shared" si="48"/>
        <v>0</v>
      </c>
      <c r="U103" s="95">
        <f t="shared" si="48"/>
        <v>0</v>
      </c>
      <c r="V103" s="95">
        <f t="shared" si="48"/>
        <v>0</v>
      </c>
      <c r="W103" s="95">
        <f t="shared" si="48"/>
        <v>0</v>
      </c>
      <c r="X103" s="95">
        <f t="shared" si="48"/>
        <v>0</v>
      </c>
      <c r="Y103" s="95">
        <f t="shared" si="48"/>
        <v>0</v>
      </c>
      <c r="Z103" s="95">
        <f t="shared" si="48"/>
        <v>0</v>
      </c>
      <c r="AA103" s="95">
        <f t="shared" si="48"/>
        <v>0</v>
      </c>
      <c r="AB103" s="95">
        <f t="shared" si="48"/>
        <v>0</v>
      </c>
      <c r="AC103" s="95">
        <f t="shared" si="48"/>
        <v>0</v>
      </c>
      <c r="AD103" s="95">
        <f t="shared" si="48"/>
        <v>0</v>
      </c>
      <c r="AE103" s="95">
        <f t="shared" si="48"/>
        <v>0</v>
      </c>
      <c r="AF103" s="95">
        <f t="shared" si="48"/>
        <v>0</v>
      </c>
      <c r="AG103" s="95">
        <f t="shared" si="48"/>
        <v>0</v>
      </c>
      <c r="AH103" s="95">
        <f t="shared" si="48"/>
        <v>0</v>
      </c>
      <c r="AI103" s="95">
        <f t="shared" si="48"/>
        <v>0</v>
      </c>
      <c r="AJ103" s="95">
        <f t="shared" ref="AJ103:BO103" si="49">IF(OR(AJ11=" ",AJ11=""),0,IF(AJ5&lt;16,0,IF(AJ5&lt;19,38,IF(AJ5&lt;23,63,38))))</f>
        <v>0</v>
      </c>
      <c r="AK103" s="95">
        <f t="shared" si="49"/>
        <v>0</v>
      </c>
      <c r="AL103" s="95">
        <f t="shared" si="49"/>
        <v>0</v>
      </c>
      <c r="AM103" s="95">
        <f t="shared" si="49"/>
        <v>0</v>
      </c>
      <c r="AN103" s="95" t="e">
        <f t="shared" si="49"/>
        <v>#REF!</v>
      </c>
      <c r="AO103" s="95" t="e">
        <f t="shared" si="49"/>
        <v>#REF!</v>
      </c>
      <c r="AP103" s="95" t="e">
        <f t="shared" si="49"/>
        <v>#REF!</v>
      </c>
      <c r="AQ103" s="95" t="e">
        <f t="shared" si="49"/>
        <v>#REF!</v>
      </c>
      <c r="AR103" s="95" t="e">
        <f t="shared" si="49"/>
        <v>#REF!</v>
      </c>
      <c r="AS103" s="95" t="e">
        <f t="shared" si="49"/>
        <v>#REF!</v>
      </c>
      <c r="AT103" s="95" t="e">
        <f t="shared" si="49"/>
        <v>#REF!</v>
      </c>
      <c r="AU103" s="95" t="e">
        <f t="shared" si="49"/>
        <v>#REF!</v>
      </c>
      <c r="AV103" s="95" t="e">
        <f t="shared" si="49"/>
        <v>#REF!</v>
      </c>
      <c r="AW103" s="95" t="e">
        <f t="shared" si="49"/>
        <v>#REF!</v>
      </c>
      <c r="AX103" s="95" t="e">
        <f t="shared" si="49"/>
        <v>#REF!</v>
      </c>
      <c r="AY103" s="95" t="e">
        <f t="shared" si="49"/>
        <v>#REF!</v>
      </c>
      <c r="AZ103" s="95" t="e">
        <f t="shared" si="49"/>
        <v>#REF!</v>
      </c>
      <c r="BA103" s="95" t="e">
        <f t="shared" si="49"/>
        <v>#REF!</v>
      </c>
      <c r="BB103" s="95" t="e">
        <f t="shared" si="49"/>
        <v>#REF!</v>
      </c>
      <c r="BC103" s="95" t="e">
        <f t="shared" si="49"/>
        <v>#REF!</v>
      </c>
      <c r="BD103" s="95" t="e">
        <f t="shared" si="49"/>
        <v>#REF!</v>
      </c>
      <c r="BE103" s="95" t="e">
        <f t="shared" si="49"/>
        <v>#REF!</v>
      </c>
      <c r="BF103" s="95" t="e">
        <f t="shared" si="49"/>
        <v>#REF!</v>
      </c>
      <c r="BG103" s="95" t="e">
        <f t="shared" si="49"/>
        <v>#REF!</v>
      </c>
      <c r="BH103" s="95" t="e">
        <f t="shared" si="49"/>
        <v>#REF!</v>
      </c>
      <c r="BI103" s="95" t="e">
        <f t="shared" si="49"/>
        <v>#REF!</v>
      </c>
      <c r="BJ103" s="95" t="e">
        <f t="shared" si="49"/>
        <v>#REF!</v>
      </c>
      <c r="BK103" s="95" t="e">
        <f t="shared" si="49"/>
        <v>#REF!</v>
      </c>
      <c r="BL103" s="95" t="e">
        <f t="shared" si="49"/>
        <v>#REF!</v>
      </c>
      <c r="BM103" s="95" t="e">
        <f t="shared" si="49"/>
        <v>#REF!</v>
      </c>
      <c r="BN103" s="95" t="e">
        <f t="shared" si="49"/>
        <v>#REF!</v>
      </c>
      <c r="BO103" s="95" t="e">
        <f t="shared" si="49"/>
        <v>#REF!</v>
      </c>
      <c r="BP103" s="95" t="e">
        <f t="shared" ref="BP103:CZ103" si="50">IF(OR(BP11=" ",BP11=""),0,IF(BP5&lt;16,0,IF(BP5&lt;19,38,IF(BP5&lt;23,63,38))))</f>
        <v>#REF!</v>
      </c>
      <c r="BQ103" s="95" t="e">
        <f t="shared" si="50"/>
        <v>#REF!</v>
      </c>
      <c r="BR103" s="95" t="e">
        <f t="shared" si="50"/>
        <v>#REF!</v>
      </c>
      <c r="BS103" s="95" t="e">
        <f t="shared" si="50"/>
        <v>#REF!</v>
      </c>
      <c r="BT103" s="95" t="e">
        <f t="shared" si="50"/>
        <v>#REF!</v>
      </c>
      <c r="BU103" s="95" t="e">
        <f t="shared" si="50"/>
        <v>#REF!</v>
      </c>
      <c r="BV103" s="95" t="e">
        <f t="shared" si="50"/>
        <v>#REF!</v>
      </c>
      <c r="BW103" s="95" t="e">
        <f t="shared" si="50"/>
        <v>#REF!</v>
      </c>
      <c r="BX103" s="95" t="e">
        <f t="shared" si="50"/>
        <v>#REF!</v>
      </c>
      <c r="BY103" s="95" t="e">
        <f t="shared" si="50"/>
        <v>#REF!</v>
      </c>
      <c r="BZ103" s="95" t="e">
        <f t="shared" si="50"/>
        <v>#REF!</v>
      </c>
      <c r="CA103" s="95" t="e">
        <f t="shared" si="50"/>
        <v>#REF!</v>
      </c>
      <c r="CB103" s="95" t="e">
        <f t="shared" si="50"/>
        <v>#REF!</v>
      </c>
      <c r="CC103" s="95" t="e">
        <f t="shared" si="50"/>
        <v>#REF!</v>
      </c>
      <c r="CD103" s="95" t="e">
        <f t="shared" si="50"/>
        <v>#REF!</v>
      </c>
      <c r="CE103" s="95" t="e">
        <f t="shared" si="50"/>
        <v>#REF!</v>
      </c>
      <c r="CF103" s="95" t="e">
        <f t="shared" si="50"/>
        <v>#REF!</v>
      </c>
      <c r="CG103" s="95" t="e">
        <f t="shared" si="50"/>
        <v>#REF!</v>
      </c>
      <c r="CH103" s="95" t="e">
        <f t="shared" si="50"/>
        <v>#REF!</v>
      </c>
      <c r="CI103" s="95" t="e">
        <f t="shared" si="50"/>
        <v>#REF!</v>
      </c>
      <c r="CJ103" s="95" t="e">
        <f t="shared" si="50"/>
        <v>#REF!</v>
      </c>
      <c r="CK103" s="95" t="e">
        <f t="shared" si="50"/>
        <v>#REF!</v>
      </c>
      <c r="CL103" s="95" t="e">
        <f t="shared" si="50"/>
        <v>#REF!</v>
      </c>
      <c r="CM103" s="95" t="e">
        <f t="shared" si="50"/>
        <v>#REF!</v>
      </c>
      <c r="CN103" s="95" t="e">
        <f t="shared" si="50"/>
        <v>#REF!</v>
      </c>
      <c r="CO103" s="95" t="e">
        <f t="shared" si="50"/>
        <v>#REF!</v>
      </c>
      <c r="CP103" s="95" t="e">
        <f t="shared" si="50"/>
        <v>#REF!</v>
      </c>
      <c r="CQ103" s="95" t="e">
        <f t="shared" si="50"/>
        <v>#REF!</v>
      </c>
      <c r="CR103" s="95" t="e">
        <f t="shared" si="50"/>
        <v>#REF!</v>
      </c>
      <c r="CS103" s="95" t="e">
        <f t="shared" si="50"/>
        <v>#REF!</v>
      </c>
      <c r="CT103" s="95" t="e">
        <f t="shared" si="50"/>
        <v>#REF!</v>
      </c>
      <c r="CU103" s="95" t="e">
        <f t="shared" si="50"/>
        <v>#REF!</v>
      </c>
      <c r="CV103" s="95" t="e">
        <f t="shared" si="50"/>
        <v>#REF!</v>
      </c>
      <c r="CW103" s="95" t="e">
        <f t="shared" si="50"/>
        <v>#REF!</v>
      </c>
      <c r="CX103" s="95" t="e">
        <f t="shared" si="50"/>
        <v>#REF!</v>
      </c>
      <c r="CY103" s="95" t="e">
        <f t="shared" si="50"/>
        <v>#REF!</v>
      </c>
      <c r="CZ103" s="95" t="e">
        <f t="shared" si="50"/>
        <v>#REF!</v>
      </c>
    </row>
    <row r="104" spans="1:104">
      <c r="A104" t="s">
        <v>137</v>
      </c>
      <c r="C104" s="151" t="s">
        <v>473</v>
      </c>
      <c r="D104" s="95">
        <f t="shared" ref="D104:AI104" si="51">IF(OR(D12=" ",D12=""),0,IF(D6&lt;16,0,IF(D6&lt;19,38,IF(D6&lt;23,63,38))))</f>
        <v>0</v>
      </c>
      <c r="E104" s="95">
        <f t="shared" si="51"/>
        <v>0</v>
      </c>
      <c r="F104" s="95">
        <f t="shared" si="51"/>
        <v>0</v>
      </c>
      <c r="G104" s="95">
        <f t="shared" si="51"/>
        <v>0</v>
      </c>
      <c r="H104" s="95">
        <f t="shared" si="51"/>
        <v>0</v>
      </c>
      <c r="I104" s="95">
        <f t="shared" si="51"/>
        <v>0</v>
      </c>
      <c r="J104" s="95">
        <f t="shared" si="51"/>
        <v>0</v>
      </c>
      <c r="K104" s="95">
        <f t="shared" si="51"/>
        <v>0</v>
      </c>
      <c r="L104" s="95">
        <f t="shared" si="51"/>
        <v>0</v>
      </c>
      <c r="M104" s="95">
        <f t="shared" si="51"/>
        <v>0</v>
      </c>
      <c r="N104" s="95">
        <f t="shared" si="51"/>
        <v>0</v>
      </c>
      <c r="O104" s="95">
        <f t="shared" si="51"/>
        <v>0</v>
      </c>
      <c r="P104" s="95">
        <f t="shared" si="51"/>
        <v>0</v>
      </c>
      <c r="Q104" s="95">
        <f t="shared" si="51"/>
        <v>0</v>
      </c>
      <c r="R104" s="95">
        <f t="shared" si="51"/>
        <v>0</v>
      </c>
      <c r="S104" s="95">
        <f t="shared" si="51"/>
        <v>0</v>
      </c>
      <c r="T104" s="95">
        <f t="shared" si="51"/>
        <v>0</v>
      </c>
      <c r="U104" s="95">
        <f t="shared" si="51"/>
        <v>0</v>
      </c>
      <c r="V104" s="95">
        <f t="shared" si="51"/>
        <v>0</v>
      </c>
      <c r="W104" s="95">
        <f t="shared" si="51"/>
        <v>0</v>
      </c>
      <c r="X104" s="95">
        <f t="shared" si="51"/>
        <v>0</v>
      </c>
      <c r="Y104" s="95">
        <f t="shared" si="51"/>
        <v>0</v>
      </c>
      <c r="Z104" s="95">
        <f t="shared" si="51"/>
        <v>0</v>
      </c>
      <c r="AA104" s="95">
        <f t="shared" si="51"/>
        <v>0</v>
      </c>
      <c r="AB104" s="95">
        <f t="shared" si="51"/>
        <v>0</v>
      </c>
      <c r="AC104" s="95">
        <f t="shared" si="51"/>
        <v>0</v>
      </c>
      <c r="AD104" s="95">
        <f t="shared" si="51"/>
        <v>0</v>
      </c>
      <c r="AE104" s="95">
        <f t="shared" si="51"/>
        <v>0</v>
      </c>
      <c r="AF104" s="95">
        <f t="shared" si="51"/>
        <v>0</v>
      </c>
      <c r="AG104" s="95">
        <f t="shared" si="51"/>
        <v>0</v>
      </c>
      <c r="AH104" s="95">
        <f t="shared" si="51"/>
        <v>0</v>
      </c>
      <c r="AI104" s="95">
        <f t="shared" si="51"/>
        <v>0</v>
      </c>
      <c r="AJ104" s="95">
        <f t="shared" ref="AJ104:BO104" si="52">IF(OR(AJ12=" ",AJ12=""),0,IF(AJ6&lt;16,0,IF(AJ6&lt;19,38,IF(AJ6&lt;23,63,38))))</f>
        <v>0</v>
      </c>
      <c r="AK104" s="95">
        <f t="shared" si="52"/>
        <v>0</v>
      </c>
      <c r="AL104" s="95">
        <f t="shared" si="52"/>
        <v>0</v>
      </c>
      <c r="AM104" s="95">
        <f t="shared" si="52"/>
        <v>0</v>
      </c>
      <c r="AN104" s="95" t="e">
        <f t="shared" si="52"/>
        <v>#REF!</v>
      </c>
      <c r="AO104" s="95" t="e">
        <f t="shared" si="52"/>
        <v>#REF!</v>
      </c>
      <c r="AP104" s="95" t="e">
        <f t="shared" si="52"/>
        <v>#REF!</v>
      </c>
      <c r="AQ104" s="95" t="e">
        <f t="shared" si="52"/>
        <v>#REF!</v>
      </c>
      <c r="AR104" s="95" t="e">
        <f t="shared" si="52"/>
        <v>#REF!</v>
      </c>
      <c r="AS104" s="95" t="e">
        <f t="shared" si="52"/>
        <v>#REF!</v>
      </c>
      <c r="AT104" s="95" t="e">
        <f t="shared" si="52"/>
        <v>#REF!</v>
      </c>
      <c r="AU104" s="95" t="e">
        <f t="shared" si="52"/>
        <v>#REF!</v>
      </c>
      <c r="AV104" s="95" t="e">
        <f t="shared" si="52"/>
        <v>#REF!</v>
      </c>
      <c r="AW104" s="95" t="e">
        <f t="shared" si="52"/>
        <v>#REF!</v>
      </c>
      <c r="AX104" s="95" t="e">
        <f t="shared" si="52"/>
        <v>#REF!</v>
      </c>
      <c r="AY104" s="95" t="e">
        <f t="shared" si="52"/>
        <v>#REF!</v>
      </c>
      <c r="AZ104" s="95" t="e">
        <f t="shared" si="52"/>
        <v>#REF!</v>
      </c>
      <c r="BA104" s="95" t="e">
        <f t="shared" si="52"/>
        <v>#REF!</v>
      </c>
      <c r="BB104" s="95" t="e">
        <f t="shared" si="52"/>
        <v>#REF!</v>
      </c>
      <c r="BC104" s="95" t="e">
        <f t="shared" si="52"/>
        <v>#REF!</v>
      </c>
      <c r="BD104" s="95" t="e">
        <f t="shared" si="52"/>
        <v>#REF!</v>
      </c>
      <c r="BE104" s="95" t="e">
        <f t="shared" si="52"/>
        <v>#REF!</v>
      </c>
      <c r="BF104" s="95" t="e">
        <f t="shared" si="52"/>
        <v>#REF!</v>
      </c>
      <c r="BG104" s="95" t="e">
        <f t="shared" si="52"/>
        <v>#REF!</v>
      </c>
      <c r="BH104" s="95" t="e">
        <f t="shared" si="52"/>
        <v>#REF!</v>
      </c>
      <c r="BI104" s="95" t="e">
        <f t="shared" si="52"/>
        <v>#REF!</v>
      </c>
      <c r="BJ104" s="95" t="e">
        <f t="shared" si="52"/>
        <v>#REF!</v>
      </c>
      <c r="BK104" s="95" t="e">
        <f t="shared" si="52"/>
        <v>#REF!</v>
      </c>
      <c r="BL104" s="95" t="e">
        <f t="shared" si="52"/>
        <v>#REF!</v>
      </c>
      <c r="BM104" s="95" t="e">
        <f t="shared" si="52"/>
        <v>#REF!</v>
      </c>
      <c r="BN104" s="95" t="e">
        <f t="shared" si="52"/>
        <v>#REF!</v>
      </c>
      <c r="BO104" s="95" t="e">
        <f t="shared" si="52"/>
        <v>#REF!</v>
      </c>
      <c r="BP104" s="95" t="e">
        <f t="shared" ref="BP104:CZ104" si="53">IF(OR(BP12=" ",BP12=""),0,IF(BP6&lt;16,0,IF(BP6&lt;19,38,IF(BP6&lt;23,63,38))))</f>
        <v>#REF!</v>
      </c>
      <c r="BQ104" s="95" t="e">
        <f t="shared" si="53"/>
        <v>#REF!</v>
      </c>
      <c r="BR104" s="95" t="e">
        <f t="shared" si="53"/>
        <v>#REF!</v>
      </c>
      <c r="BS104" s="95" t="e">
        <f t="shared" si="53"/>
        <v>#REF!</v>
      </c>
      <c r="BT104" s="95" t="e">
        <f t="shared" si="53"/>
        <v>#REF!</v>
      </c>
      <c r="BU104" s="95" t="e">
        <f t="shared" si="53"/>
        <v>#REF!</v>
      </c>
      <c r="BV104" s="95" t="e">
        <f t="shared" si="53"/>
        <v>#REF!</v>
      </c>
      <c r="BW104" s="95" t="e">
        <f t="shared" si="53"/>
        <v>#REF!</v>
      </c>
      <c r="BX104" s="95" t="e">
        <f t="shared" si="53"/>
        <v>#REF!</v>
      </c>
      <c r="BY104" s="95" t="e">
        <f t="shared" si="53"/>
        <v>#REF!</v>
      </c>
      <c r="BZ104" s="95" t="e">
        <f t="shared" si="53"/>
        <v>#REF!</v>
      </c>
      <c r="CA104" s="95" t="e">
        <f t="shared" si="53"/>
        <v>#REF!</v>
      </c>
      <c r="CB104" s="95" t="e">
        <f t="shared" si="53"/>
        <v>#REF!</v>
      </c>
      <c r="CC104" s="95" t="e">
        <f t="shared" si="53"/>
        <v>#REF!</v>
      </c>
      <c r="CD104" s="95" t="e">
        <f t="shared" si="53"/>
        <v>#REF!</v>
      </c>
      <c r="CE104" s="95" t="e">
        <f t="shared" si="53"/>
        <v>#REF!</v>
      </c>
      <c r="CF104" s="95" t="e">
        <f t="shared" si="53"/>
        <v>#REF!</v>
      </c>
      <c r="CG104" s="95" t="e">
        <f t="shared" si="53"/>
        <v>#REF!</v>
      </c>
      <c r="CH104" s="95" t="e">
        <f t="shared" si="53"/>
        <v>#REF!</v>
      </c>
      <c r="CI104" s="95" t="e">
        <f t="shared" si="53"/>
        <v>#REF!</v>
      </c>
      <c r="CJ104" s="95" t="e">
        <f t="shared" si="53"/>
        <v>#REF!</v>
      </c>
      <c r="CK104" s="95" t="e">
        <f t="shared" si="53"/>
        <v>#REF!</v>
      </c>
      <c r="CL104" s="95" t="e">
        <f t="shared" si="53"/>
        <v>#REF!</v>
      </c>
      <c r="CM104" s="95" t="e">
        <f t="shared" si="53"/>
        <v>#REF!</v>
      </c>
      <c r="CN104" s="95" t="e">
        <f t="shared" si="53"/>
        <v>#REF!</v>
      </c>
      <c r="CO104" s="95" t="e">
        <f t="shared" si="53"/>
        <v>#REF!</v>
      </c>
      <c r="CP104" s="95" t="e">
        <f t="shared" si="53"/>
        <v>#REF!</v>
      </c>
      <c r="CQ104" s="95" t="e">
        <f t="shared" si="53"/>
        <v>#REF!</v>
      </c>
      <c r="CR104" s="95" t="e">
        <f t="shared" si="53"/>
        <v>#REF!</v>
      </c>
      <c r="CS104" s="95" t="e">
        <f t="shared" si="53"/>
        <v>#REF!</v>
      </c>
      <c r="CT104" s="95" t="e">
        <f t="shared" si="53"/>
        <v>#REF!</v>
      </c>
      <c r="CU104" s="95" t="e">
        <f t="shared" si="53"/>
        <v>#REF!</v>
      </c>
      <c r="CV104" s="95" t="e">
        <f t="shared" si="53"/>
        <v>#REF!</v>
      </c>
      <c r="CW104" s="95" t="e">
        <f t="shared" si="53"/>
        <v>#REF!</v>
      </c>
      <c r="CX104" s="95" t="e">
        <f t="shared" si="53"/>
        <v>#REF!</v>
      </c>
      <c r="CY104" s="95" t="e">
        <f t="shared" si="53"/>
        <v>#REF!</v>
      </c>
      <c r="CZ104" s="95" t="e">
        <f t="shared" si="53"/>
        <v>#REF!</v>
      </c>
    </row>
    <row r="105" spans="1:104">
      <c r="A105" t="s">
        <v>138</v>
      </c>
      <c r="C105" s="151" t="s">
        <v>474</v>
      </c>
      <c r="D105" s="95">
        <f t="shared" ref="D105:AI105" si="54">IF(OR(D13=" ",D13=""),0,IF(D7&lt;16,0,IF(D7&lt;19,38,IF(D7&lt;23,63,38))))</f>
        <v>0</v>
      </c>
      <c r="E105" s="95">
        <f t="shared" si="54"/>
        <v>0</v>
      </c>
      <c r="F105" s="95">
        <f t="shared" si="54"/>
        <v>0</v>
      </c>
      <c r="G105" s="95">
        <f t="shared" si="54"/>
        <v>0</v>
      </c>
      <c r="H105" s="95">
        <f t="shared" si="54"/>
        <v>0</v>
      </c>
      <c r="I105" s="95">
        <f t="shared" si="54"/>
        <v>0</v>
      </c>
      <c r="J105" s="95">
        <f t="shared" si="54"/>
        <v>0</v>
      </c>
      <c r="K105" s="95">
        <f t="shared" si="54"/>
        <v>0</v>
      </c>
      <c r="L105" s="95">
        <f t="shared" si="54"/>
        <v>0</v>
      </c>
      <c r="M105" s="95">
        <f t="shared" si="54"/>
        <v>0</v>
      </c>
      <c r="N105" s="95">
        <f t="shared" si="54"/>
        <v>0</v>
      </c>
      <c r="O105" s="95">
        <f t="shared" si="54"/>
        <v>0</v>
      </c>
      <c r="P105" s="95">
        <f t="shared" si="54"/>
        <v>0</v>
      </c>
      <c r="Q105" s="95">
        <f t="shared" si="54"/>
        <v>0</v>
      </c>
      <c r="R105" s="95">
        <f t="shared" si="54"/>
        <v>0</v>
      </c>
      <c r="S105" s="95">
        <f t="shared" si="54"/>
        <v>0</v>
      </c>
      <c r="T105" s="95">
        <f t="shared" si="54"/>
        <v>0</v>
      </c>
      <c r="U105" s="95">
        <f t="shared" si="54"/>
        <v>0</v>
      </c>
      <c r="V105" s="95">
        <f t="shared" si="54"/>
        <v>0</v>
      </c>
      <c r="W105" s="95">
        <f t="shared" si="54"/>
        <v>0</v>
      </c>
      <c r="X105" s="95">
        <f t="shared" si="54"/>
        <v>0</v>
      </c>
      <c r="Y105" s="95">
        <f t="shared" si="54"/>
        <v>0</v>
      </c>
      <c r="Z105" s="95">
        <f t="shared" si="54"/>
        <v>0</v>
      </c>
      <c r="AA105" s="95">
        <f t="shared" si="54"/>
        <v>0</v>
      </c>
      <c r="AB105" s="95">
        <f t="shared" si="54"/>
        <v>0</v>
      </c>
      <c r="AC105" s="95">
        <f t="shared" si="54"/>
        <v>0</v>
      </c>
      <c r="AD105" s="95">
        <f t="shared" si="54"/>
        <v>0</v>
      </c>
      <c r="AE105" s="95">
        <f t="shared" si="54"/>
        <v>0</v>
      </c>
      <c r="AF105" s="95">
        <f t="shared" si="54"/>
        <v>0</v>
      </c>
      <c r="AG105" s="95">
        <f t="shared" si="54"/>
        <v>0</v>
      </c>
      <c r="AH105" s="95">
        <f t="shared" si="54"/>
        <v>0</v>
      </c>
      <c r="AI105" s="95">
        <f t="shared" si="54"/>
        <v>0</v>
      </c>
      <c r="AJ105" s="95">
        <f t="shared" ref="AJ105:BO105" si="55">IF(OR(AJ13=" ",AJ13=""),0,IF(AJ7&lt;16,0,IF(AJ7&lt;19,38,IF(AJ7&lt;23,63,38))))</f>
        <v>0</v>
      </c>
      <c r="AK105" s="95">
        <f t="shared" si="55"/>
        <v>0</v>
      </c>
      <c r="AL105" s="95">
        <f t="shared" si="55"/>
        <v>0</v>
      </c>
      <c r="AM105" s="95">
        <f t="shared" si="55"/>
        <v>0</v>
      </c>
      <c r="AN105" s="95" t="e">
        <f t="shared" si="55"/>
        <v>#REF!</v>
      </c>
      <c r="AO105" s="95" t="e">
        <f t="shared" si="55"/>
        <v>#REF!</v>
      </c>
      <c r="AP105" s="95" t="e">
        <f t="shared" si="55"/>
        <v>#REF!</v>
      </c>
      <c r="AQ105" s="95" t="e">
        <f t="shared" si="55"/>
        <v>#REF!</v>
      </c>
      <c r="AR105" s="95" t="e">
        <f t="shared" si="55"/>
        <v>#REF!</v>
      </c>
      <c r="AS105" s="95" t="e">
        <f t="shared" si="55"/>
        <v>#REF!</v>
      </c>
      <c r="AT105" s="95" t="e">
        <f t="shared" si="55"/>
        <v>#REF!</v>
      </c>
      <c r="AU105" s="95" t="e">
        <f t="shared" si="55"/>
        <v>#REF!</v>
      </c>
      <c r="AV105" s="95" t="e">
        <f t="shared" si="55"/>
        <v>#REF!</v>
      </c>
      <c r="AW105" s="95" t="e">
        <f t="shared" si="55"/>
        <v>#REF!</v>
      </c>
      <c r="AX105" s="95" t="e">
        <f t="shared" si="55"/>
        <v>#REF!</v>
      </c>
      <c r="AY105" s="95" t="e">
        <f t="shared" si="55"/>
        <v>#REF!</v>
      </c>
      <c r="AZ105" s="95" t="e">
        <f t="shared" si="55"/>
        <v>#REF!</v>
      </c>
      <c r="BA105" s="95" t="e">
        <f t="shared" si="55"/>
        <v>#REF!</v>
      </c>
      <c r="BB105" s="95" t="e">
        <f t="shared" si="55"/>
        <v>#REF!</v>
      </c>
      <c r="BC105" s="95" t="e">
        <f t="shared" si="55"/>
        <v>#REF!</v>
      </c>
      <c r="BD105" s="95" t="e">
        <f t="shared" si="55"/>
        <v>#REF!</v>
      </c>
      <c r="BE105" s="95" t="e">
        <f t="shared" si="55"/>
        <v>#REF!</v>
      </c>
      <c r="BF105" s="95" t="e">
        <f t="shared" si="55"/>
        <v>#REF!</v>
      </c>
      <c r="BG105" s="95" t="e">
        <f t="shared" si="55"/>
        <v>#REF!</v>
      </c>
      <c r="BH105" s="95" t="e">
        <f t="shared" si="55"/>
        <v>#REF!</v>
      </c>
      <c r="BI105" s="95" t="e">
        <f t="shared" si="55"/>
        <v>#REF!</v>
      </c>
      <c r="BJ105" s="95" t="e">
        <f t="shared" si="55"/>
        <v>#REF!</v>
      </c>
      <c r="BK105" s="95" t="e">
        <f t="shared" si="55"/>
        <v>#REF!</v>
      </c>
      <c r="BL105" s="95" t="e">
        <f t="shared" si="55"/>
        <v>#REF!</v>
      </c>
      <c r="BM105" s="95" t="e">
        <f t="shared" si="55"/>
        <v>#REF!</v>
      </c>
      <c r="BN105" s="95" t="e">
        <f t="shared" si="55"/>
        <v>#REF!</v>
      </c>
      <c r="BO105" s="95" t="e">
        <f t="shared" si="55"/>
        <v>#REF!</v>
      </c>
      <c r="BP105" s="95" t="e">
        <f t="shared" ref="BP105:CZ105" si="56">IF(OR(BP13=" ",BP13=""),0,IF(BP7&lt;16,0,IF(BP7&lt;19,38,IF(BP7&lt;23,63,38))))</f>
        <v>#REF!</v>
      </c>
      <c r="BQ105" s="95" t="e">
        <f t="shared" si="56"/>
        <v>#REF!</v>
      </c>
      <c r="BR105" s="95" t="e">
        <f t="shared" si="56"/>
        <v>#REF!</v>
      </c>
      <c r="BS105" s="95" t="e">
        <f t="shared" si="56"/>
        <v>#REF!</v>
      </c>
      <c r="BT105" s="95" t="e">
        <f t="shared" si="56"/>
        <v>#REF!</v>
      </c>
      <c r="BU105" s="95" t="e">
        <f t="shared" si="56"/>
        <v>#REF!</v>
      </c>
      <c r="BV105" s="95" t="e">
        <f t="shared" si="56"/>
        <v>#REF!</v>
      </c>
      <c r="BW105" s="95" t="e">
        <f t="shared" si="56"/>
        <v>#REF!</v>
      </c>
      <c r="BX105" s="95" t="e">
        <f t="shared" si="56"/>
        <v>#REF!</v>
      </c>
      <c r="BY105" s="95" t="e">
        <f t="shared" si="56"/>
        <v>#REF!</v>
      </c>
      <c r="BZ105" s="95" t="e">
        <f t="shared" si="56"/>
        <v>#REF!</v>
      </c>
      <c r="CA105" s="95" t="e">
        <f t="shared" si="56"/>
        <v>#REF!</v>
      </c>
      <c r="CB105" s="95" t="e">
        <f t="shared" si="56"/>
        <v>#REF!</v>
      </c>
      <c r="CC105" s="95" t="e">
        <f t="shared" si="56"/>
        <v>#REF!</v>
      </c>
      <c r="CD105" s="95" t="e">
        <f t="shared" si="56"/>
        <v>#REF!</v>
      </c>
      <c r="CE105" s="95" t="e">
        <f t="shared" si="56"/>
        <v>#REF!</v>
      </c>
      <c r="CF105" s="95" t="e">
        <f t="shared" si="56"/>
        <v>#REF!</v>
      </c>
      <c r="CG105" s="95" t="e">
        <f t="shared" si="56"/>
        <v>#REF!</v>
      </c>
      <c r="CH105" s="95" t="e">
        <f t="shared" si="56"/>
        <v>#REF!</v>
      </c>
      <c r="CI105" s="95" t="e">
        <f t="shared" si="56"/>
        <v>#REF!</v>
      </c>
      <c r="CJ105" s="95" t="e">
        <f t="shared" si="56"/>
        <v>#REF!</v>
      </c>
      <c r="CK105" s="95" t="e">
        <f t="shared" si="56"/>
        <v>#REF!</v>
      </c>
      <c r="CL105" s="95" t="e">
        <f t="shared" si="56"/>
        <v>#REF!</v>
      </c>
      <c r="CM105" s="95" t="e">
        <f t="shared" si="56"/>
        <v>#REF!</v>
      </c>
      <c r="CN105" s="95" t="e">
        <f t="shared" si="56"/>
        <v>#REF!</v>
      </c>
      <c r="CO105" s="95" t="e">
        <f t="shared" si="56"/>
        <v>#REF!</v>
      </c>
      <c r="CP105" s="95" t="e">
        <f t="shared" si="56"/>
        <v>#REF!</v>
      </c>
      <c r="CQ105" s="95" t="e">
        <f t="shared" si="56"/>
        <v>#REF!</v>
      </c>
      <c r="CR105" s="95" t="e">
        <f t="shared" si="56"/>
        <v>#REF!</v>
      </c>
      <c r="CS105" s="95" t="e">
        <f t="shared" si="56"/>
        <v>#REF!</v>
      </c>
      <c r="CT105" s="95" t="e">
        <f t="shared" si="56"/>
        <v>#REF!</v>
      </c>
      <c r="CU105" s="95" t="e">
        <f t="shared" si="56"/>
        <v>#REF!</v>
      </c>
      <c r="CV105" s="95" t="e">
        <f t="shared" si="56"/>
        <v>#REF!</v>
      </c>
      <c r="CW105" s="95" t="e">
        <f t="shared" si="56"/>
        <v>#REF!</v>
      </c>
      <c r="CX105" s="95" t="e">
        <f t="shared" si="56"/>
        <v>#REF!</v>
      </c>
      <c r="CY105" s="95" t="e">
        <f t="shared" si="56"/>
        <v>#REF!</v>
      </c>
      <c r="CZ105" s="95" t="e">
        <f t="shared" si="56"/>
        <v>#REF!</v>
      </c>
    </row>
    <row r="106" spans="1:104">
      <c r="A106" t="s">
        <v>139</v>
      </c>
      <c r="C106" s="151" t="s">
        <v>475</v>
      </c>
      <c r="D106" s="95">
        <f t="shared" ref="D106:AI106" si="57">IF(OR(D14=" ",D14=""),0,IF(D8&lt;16,0,IF(D8&lt;19,38,IF(D8&lt;23,63,38))))</f>
        <v>0</v>
      </c>
      <c r="E106" s="95">
        <f t="shared" si="57"/>
        <v>0</v>
      </c>
      <c r="F106" s="95">
        <f t="shared" si="57"/>
        <v>0</v>
      </c>
      <c r="G106" s="95">
        <f t="shared" si="57"/>
        <v>0</v>
      </c>
      <c r="H106" s="95">
        <f t="shared" si="57"/>
        <v>0</v>
      </c>
      <c r="I106" s="95">
        <f t="shared" si="57"/>
        <v>0</v>
      </c>
      <c r="J106" s="95">
        <f t="shared" si="57"/>
        <v>0</v>
      </c>
      <c r="K106" s="95">
        <f t="shared" si="57"/>
        <v>0</v>
      </c>
      <c r="L106" s="95">
        <f t="shared" si="57"/>
        <v>0</v>
      </c>
      <c r="M106" s="95">
        <f t="shared" si="57"/>
        <v>0</v>
      </c>
      <c r="N106" s="95">
        <f t="shared" si="57"/>
        <v>0</v>
      </c>
      <c r="O106" s="95">
        <f t="shared" si="57"/>
        <v>0</v>
      </c>
      <c r="P106" s="95">
        <f t="shared" si="57"/>
        <v>0</v>
      </c>
      <c r="Q106" s="95">
        <f t="shared" si="57"/>
        <v>0</v>
      </c>
      <c r="R106" s="95">
        <f t="shared" si="57"/>
        <v>0</v>
      </c>
      <c r="S106" s="95">
        <f t="shared" si="57"/>
        <v>0</v>
      </c>
      <c r="T106" s="95">
        <f t="shared" si="57"/>
        <v>0</v>
      </c>
      <c r="U106" s="95">
        <f t="shared" si="57"/>
        <v>0</v>
      </c>
      <c r="V106" s="95">
        <f t="shared" si="57"/>
        <v>0</v>
      </c>
      <c r="W106" s="95">
        <f t="shared" si="57"/>
        <v>0</v>
      </c>
      <c r="X106" s="95">
        <f t="shared" si="57"/>
        <v>0</v>
      </c>
      <c r="Y106" s="95">
        <f t="shared" si="57"/>
        <v>0</v>
      </c>
      <c r="Z106" s="95">
        <f t="shared" si="57"/>
        <v>0</v>
      </c>
      <c r="AA106" s="95">
        <f t="shared" si="57"/>
        <v>0</v>
      </c>
      <c r="AB106" s="95">
        <f t="shared" si="57"/>
        <v>0</v>
      </c>
      <c r="AC106" s="95">
        <f t="shared" si="57"/>
        <v>0</v>
      </c>
      <c r="AD106" s="95">
        <f t="shared" si="57"/>
        <v>0</v>
      </c>
      <c r="AE106" s="95">
        <f t="shared" si="57"/>
        <v>0</v>
      </c>
      <c r="AF106" s="95">
        <f t="shared" si="57"/>
        <v>0</v>
      </c>
      <c r="AG106" s="95">
        <f t="shared" si="57"/>
        <v>0</v>
      </c>
      <c r="AH106" s="95">
        <f t="shared" si="57"/>
        <v>0</v>
      </c>
      <c r="AI106" s="95">
        <f t="shared" si="57"/>
        <v>0</v>
      </c>
      <c r="AJ106" s="95">
        <f t="shared" ref="AJ106:BO106" si="58">IF(OR(AJ14=" ",AJ14=""),0,IF(AJ8&lt;16,0,IF(AJ8&lt;19,38,IF(AJ8&lt;23,63,38))))</f>
        <v>0</v>
      </c>
      <c r="AK106" s="95">
        <f t="shared" si="58"/>
        <v>0</v>
      </c>
      <c r="AL106" s="95">
        <f t="shared" si="58"/>
        <v>0</v>
      </c>
      <c r="AM106" s="95">
        <f t="shared" si="58"/>
        <v>0</v>
      </c>
      <c r="AN106" s="95" t="e">
        <f t="shared" si="58"/>
        <v>#REF!</v>
      </c>
      <c r="AO106" s="95" t="e">
        <f t="shared" si="58"/>
        <v>#REF!</v>
      </c>
      <c r="AP106" s="95" t="e">
        <f t="shared" si="58"/>
        <v>#REF!</v>
      </c>
      <c r="AQ106" s="95" t="e">
        <f t="shared" si="58"/>
        <v>#REF!</v>
      </c>
      <c r="AR106" s="95" t="e">
        <f t="shared" si="58"/>
        <v>#REF!</v>
      </c>
      <c r="AS106" s="95" t="e">
        <f t="shared" si="58"/>
        <v>#REF!</v>
      </c>
      <c r="AT106" s="95" t="e">
        <f t="shared" si="58"/>
        <v>#REF!</v>
      </c>
      <c r="AU106" s="95" t="e">
        <f t="shared" si="58"/>
        <v>#REF!</v>
      </c>
      <c r="AV106" s="95" t="e">
        <f t="shared" si="58"/>
        <v>#REF!</v>
      </c>
      <c r="AW106" s="95" t="e">
        <f t="shared" si="58"/>
        <v>#REF!</v>
      </c>
      <c r="AX106" s="95" t="e">
        <f t="shared" si="58"/>
        <v>#REF!</v>
      </c>
      <c r="AY106" s="95" t="e">
        <f t="shared" si="58"/>
        <v>#REF!</v>
      </c>
      <c r="AZ106" s="95" t="e">
        <f t="shared" si="58"/>
        <v>#REF!</v>
      </c>
      <c r="BA106" s="95" t="e">
        <f t="shared" si="58"/>
        <v>#REF!</v>
      </c>
      <c r="BB106" s="95" t="e">
        <f t="shared" si="58"/>
        <v>#REF!</v>
      </c>
      <c r="BC106" s="95" t="e">
        <f t="shared" si="58"/>
        <v>#REF!</v>
      </c>
      <c r="BD106" s="95" t="e">
        <f t="shared" si="58"/>
        <v>#REF!</v>
      </c>
      <c r="BE106" s="95" t="e">
        <f t="shared" si="58"/>
        <v>#REF!</v>
      </c>
      <c r="BF106" s="95" t="e">
        <f t="shared" si="58"/>
        <v>#REF!</v>
      </c>
      <c r="BG106" s="95" t="e">
        <f t="shared" si="58"/>
        <v>#REF!</v>
      </c>
      <c r="BH106" s="95" t="e">
        <f t="shared" si="58"/>
        <v>#REF!</v>
      </c>
      <c r="BI106" s="95" t="e">
        <f t="shared" si="58"/>
        <v>#REF!</v>
      </c>
      <c r="BJ106" s="95" t="e">
        <f t="shared" si="58"/>
        <v>#REF!</v>
      </c>
      <c r="BK106" s="95" t="e">
        <f t="shared" si="58"/>
        <v>#REF!</v>
      </c>
      <c r="BL106" s="95" t="e">
        <f t="shared" si="58"/>
        <v>#REF!</v>
      </c>
      <c r="BM106" s="95" t="e">
        <f t="shared" si="58"/>
        <v>#REF!</v>
      </c>
      <c r="BN106" s="95" t="e">
        <f t="shared" si="58"/>
        <v>#REF!</v>
      </c>
      <c r="BO106" s="95" t="e">
        <f t="shared" si="58"/>
        <v>#REF!</v>
      </c>
      <c r="BP106" s="95" t="e">
        <f t="shared" ref="BP106:CZ106" si="59">IF(OR(BP14=" ",BP14=""),0,IF(BP8&lt;16,0,IF(BP8&lt;19,38,IF(BP8&lt;23,63,38))))</f>
        <v>#REF!</v>
      </c>
      <c r="BQ106" s="95" t="e">
        <f t="shared" si="59"/>
        <v>#REF!</v>
      </c>
      <c r="BR106" s="95" t="e">
        <f t="shared" si="59"/>
        <v>#REF!</v>
      </c>
      <c r="BS106" s="95" t="e">
        <f t="shared" si="59"/>
        <v>#REF!</v>
      </c>
      <c r="BT106" s="95" t="e">
        <f t="shared" si="59"/>
        <v>#REF!</v>
      </c>
      <c r="BU106" s="95" t="e">
        <f t="shared" si="59"/>
        <v>#REF!</v>
      </c>
      <c r="BV106" s="95" t="e">
        <f t="shared" si="59"/>
        <v>#REF!</v>
      </c>
      <c r="BW106" s="95" t="e">
        <f t="shared" si="59"/>
        <v>#REF!</v>
      </c>
      <c r="BX106" s="95" t="e">
        <f t="shared" si="59"/>
        <v>#REF!</v>
      </c>
      <c r="BY106" s="95" t="e">
        <f t="shared" si="59"/>
        <v>#REF!</v>
      </c>
      <c r="BZ106" s="95" t="e">
        <f t="shared" si="59"/>
        <v>#REF!</v>
      </c>
      <c r="CA106" s="95" t="e">
        <f t="shared" si="59"/>
        <v>#REF!</v>
      </c>
      <c r="CB106" s="95" t="e">
        <f t="shared" si="59"/>
        <v>#REF!</v>
      </c>
      <c r="CC106" s="95" t="e">
        <f t="shared" si="59"/>
        <v>#REF!</v>
      </c>
      <c r="CD106" s="95" t="e">
        <f t="shared" si="59"/>
        <v>#REF!</v>
      </c>
      <c r="CE106" s="95" t="e">
        <f t="shared" si="59"/>
        <v>#REF!</v>
      </c>
      <c r="CF106" s="95" t="e">
        <f t="shared" si="59"/>
        <v>#REF!</v>
      </c>
      <c r="CG106" s="95" t="e">
        <f t="shared" si="59"/>
        <v>#REF!</v>
      </c>
      <c r="CH106" s="95" t="e">
        <f t="shared" si="59"/>
        <v>#REF!</v>
      </c>
      <c r="CI106" s="95" t="e">
        <f t="shared" si="59"/>
        <v>#REF!</v>
      </c>
      <c r="CJ106" s="95" t="e">
        <f t="shared" si="59"/>
        <v>#REF!</v>
      </c>
      <c r="CK106" s="95" t="e">
        <f t="shared" si="59"/>
        <v>#REF!</v>
      </c>
      <c r="CL106" s="95" t="e">
        <f t="shared" si="59"/>
        <v>#REF!</v>
      </c>
      <c r="CM106" s="95" t="e">
        <f t="shared" si="59"/>
        <v>#REF!</v>
      </c>
      <c r="CN106" s="95" t="e">
        <f t="shared" si="59"/>
        <v>#REF!</v>
      </c>
      <c r="CO106" s="95" t="e">
        <f t="shared" si="59"/>
        <v>#REF!</v>
      </c>
      <c r="CP106" s="95" t="e">
        <f t="shared" si="59"/>
        <v>#REF!</v>
      </c>
      <c r="CQ106" s="95" t="e">
        <f t="shared" si="59"/>
        <v>#REF!</v>
      </c>
      <c r="CR106" s="95" t="e">
        <f t="shared" si="59"/>
        <v>#REF!</v>
      </c>
      <c r="CS106" s="95" t="e">
        <f t="shared" si="59"/>
        <v>#REF!</v>
      </c>
      <c r="CT106" s="95" t="e">
        <f t="shared" si="59"/>
        <v>#REF!</v>
      </c>
      <c r="CU106" s="95" t="e">
        <f t="shared" si="59"/>
        <v>#REF!</v>
      </c>
      <c r="CV106" s="95" t="e">
        <f t="shared" si="59"/>
        <v>#REF!</v>
      </c>
      <c r="CW106" s="95" t="e">
        <f t="shared" si="59"/>
        <v>#REF!</v>
      </c>
      <c r="CX106" s="95" t="e">
        <f t="shared" si="59"/>
        <v>#REF!</v>
      </c>
      <c r="CY106" s="95" t="e">
        <f t="shared" si="59"/>
        <v>#REF!</v>
      </c>
      <c r="CZ106" s="95" t="e">
        <f t="shared" si="59"/>
        <v>#REF!</v>
      </c>
    </row>
    <row r="107" spans="1:104">
      <c r="A107" t="s">
        <v>140</v>
      </c>
      <c r="C107" s="151" t="s">
        <v>476</v>
      </c>
      <c r="D107" s="95">
        <f t="shared" ref="D107:AI107" si="60">IF(OR(D15=" ",D15=""),0,IF(D9&lt;16,0,IF(D9&lt;19,38,IF(D9&lt;23,63,38))))</f>
        <v>0</v>
      </c>
      <c r="E107" s="95">
        <f t="shared" si="60"/>
        <v>0</v>
      </c>
      <c r="F107" s="95">
        <f t="shared" si="60"/>
        <v>0</v>
      </c>
      <c r="G107" s="95">
        <f t="shared" si="60"/>
        <v>0</v>
      </c>
      <c r="H107" s="95">
        <f t="shared" si="60"/>
        <v>0</v>
      </c>
      <c r="I107" s="95">
        <f t="shared" si="60"/>
        <v>0</v>
      </c>
      <c r="J107" s="95">
        <f t="shared" si="60"/>
        <v>0</v>
      </c>
      <c r="K107" s="95">
        <f t="shared" si="60"/>
        <v>0</v>
      </c>
      <c r="L107" s="95">
        <f t="shared" si="60"/>
        <v>0</v>
      </c>
      <c r="M107" s="95">
        <f t="shared" si="60"/>
        <v>0</v>
      </c>
      <c r="N107" s="95">
        <f t="shared" si="60"/>
        <v>0</v>
      </c>
      <c r="O107" s="95">
        <f t="shared" si="60"/>
        <v>0</v>
      </c>
      <c r="P107" s="95">
        <f t="shared" si="60"/>
        <v>0</v>
      </c>
      <c r="Q107" s="95">
        <f t="shared" si="60"/>
        <v>0</v>
      </c>
      <c r="R107" s="95">
        <f t="shared" si="60"/>
        <v>0</v>
      </c>
      <c r="S107" s="95">
        <f t="shared" si="60"/>
        <v>0</v>
      </c>
      <c r="T107" s="95">
        <f t="shared" si="60"/>
        <v>0</v>
      </c>
      <c r="U107" s="95">
        <f t="shared" si="60"/>
        <v>0</v>
      </c>
      <c r="V107" s="95">
        <f t="shared" si="60"/>
        <v>0</v>
      </c>
      <c r="W107" s="95">
        <f t="shared" si="60"/>
        <v>0</v>
      </c>
      <c r="X107" s="95">
        <f t="shared" si="60"/>
        <v>0</v>
      </c>
      <c r="Y107" s="95">
        <f t="shared" si="60"/>
        <v>0</v>
      </c>
      <c r="Z107" s="95">
        <f t="shared" si="60"/>
        <v>0</v>
      </c>
      <c r="AA107" s="95">
        <f t="shared" si="60"/>
        <v>0</v>
      </c>
      <c r="AB107" s="95">
        <f t="shared" si="60"/>
        <v>0</v>
      </c>
      <c r="AC107" s="95">
        <f t="shared" si="60"/>
        <v>0</v>
      </c>
      <c r="AD107" s="95">
        <f t="shared" si="60"/>
        <v>0</v>
      </c>
      <c r="AE107" s="95">
        <f t="shared" si="60"/>
        <v>0</v>
      </c>
      <c r="AF107" s="95">
        <f t="shared" si="60"/>
        <v>0</v>
      </c>
      <c r="AG107" s="95">
        <f t="shared" si="60"/>
        <v>0</v>
      </c>
      <c r="AH107" s="95">
        <f t="shared" si="60"/>
        <v>0</v>
      </c>
      <c r="AI107" s="95">
        <f t="shared" si="60"/>
        <v>0</v>
      </c>
      <c r="AJ107" s="95">
        <f t="shared" ref="AJ107:BO107" si="61">IF(OR(AJ15=" ",AJ15=""),0,IF(AJ9&lt;16,0,IF(AJ9&lt;19,38,IF(AJ9&lt;23,63,38))))</f>
        <v>0</v>
      </c>
      <c r="AK107" s="95">
        <f t="shared" si="61"/>
        <v>0</v>
      </c>
      <c r="AL107" s="95">
        <f t="shared" si="61"/>
        <v>0</v>
      </c>
      <c r="AM107" s="95">
        <f t="shared" si="61"/>
        <v>0</v>
      </c>
      <c r="AN107" s="95" t="e">
        <f t="shared" si="61"/>
        <v>#REF!</v>
      </c>
      <c r="AO107" s="95" t="e">
        <f t="shared" si="61"/>
        <v>#REF!</v>
      </c>
      <c r="AP107" s="95" t="e">
        <f t="shared" si="61"/>
        <v>#REF!</v>
      </c>
      <c r="AQ107" s="95" t="e">
        <f t="shared" si="61"/>
        <v>#REF!</v>
      </c>
      <c r="AR107" s="95" t="e">
        <f t="shared" si="61"/>
        <v>#REF!</v>
      </c>
      <c r="AS107" s="95" t="e">
        <f t="shared" si="61"/>
        <v>#REF!</v>
      </c>
      <c r="AT107" s="95" t="e">
        <f t="shared" si="61"/>
        <v>#REF!</v>
      </c>
      <c r="AU107" s="95" t="e">
        <f t="shared" si="61"/>
        <v>#REF!</v>
      </c>
      <c r="AV107" s="95" t="e">
        <f t="shared" si="61"/>
        <v>#REF!</v>
      </c>
      <c r="AW107" s="95" t="e">
        <f t="shared" si="61"/>
        <v>#REF!</v>
      </c>
      <c r="AX107" s="95" t="e">
        <f t="shared" si="61"/>
        <v>#REF!</v>
      </c>
      <c r="AY107" s="95" t="e">
        <f t="shared" si="61"/>
        <v>#REF!</v>
      </c>
      <c r="AZ107" s="95" t="e">
        <f t="shared" si="61"/>
        <v>#REF!</v>
      </c>
      <c r="BA107" s="95" t="e">
        <f t="shared" si="61"/>
        <v>#REF!</v>
      </c>
      <c r="BB107" s="95" t="e">
        <f t="shared" si="61"/>
        <v>#REF!</v>
      </c>
      <c r="BC107" s="95" t="e">
        <f t="shared" si="61"/>
        <v>#REF!</v>
      </c>
      <c r="BD107" s="95" t="e">
        <f t="shared" si="61"/>
        <v>#REF!</v>
      </c>
      <c r="BE107" s="95" t="e">
        <f t="shared" si="61"/>
        <v>#REF!</v>
      </c>
      <c r="BF107" s="95" t="e">
        <f t="shared" si="61"/>
        <v>#REF!</v>
      </c>
      <c r="BG107" s="95" t="e">
        <f t="shared" si="61"/>
        <v>#REF!</v>
      </c>
      <c r="BH107" s="95" t="e">
        <f t="shared" si="61"/>
        <v>#REF!</v>
      </c>
      <c r="BI107" s="95" t="e">
        <f t="shared" si="61"/>
        <v>#REF!</v>
      </c>
      <c r="BJ107" s="95" t="e">
        <f t="shared" si="61"/>
        <v>#REF!</v>
      </c>
      <c r="BK107" s="95" t="e">
        <f t="shared" si="61"/>
        <v>#REF!</v>
      </c>
      <c r="BL107" s="95" t="e">
        <f t="shared" si="61"/>
        <v>#REF!</v>
      </c>
      <c r="BM107" s="95" t="e">
        <f t="shared" si="61"/>
        <v>#REF!</v>
      </c>
      <c r="BN107" s="95" t="e">
        <f t="shared" si="61"/>
        <v>#REF!</v>
      </c>
      <c r="BO107" s="95" t="e">
        <f t="shared" si="61"/>
        <v>#REF!</v>
      </c>
      <c r="BP107" s="95" t="e">
        <f t="shared" ref="BP107:CZ107" si="62">IF(OR(BP15=" ",BP15=""),0,IF(BP9&lt;16,0,IF(BP9&lt;19,38,IF(BP9&lt;23,63,38))))</f>
        <v>#REF!</v>
      </c>
      <c r="BQ107" s="95" t="e">
        <f t="shared" si="62"/>
        <v>#REF!</v>
      </c>
      <c r="BR107" s="95" t="e">
        <f t="shared" si="62"/>
        <v>#REF!</v>
      </c>
      <c r="BS107" s="95" t="e">
        <f t="shared" si="62"/>
        <v>#REF!</v>
      </c>
      <c r="BT107" s="95" t="e">
        <f t="shared" si="62"/>
        <v>#REF!</v>
      </c>
      <c r="BU107" s="95" t="e">
        <f t="shared" si="62"/>
        <v>#REF!</v>
      </c>
      <c r="BV107" s="95" t="e">
        <f t="shared" si="62"/>
        <v>#REF!</v>
      </c>
      <c r="BW107" s="95" t="e">
        <f t="shared" si="62"/>
        <v>#REF!</v>
      </c>
      <c r="BX107" s="95" t="e">
        <f t="shared" si="62"/>
        <v>#REF!</v>
      </c>
      <c r="BY107" s="95" t="e">
        <f t="shared" si="62"/>
        <v>#REF!</v>
      </c>
      <c r="BZ107" s="95" t="e">
        <f t="shared" si="62"/>
        <v>#REF!</v>
      </c>
      <c r="CA107" s="95" t="e">
        <f t="shared" si="62"/>
        <v>#REF!</v>
      </c>
      <c r="CB107" s="95" t="e">
        <f t="shared" si="62"/>
        <v>#REF!</v>
      </c>
      <c r="CC107" s="95" t="e">
        <f t="shared" si="62"/>
        <v>#REF!</v>
      </c>
      <c r="CD107" s="95" t="e">
        <f t="shared" si="62"/>
        <v>#REF!</v>
      </c>
      <c r="CE107" s="95" t="e">
        <f t="shared" si="62"/>
        <v>#REF!</v>
      </c>
      <c r="CF107" s="95" t="e">
        <f t="shared" si="62"/>
        <v>#REF!</v>
      </c>
      <c r="CG107" s="95" t="e">
        <f t="shared" si="62"/>
        <v>#REF!</v>
      </c>
      <c r="CH107" s="95" t="e">
        <f t="shared" si="62"/>
        <v>#REF!</v>
      </c>
      <c r="CI107" s="95" t="e">
        <f t="shared" si="62"/>
        <v>#REF!</v>
      </c>
      <c r="CJ107" s="95" t="e">
        <f t="shared" si="62"/>
        <v>#REF!</v>
      </c>
      <c r="CK107" s="95" t="e">
        <f t="shared" si="62"/>
        <v>#REF!</v>
      </c>
      <c r="CL107" s="95" t="e">
        <f t="shared" si="62"/>
        <v>#REF!</v>
      </c>
      <c r="CM107" s="95" t="e">
        <f t="shared" si="62"/>
        <v>#REF!</v>
      </c>
      <c r="CN107" s="95" t="e">
        <f t="shared" si="62"/>
        <v>#REF!</v>
      </c>
      <c r="CO107" s="95" t="e">
        <f t="shared" si="62"/>
        <v>#REF!</v>
      </c>
      <c r="CP107" s="95" t="e">
        <f t="shared" si="62"/>
        <v>#REF!</v>
      </c>
      <c r="CQ107" s="95" t="e">
        <f t="shared" si="62"/>
        <v>#REF!</v>
      </c>
      <c r="CR107" s="95" t="e">
        <f t="shared" si="62"/>
        <v>#REF!</v>
      </c>
      <c r="CS107" s="95" t="e">
        <f t="shared" si="62"/>
        <v>#REF!</v>
      </c>
      <c r="CT107" s="95" t="e">
        <f t="shared" si="62"/>
        <v>#REF!</v>
      </c>
      <c r="CU107" s="95" t="e">
        <f t="shared" si="62"/>
        <v>#REF!</v>
      </c>
      <c r="CV107" s="95" t="e">
        <f t="shared" si="62"/>
        <v>#REF!</v>
      </c>
      <c r="CW107" s="95" t="e">
        <f t="shared" si="62"/>
        <v>#REF!</v>
      </c>
      <c r="CX107" s="95" t="e">
        <f t="shared" si="62"/>
        <v>#REF!</v>
      </c>
      <c r="CY107" s="95" t="e">
        <f t="shared" si="62"/>
        <v>#REF!</v>
      </c>
      <c r="CZ107" s="95" t="e">
        <f t="shared" si="62"/>
        <v>#REF!</v>
      </c>
    </row>
    <row r="108" spans="1:104">
      <c r="A108" t="s">
        <v>141</v>
      </c>
      <c r="C108" s="151" t="s">
        <v>477</v>
      </c>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row>
    <row r="109" spans="1:104">
      <c r="A109" t="s">
        <v>142</v>
      </c>
      <c r="C109" s="151" t="s">
        <v>489</v>
      </c>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row>
    <row r="110" spans="1:104">
      <c r="A110" t="s">
        <v>143</v>
      </c>
      <c r="C110" s="151" t="s">
        <v>478</v>
      </c>
      <c r="D110" s="95">
        <f>D296</f>
        <v>48</v>
      </c>
      <c r="E110" s="95">
        <f t="shared" ref="E110:BP110" si="63">E296</f>
        <v>48</v>
      </c>
      <c r="F110" s="95">
        <f t="shared" si="63"/>
        <v>48</v>
      </c>
      <c r="G110" s="95">
        <f t="shared" si="63"/>
        <v>48</v>
      </c>
      <c r="H110" s="95">
        <f t="shared" si="63"/>
        <v>48</v>
      </c>
      <c r="I110" s="95">
        <f t="shared" si="63"/>
        <v>48</v>
      </c>
      <c r="J110" s="95">
        <f t="shared" si="63"/>
        <v>48</v>
      </c>
      <c r="K110" s="95">
        <f t="shared" si="63"/>
        <v>48</v>
      </c>
      <c r="L110" s="95">
        <f t="shared" si="63"/>
        <v>48</v>
      </c>
      <c r="M110" s="95">
        <f t="shared" si="63"/>
        <v>48</v>
      </c>
      <c r="N110" s="95">
        <f t="shared" si="63"/>
        <v>48</v>
      </c>
      <c r="O110" s="95">
        <f t="shared" si="63"/>
        <v>48</v>
      </c>
      <c r="P110" s="95">
        <f t="shared" si="63"/>
        <v>48</v>
      </c>
      <c r="Q110" s="95">
        <f t="shared" si="63"/>
        <v>48</v>
      </c>
      <c r="R110" s="95">
        <f t="shared" si="63"/>
        <v>48</v>
      </c>
      <c r="S110" s="95">
        <f t="shared" si="63"/>
        <v>48</v>
      </c>
      <c r="T110" s="95">
        <f t="shared" si="63"/>
        <v>48</v>
      </c>
      <c r="U110" s="95">
        <f t="shared" si="63"/>
        <v>48</v>
      </c>
      <c r="V110" s="95">
        <f t="shared" si="63"/>
        <v>48</v>
      </c>
      <c r="W110" s="95">
        <f t="shared" si="63"/>
        <v>48</v>
      </c>
      <c r="X110" s="95">
        <f t="shared" si="63"/>
        <v>48</v>
      </c>
      <c r="Y110" s="95">
        <f t="shared" si="63"/>
        <v>48</v>
      </c>
      <c r="Z110" s="95">
        <f t="shared" si="63"/>
        <v>48</v>
      </c>
      <c r="AA110" s="95">
        <f t="shared" si="63"/>
        <v>48</v>
      </c>
      <c r="AB110" s="95">
        <f t="shared" si="63"/>
        <v>48</v>
      </c>
      <c r="AC110" s="95">
        <f t="shared" si="63"/>
        <v>48</v>
      </c>
      <c r="AD110" s="95">
        <f t="shared" si="63"/>
        <v>48</v>
      </c>
      <c r="AE110" s="95">
        <f t="shared" si="63"/>
        <v>48</v>
      </c>
      <c r="AF110" s="95">
        <f t="shared" si="63"/>
        <v>48</v>
      </c>
      <c r="AG110" s="95">
        <f t="shared" si="63"/>
        <v>48</v>
      </c>
      <c r="AH110" s="95">
        <f t="shared" si="63"/>
        <v>48</v>
      </c>
      <c r="AI110" s="95">
        <f t="shared" si="63"/>
        <v>48</v>
      </c>
      <c r="AJ110" s="95">
        <f t="shared" si="63"/>
        <v>48</v>
      </c>
      <c r="AK110" s="95">
        <f t="shared" si="63"/>
        <v>48</v>
      </c>
      <c r="AL110" s="95">
        <f t="shared" si="63"/>
        <v>48</v>
      </c>
      <c r="AM110" s="95">
        <f t="shared" si="63"/>
        <v>48</v>
      </c>
      <c r="AN110" s="95">
        <f t="shared" si="63"/>
        <v>0</v>
      </c>
      <c r="AO110" s="95">
        <f t="shared" si="63"/>
        <v>0</v>
      </c>
      <c r="AP110" s="95">
        <f t="shared" si="63"/>
        <v>0</v>
      </c>
      <c r="AQ110" s="95">
        <f t="shared" si="63"/>
        <v>0</v>
      </c>
      <c r="AR110" s="95">
        <f t="shared" si="63"/>
        <v>0</v>
      </c>
      <c r="AS110" s="95">
        <f t="shared" si="63"/>
        <v>0</v>
      </c>
      <c r="AT110" s="95">
        <f t="shared" si="63"/>
        <v>0</v>
      </c>
      <c r="AU110" s="95">
        <f t="shared" si="63"/>
        <v>0</v>
      </c>
      <c r="AV110" s="95">
        <f t="shared" si="63"/>
        <v>0</v>
      </c>
      <c r="AW110" s="95">
        <f t="shared" si="63"/>
        <v>0</v>
      </c>
      <c r="AX110" s="95">
        <f t="shared" si="63"/>
        <v>0</v>
      </c>
      <c r="AY110" s="95">
        <f t="shared" si="63"/>
        <v>0</v>
      </c>
      <c r="AZ110" s="95">
        <f t="shared" si="63"/>
        <v>0</v>
      </c>
      <c r="BA110" s="95">
        <f t="shared" si="63"/>
        <v>0</v>
      </c>
      <c r="BB110" s="95">
        <f t="shared" si="63"/>
        <v>0</v>
      </c>
      <c r="BC110" s="95">
        <f t="shared" si="63"/>
        <v>0</v>
      </c>
      <c r="BD110" s="95">
        <f t="shared" si="63"/>
        <v>0</v>
      </c>
      <c r="BE110" s="95">
        <f t="shared" si="63"/>
        <v>0</v>
      </c>
      <c r="BF110" s="95">
        <f t="shared" si="63"/>
        <v>0</v>
      </c>
      <c r="BG110" s="95">
        <f t="shared" si="63"/>
        <v>0</v>
      </c>
      <c r="BH110" s="95">
        <f t="shared" si="63"/>
        <v>0</v>
      </c>
      <c r="BI110" s="95">
        <f t="shared" si="63"/>
        <v>0</v>
      </c>
      <c r="BJ110" s="95">
        <f t="shared" si="63"/>
        <v>0</v>
      </c>
      <c r="BK110" s="95">
        <f t="shared" si="63"/>
        <v>0</v>
      </c>
      <c r="BL110" s="95">
        <f t="shared" si="63"/>
        <v>0</v>
      </c>
      <c r="BM110" s="95">
        <f t="shared" si="63"/>
        <v>0</v>
      </c>
      <c r="BN110" s="95">
        <f t="shared" si="63"/>
        <v>0</v>
      </c>
      <c r="BO110" s="95">
        <f t="shared" si="63"/>
        <v>0</v>
      </c>
      <c r="BP110" s="95">
        <f t="shared" si="63"/>
        <v>0</v>
      </c>
      <c r="BQ110" s="95">
        <f t="shared" ref="BQ110:CZ110" si="64">BQ296</f>
        <v>0</v>
      </c>
      <c r="BR110" s="95">
        <f t="shared" si="64"/>
        <v>0</v>
      </c>
      <c r="BS110" s="95">
        <f t="shared" si="64"/>
        <v>0</v>
      </c>
      <c r="BT110" s="95">
        <f t="shared" si="64"/>
        <v>0</v>
      </c>
      <c r="BU110" s="95">
        <f t="shared" si="64"/>
        <v>0</v>
      </c>
      <c r="BV110" s="95">
        <f t="shared" si="64"/>
        <v>0</v>
      </c>
      <c r="BW110" s="95">
        <f t="shared" si="64"/>
        <v>0</v>
      </c>
      <c r="BX110" s="95">
        <f t="shared" si="64"/>
        <v>0</v>
      </c>
      <c r="BY110" s="95">
        <f t="shared" si="64"/>
        <v>0</v>
      </c>
      <c r="BZ110" s="95">
        <f t="shared" si="64"/>
        <v>0</v>
      </c>
      <c r="CA110" s="95">
        <f t="shared" si="64"/>
        <v>0</v>
      </c>
      <c r="CB110" s="95">
        <f t="shared" si="64"/>
        <v>0</v>
      </c>
      <c r="CC110" s="95">
        <f t="shared" si="64"/>
        <v>0</v>
      </c>
      <c r="CD110" s="95">
        <f t="shared" si="64"/>
        <v>0</v>
      </c>
      <c r="CE110" s="95">
        <f t="shared" si="64"/>
        <v>0</v>
      </c>
      <c r="CF110" s="95">
        <f t="shared" si="64"/>
        <v>0</v>
      </c>
      <c r="CG110" s="95">
        <f t="shared" si="64"/>
        <v>0</v>
      </c>
      <c r="CH110" s="95">
        <f t="shared" si="64"/>
        <v>0</v>
      </c>
      <c r="CI110" s="95">
        <f t="shared" si="64"/>
        <v>0</v>
      </c>
      <c r="CJ110" s="95">
        <f t="shared" si="64"/>
        <v>0</v>
      </c>
      <c r="CK110" s="95">
        <f t="shared" si="64"/>
        <v>0</v>
      </c>
      <c r="CL110" s="95">
        <f t="shared" si="64"/>
        <v>0</v>
      </c>
      <c r="CM110" s="95">
        <f t="shared" si="64"/>
        <v>0</v>
      </c>
      <c r="CN110" s="95">
        <f t="shared" si="64"/>
        <v>0</v>
      </c>
      <c r="CO110" s="95">
        <f t="shared" si="64"/>
        <v>0</v>
      </c>
      <c r="CP110" s="95">
        <f t="shared" si="64"/>
        <v>0</v>
      </c>
      <c r="CQ110" s="95">
        <f t="shared" si="64"/>
        <v>0</v>
      </c>
      <c r="CR110" s="95">
        <f t="shared" si="64"/>
        <v>0</v>
      </c>
      <c r="CS110" s="95">
        <f t="shared" si="64"/>
        <v>0</v>
      </c>
      <c r="CT110" s="95">
        <f t="shared" si="64"/>
        <v>0</v>
      </c>
      <c r="CU110" s="95">
        <f t="shared" si="64"/>
        <v>0</v>
      </c>
      <c r="CV110" s="95">
        <f t="shared" si="64"/>
        <v>0</v>
      </c>
      <c r="CW110" s="95">
        <f t="shared" si="64"/>
        <v>0</v>
      </c>
      <c r="CX110" s="95">
        <f t="shared" si="64"/>
        <v>0</v>
      </c>
      <c r="CY110" s="95">
        <f t="shared" si="64"/>
        <v>0</v>
      </c>
      <c r="CZ110" s="95">
        <f t="shared" si="64"/>
        <v>0</v>
      </c>
    </row>
    <row r="111" spans="1:104">
      <c r="A111" t="s">
        <v>144</v>
      </c>
      <c r="C111" s="151" t="s">
        <v>479</v>
      </c>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row>
    <row r="112" spans="1:104">
      <c r="A112" t="s">
        <v>145</v>
      </c>
      <c r="C112" s="152" t="s">
        <v>646</v>
      </c>
      <c r="D112" s="95">
        <f t="shared" ref="D112:AI112" si="65">SUM(D94:D111)</f>
        <v>153.30000000000001</v>
      </c>
      <c r="E112" s="95">
        <f t="shared" si="65"/>
        <v>153.30000000000001</v>
      </c>
      <c r="F112" s="95">
        <f t="shared" si="65"/>
        <v>153.30000000000001</v>
      </c>
      <c r="G112" s="95">
        <f t="shared" si="65"/>
        <v>153.30000000000001</v>
      </c>
      <c r="H112" s="95">
        <f t="shared" si="65"/>
        <v>153.30000000000001</v>
      </c>
      <c r="I112" s="95">
        <f t="shared" si="65"/>
        <v>153.30000000000001</v>
      </c>
      <c r="J112" s="95">
        <f t="shared" si="65"/>
        <v>123</v>
      </c>
      <c r="K112" s="95">
        <f t="shared" si="65"/>
        <v>123</v>
      </c>
      <c r="L112" s="95">
        <f t="shared" si="65"/>
        <v>123</v>
      </c>
      <c r="M112" s="95">
        <f t="shared" si="65"/>
        <v>123</v>
      </c>
      <c r="N112" s="95">
        <f t="shared" si="65"/>
        <v>132.6</v>
      </c>
      <c r="O112" s="95">
        <f t="shared" si="65"/>
        <v>68.3</v>
      </c>
      <c r="P112" s="95">
        <f t="shared" si="65"/>
        <v>68.3</v>
      </c>
      <c r="Q112" s="95">
        <f t="shared" si="65"/>
        <v>68.3</v>
      </c>
      <c r="R112" s="95">
        <f t="shared" si="65"/>
        <v>68.3</v>
      </c>
      <c r="S112" s="95">
        <f t="shared" si="65"/>
        <v>68.3</v>
      </c>
      <c r="T112" s="95">
        <f t="shared" si="65"/>
        <v>68.3</v>
      </c>
      <c r="U112" s="95">
        <f t="shared" si="65"/>
        <v>68.3</v>
      </c>
      <c r="V112" s="95">
        <f t="shared" si="65"/>
        <v>68.3</v>
      </c>
      <c r="W112" s="95">
        <f t="shared" si="65"/>
        <v>68.3</v>
      </c>
      <c r="X112" s="95">
        <f t="shared" si="65"/>
        <v>67</v>
      </c>
      <c r="Y112" s="95">
        <f t="shared" si="65"/>
        <v>67</v>
      </c>
      <c r="Z112" s="95">
        <f t="shared" si="65"/>
        <v>67</v>
      </c>
      <c r="AA112" s="95">
        <f t="shared" si="65"/>
        <v>67</v>
      </c>
      <c r="AB112" s="95">
        <f t="shared" si="65"/>
        <v>67</v>
      </c>
      <c r="AC112" s="95">
        <f t="shared" si="65"/>
        <v>67</v>
      </c>
      <c r="AD112" s="95">
        <f t="shared" si="65"/>
        <v>67</v>
      </c>
      <c r="AE112" s="95">
        <f t="shared" si="65"/>
        <v>67</v>
      </c>
      <c r="AF112" s="95">
        <f t="shared" si="65"/>
        <v>67</v>
      </c>
      <c r="AG112" s="95">
        <f t="shared" si="65"/>
        <v>67</v>
      </c>
      <c r="AH112" s="95">
        <f t="shared" si="65"/>
        <v>67</v>
      </c>
      <c r="AI112" s="95">
        <f t="shared" si="65"/>
        <v>67</v>
      </c>
      <c r="AJ112" s="95">
        <f t="shared" ref="AJ112:BO112" si="66">SUM(AJ94:AJ111)</f>
        <v>67</v>
      </c>
      <c r="AK112" s="95">
        <f t="shared" si="66"/>
        <v>67</v>
      </c>
      <c r="AL112" s="95">
        <f t="shared" si="66"/>
        <v>67</v>
      </c>
      <c r="AM112" s="95">
        <f t="shared" si="66"/>
        <v>67</v>
      </c>
      <c r="AN112" s="95" t="e">
        <f t="shared" si="66"/>
        <v>#REF!</v>
      </c>
      <c r="AO112" s="95" t="e">
        <f t="shared" si="66"/>
        <v>#REF!</v>
      </c>
      <c r="AP112" s="95" t="e">
        <f t="shared" si="66"/>
        <v>#REF!</v>
      </c>
      <c r="AQ112" s="95" t="e">
        <f t="shared" si="66"/>
        <v>#REF!</v>
      </c>
      <c r="AR112" s="95" t="e">
        <f t="shared" si="66"/>
        <v>#REF!</v>
      </c>
      <c r="AS112" s="95" t="e">
        <f t="shared" si="66"/>
        <v>#REF!</v>
      </c>
      <c r="AT112" s="95" t="e">
        <f t="shared" si="66"/>
        <v>#REF!</v>
      </c>
      <c r="AU112" s="95" t="e">
        <f t="shared" si="66"/>
        <v>#REF!</v>
      </c>
      <c r="AV112" s="95" t="e">
        <f t="shared" si="66"/>
        <v>#REF!</v>
      </c>
      <c r="AW112" s="95" t="e">
        <f t="shared" si="66"/>
        <v>#REF!</v>
      </c>
      <c r="AX112" s="95" t="e">
        <f t="shared" si="66"/>
        <v>#REF!</v>
      </c>
      <c r="AY112" s="95" t="e">
        <f t="shared" si="66"/>
        <v>#REF!</v>
      </c>
      <c r="AZ112" s="95" t="e">
        <f t="shared" si="66"/>
        <v>#REF!</v>
      </c>
      <c r="BA112" s="95" t="e">
        <f t="shared" si="66"/>
        <v>#REF!</v>
      </c>
      <c r="BB112" s="95" t="e">
        <f t="shared" si="66"/>
        <v>#REF!</v>
      </c>
      <c r="BC112" s="95" t="e">
        <f t="shared" si="66"/>
        <v>#REF!</v>
      </c>
      <c r="BD112" s="95" t="e">
        <f t="shared" si="66"/>
        <v>#REF!</v>
      </c>
      <c r="BE112" s="95" t="e">
        <f t="shared" si="66"/>
        <v>#REF!</v>
      </c>
      <c r="BF112" s="95" t="e">
        <f t="shared" si="66"/>
        <v>#REF!</v>
      </c>
      <c r="BG112" s="95" t="e">
        <f t="shared" si="66"/>
        <v>#REF!</v>
      </c>
      <c r="BH112" s="95" t="e">
        <f t="shared" si="66"/>
        <v>#REF!</v>
      </c>
      <c r="BI112" s="95" t="e">
        <f t="shared" si="66"/>
        <v>#REF!</v>
      </c>
      <c r="BJ112" s="95" t="e">
        <f t="shared" si="66"/>
        <v>#REF!</v>
      </c>
      <c r="BK112" s="95" t="e">
        <f t="shared" si="66"/>
        <v>#REF!</v>
      </c>
      <c r="BL112" s="95" t="e">
        <f t="shared" si="66"/>
        <v>#REF!</v>
      </c>
      <c r="BM112" s="95" t="e">
        <f t="shared" si="66"/>
        <v>#REF!</v>
      </c>
      <c r="BN112" s="95" t="e">
        <f t="shared" si="66"/>
        <v>#REF!</v>
      </c>
      <c r="BO112" s="95" t="e">
        <f t="shared" si="66"/>
        <v>#REF!</v>
      </c>
      <c r="BP112" s="95" t="e">
        <f t="shared" ref="BP112:CU112" si="67">SUM(BP94:BP111)</f>
        <v>#REF!</v>
      </c>
      <c r="BQ112" s="95" t="e">
        <f t="shared" si="67"/>
        <v>#REF!</v>
      </c>
      <c r="BR112" s="95" t="e">
        <f t="shared" si="67"/>
        <v>#REF!</v>
      </c>
      <c r="BS112" s="95" t="e">
        <f t="shared" si="67"/>
        <v>#REF!</v>
      </c>
      <c r="BT112" s="95" t="e">
        <f t="shared" si="67"/>
        <v>#REF!</v>
      </c>
      <c r="BU112" s="95" t="e">
        <f t="shared" si="67"/>
        <v>#REF!</v>
      </c>
      <c r="BV112" s="95" t="e">
        <f t="shared" si="67"/>
        <v>#REF!</v>
      </c>
      <c r="BW112" s="95" t="e">
        <f t="shared" si="67"/>
        <v>#REF!</v>
      </c>
      <c r="BX112" s="95" t="e">
        <f t="shared" si="67"/>
        <v>#REF!</v>
      </c>
      <c r="BY112" s="95" t="e">
        <f t="shared" si="67"/>
        <v>#REF!</v>
      </c>
      <c r="BZ112" s="95" t="e">
        <f t="shared" si="67"/>
        <v>#REF!</v>
      </c>
      <c r="CA112" s="95" t="e">
        <f t="shared" si="67"/>
        <v>#REF!</v>
      </c>
      <c r="CB112" s="95" t="e">
        <f t="shared" si="67"/>
        <v>#REF!</v>
      </c>
      <c r="CC112" s="95" t="e">
        <f t="shared" si="67"/>
        <v>#REF!</v>
      </c>
      <c r="CD112" s="95" t="e">
        <f t="shared" si="67"/>
        <v>#REF!</v>
      </c>
      <c r="CE112" s="95" t="e">
        <f t="shared" si="67"/>
        <v>#REF!</v>
      </c>
      <c r="CF112" s="95" t="e">
        <f t="shared" si="67"/>
        <v>#REF!</v>
      </c>
      <c r="CG112" s="95" t="e">
        <f t="shared" si="67"/>
        <v>#REF!</v>
      </c>
      <c r="CH112" s="95" t="e">
        <f t="shared" si="67"/>
        <v>#REF!</v>
      </c>
      <c r="CI112" s="95" t="e">
        <f t="shared" si="67"/>
        <v>#REF!</v>
      </c>
      <c r="CJ112" s="95" t="e">
        <f t="shared" si="67"/>
        <v>#REF!</v>
      </c>
      <c r="CK112" s="95" t="e">
        <f t="shared" si="67"/>
        <v>#REF!</v>
      </c>
      <c r="CL112" s="95" t="e">
        <f t="shared" si="67"/>
        <v>#REF!</v>
      </c>
      <c r="CM112" s="95" t="e">
        <f t="shared" si="67"/>
        <v>#REF!</v>
      </c>
      <c r="CN112" s="95" t="e">
        <f t="shared" si="67"/>
        <v>#REF!</v>
      </c>
      <c r="CO112" s="95" t="e">
        <f t="shared" si="67"/>
        <v>#REF!</v>
      </c>
      <c r="CP112" s="95" t="e">
        <f t="shared" si="67"/>
        <v>#REF!</v>
      </c>
      <c r="CQ112" s="95" t="e">
        <f t="shared" si="67"/>
        <v>#REF!</v>
      </c>
      <c r="CR112" s="95" t="e">
        <f t="shared" si="67"/>
        <v>#REF!</v>
      </c>
      <c r="CS112" s="95" t="e">
        <f t="shared" si="67"/>
        <v>#REF!</v>
      </c>
      <c r="CT112" s="95" t="e">
        <f t="shared" si="67"/>
        <v>#REF!</v>
      </c>
      <c r="CU112" s="95" t="e">
        <f t="shared" si="67"/>
        <v>#REF!</v>
      </c>
      <c r="CV112" s="95" t="e">
        <f t="shared" ref="CV112:CZ112" si="68">SUM(CV94:CV111)</f>
        <v>#REF!</v>
      </c>
      <c r="CW112" s="95" t="e">
        <f t="shared" si="68"/>
        <v>#REF!</v>
      </c>
      <c r="CX112" s="95" t="e">
        <f t="shared" si="68"/>
        <v>#REF!</v>
      </c>
      <c r="CY112" s="95" t="e">
        <f t="shared" si="68"/>
        <v>#REF!</v>
      </c>
      <c r="CZ112" s="95" t="e">
        <f t="shared" si="68"/>
        <v>#REF!</v>
      </c>
    </row>
    <row r="113" spans="1:104">
      <c r="A113" t="s">
        <v>146</v>
      </c>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row>
    <row r="114" spans="1:104">
      <c r="A114" t="s">
        <v>147</v>
      </c>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row>
    <row r="115" spans="1:104">
      <c r="A115" t="s">
        <v>148</v>
      </c>
      <c r="B115" t="s">
        <v>650</v>
      </c>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row>
    <row r="116" spans="1:104">
      <c r="A116" t="s">
        <v>149</v>
      </c>
      <c r="C116" s="151" t="s">
        <v>480</v>
      </c>
      <c r="D116" s="95">
        <f t="shared" ref="D116:AI116" si="69">MAX(0,D47-D112)</f>
        <v>366.7</v>
      </c>
      <c r="E116" s="95">
        <f t="shared" si="69"/>
        <v>366.7</v>
      </c>
      <c r="F116" s="95">
        <f t="shared" si="69"/>
        <v>366.7</v>
      </c>
      <c r="G116" s="95">
        <f t="shared" si="69"/>
        <v>366.7</v>
      </c>
      <c r="H116" s="95">
        <f t="shared" si="69"/>
        <v>366.7</v>
      </c>
      <c r="I116" s="95">
        <f t="shared" si="69"/>
        <v>366.7</v>
      </c>
      <c r="J116" s="95">
        <f t="shared" si="69"/>
        <v>231.39999999999998</v>
      </c>
      <c r="K116" s="95">
        <f t="shared" si="69"/>
        <v>231.39999999999998</v>
      </c>
      <c r="L116" s="95">
        <f t="shared" si="69"/>
        <v>231.39999999999998</v>
      </c>
      <c r="M116" s="95">
        <f t="shared" si="69"/>
        <v>231.39999999999998</v>
      </c>
      <c r="N116" s="95">
        <f t="shared" si="69"/>
        <v>293.60000000000002</v>
      </c>
      <c r="O116" s="95">
        <f t="shared" si="69"/>
        <v>34.799999999999997</v>
      </c>
      <c r="P116" s="95">
        <f t="shared" si="69"/>
        <v>34.799999999999997</v>
      </c>
      <c r="Q116" s="95">
        <f t="shared" si="69"/>
        <v>34.799999999999997</v>
      </c>
      <c r="R116" s="95">
        <f t="shared" si="69"/>
        <v>34.799999999999997</v>
      </c>
      <c r="S116" s="95">
        <f t="shared" si="69"/>
        <v>34.799999999999997</v>
      </c>
      <c r="T116" s="95">
        <f t="shared" si="69"/>
        <v>34.799999999999997</v>
      </c>
      <c r="U116" s="95">
        <f t="shared" si="69"/>
        <v>34.799999999999997</v>
      </c>
      <c r="V116" s="95">
        <f t="shared" si="69"/>
        <v>34.799999999999997</v>
      </c>
      <c r="W116" s="95">
        <f t="shared" si="69"/>
        <v>34.799999999999997</v>
      </c>
      <c r="X116" s="95">
        <f t="shared" si="69"/>
        <v>36.099999999999994</v>
      </c>
      <c r="Y116" s="95">
        <f t="shared" si="69"/>
        <v>36.099999999999994</v>
      </c>
      <c r="Z116" s="95">
        <f t="shared" si="69"/>
        <v>36.099999999999994</v>
      </c>
      <c r="AA116" s="95">
        <f t="shared" si="69"/>
        <v>36.099999999999994</v>
      </c>
      <c r="AB116" s="95">
        <f t="shared" si="69"/>
        <v>36.099999999999994</v>
      </c>
      <c r="AC116" s="95">
        <f t="shared" si="69"/>
        <v>36.099999999999994</v>
      </c>
      <c r="AD116" s="95">
        <f t="shared" si="69"/>
        <v>36.099999999999994</v>
      </c>
      <c r="AE116" s="95">
        <f t="shared" si="69"/>
        <v>36.099999999999994</v>
      </c>
      <c r="AF116" s="95">
        <f t="shared" si="69"/>
        <v>36.099999999999994</v>
      </c>
      <c r="AG116" s="95">
        <f t="shared" si="69"/>
        <v>36.099999999999994</v>
      </c>
      <c r="AH116" s="95">
        <f t="shared" si="69"/>
        <v>36.099999999999994</v>
      </c>
      <c r="AI116" s="95">
        <f t="shared" si="69"/>
        <v>36.099999999999994</v>
      </c>
      <c r="AJ116" s="95">
        <f t="shared" ref="AJ116:BO116" si="70">MAX(0,AJ47-AJ112)</f>
        <v>36.099999999999994</v>
      </c>
      <c r="AK116" s="95">
        <f t="shared" si="70"/>
        <v>36.099999999999994</v>
      </c>
      <c r="AL116" s="95">
        <f t="shared" si="70"/>
        <v>36.099999999999994</v>
      </c>
      <c r="AM116" s="95">
        <f t="shared" si="70"/>
        <v>36.099999999999994</v>
      </c>
      <c r="AN116" s="95" t="e">
        <f t="shared" si="70"/>
        <v>#REF!</v>
      </c>
      <c r="AO116" s="95" t="e">
        <f t="shared" si="70"/>
        <v>#REF!</v>
      </c>
      <c r="AP116" s="95" t="e">
        <f t="shared" si="70"/>
        <v>#REF!</v>
      </c>
      <c r="AQ116" s="95" t="e">
        <f t="shared" si="70"/>
        <v>#REF!</v>
      </c>
      <c r="AR116" s="95" t="e">
        <f t="shared" si="70"/>
        <v>#REF!</v>
      </c>
      <c r="AS116" s="95" t="e">
        <f t="shared" si="70"/>
        <v>#REF!</v>
      </c>
      <c r="AT116" s="95" t="e">
        <f t="shared" si="70"/>
        <v>#REF!</v>
      </c>
      <c r="AU116" s="95" t="e">
        <f t="shared" si="70"/>
        <v>#REF!</v>
      </c>
      <c r="AV116" s="95" t="e">
        <f t="shared" si="70"/>
        <v>#REF!</v>
      </c>
      <c r="AW116" s="95" t="e">
        <f t="shared" si="70"/>
        <v>#REF!</v>
      </c>
      <c r="AX116" s="95" t="e">
        <f t="shared" si="70"/>
        <v>#REF!</v>
      </c>
      <c r="AY116" s="95" t="e">
        <f t="shared" si="70"/>
        <v>#REF!</v>
      </c>
      <c r="AZ116" s="95" t="e">
        <f t="shared" si="70"/>
        <v>#REF!</v>
      </c>
      <c r="BA116" s="95" t="e">
        <f t="shared" si="70"/>
        <v>#REF!</v>
      </c>
      <c r="BB116" s="95" t="e">
        <f t="shared" si="70"/>
        <v>#REF!</v>
      </c>
      <c r="BC116" s="95" t="e">
        <f t="shared" si="70"/>
        <v>#REF!</v>
      </c>
      <c r="BD116" s="95" t="e">
        <f t="shared" si="70"/>
        <v>#REF!</v>
      </c>
      <c r="BE116" s="95" t="e">
        <f t="shared" si="70"/>
        <v>#REF!</v>
      </c>
      <c r="BF116" s="95" t="e">
        <f t="shared" si="70"/>
        <v>#REF!</v>
      </c>
      <c r="BG116" s="95" t="e">
        <f t="shared" si="70"/>
        <v>#REF!</v>
      </c>
      <c r="BH116" s="95" t="e">
        <f t="shared" si="70"/>
        <v>#REF!</v>
      </c>
      <c r="BI116" s="95" t="e">
        <f t="shared" si="70"/>
        <v>#REF!</v>
      </c>
      <c r="BJ116" s="95" t="e">
        <f t="shared" si="70"/>
        <v>#REF!</v>
      </c>
      <c r="BK116" s="95" t="e">
        <f t="shared" si="70"/>
        <v>#REF!</v>
      </c>
      <c r="BL116" s="95" t="e">
        <f t="shared" si="70"/>
        <v>#REF!</v>
      </c>
      <c r="BM116" s="95" t="e">
        <f t="shared" si="70"/>
        <v>#REF!</v>
      </c>
      <c r="BN116" s="95" t="e">
        <f t="shared" si="70"/>
        <v>#REF!</v>
      </c>
      <c r="BO116" s="95" t="e">
        <f t="shared" si="70"/>
        <v>#REF!</v>
      </c>
      <c r="BP116" s="95" t="e">
        <f t="shared" ref="BP116:CZ116" si="71">MAX(0,BP47-BP112)</f>
        <v>#REF!</v>
      </c>
      <c r="BQ116" s="95" t="e">
        <f t="shared" si="71"/>
        <v>#REF!</v>
      </c>
      <c r="BR116" s="95" t="e">
        <f t="shared" si="71"/>
        <v>#REF!</v>
      </c>
      <c r="BS116" s="95" t="e">
        <f t="shared" si="71"/>
        <v>#REF!</v>
      </c>
      <c r="BT116" s="95" t="e">
        <f t="shared" si="71"/>
        <v>#REF!</v>
      </c>
      <c r="BU116" s="95" t="e">
        <f t="shared" si="71"/>
        <v>#REF!</v>
      </c>
      <c r="BV116" s="95" t="e">
        <f t="shared" si="71"/>
        <v>#REF!</v>
      </c>
      <c r="BW116" s="95" t="e">
        <f t="shared" si="71"/>
        <v>#REF!</v>
      </c>
      <c r="BX116" s="95" t="e">
        <f t="shared" si="71"/>
        <v>#REF!</v>
      </c>
      <c r="BY116" s="95" t="e">
        <f t="shared" si="71"/>
        <v>#REF!</v>
      </c>
      <c r="BZ116" s="95" t="e">
        <f t="shared" si="71"/>
        <v>#REF!</v>
      </c>
      <c r="CA116" s="95" t="e">
        <f t="shared" si="71"/>
        <v>#REF!</v>
      </c>
      <c r="CB116" s="95" t="e">
        <f t="shared" si="71"/>
        <v>#REF!</v>
      </c>
      <c r="CC116" s="95" t="e">
        <f t="shared" si="71"/>
        <v>#REF!</v>
      </c>
      <c r="CD116" s="95" t="e">
        <f t="shared" si="71"/>
        <v>#REF!</v>
      </c>
      <c r="CE116" s="95" t="e">
        <f t="shared" si="71"/>
        <v>#REF!</v>
      </c>
      <c r="CF116" s="95" t="e">
        <f t="shared" si="71"/>
        <v>#REF!</v>
      </c>
      <c r="CG116" s="95" t="e">
        <f t="shared" si="71"/>
        <v>#REF!</v>
      </c>
      <c r="CH116" s="95" t="e">
        <f t="shared" si="71"/>
        <v>#REF!</v>
      </c>
      <c r="CI116" s="95" t="e">
        <f t="shared" si="71"/>
        <v>#REF!</v>
      </c>
      <c r="CJ116" s="95" t="e">
        <f t="shared" si="71"/>
        <v>#REF!</v>
      </c>
      <c r="CK116" s="95" t="e">
        <f t="shared" si="71"/>
        <v>#REF!</v>
      </c>
      <c r="CL116" s="95" t="e">
        <f t="shared" si="71"/>
        <v>#REF!</v>
      </c>
      <c r="CM116" s="95" t="e">
        <f t="shared" si="71"/>
        <v>#REF!</v>
      </c>
      <c r="CN116" s="95" t="e">
        <f t="shared" si="71"/>
        <v>#REF!</v>
      </c>
      <c r="CO116" s="95" t="e">
        <f t="shared" si="71"/>
        <v>#REF!</v>
      </c>
      <c r="CP116" s="95" t="e">
        <f t="shared" si="71"/>
        <v>#REF!</v>
      </c>
      <c r="CQ116" s="95" t="e">
        <f t="shared" si="71"/>
        <v>#REF!</v>
      </c>
      <c r="CR116" s="95" t="e">
        <f t="shared" si="71"/>
        <v>#REF!</v>
      </c>
      <c r="CS116" s="95" t="e">
        <f t="shared" si="71"/>
        <v>#REF!</v>
      </c>
      <c r="CT116" s="95" t="e">
        <f t="shared" si="71"/>
        <v>#REF!</v>
      </c>
      <c r="CU116" s="95" t="e">
        <f t="shared" si="71"/>
        <v>#REF!</v>
      </c>
      <c r="CV116" s="95" t="e">
        <f t="shared" si="71"/>
        <v>#REF!</v>
      </c>
      <c r="CW116" s="95" t="e">
        <f t="shared" si="71"/>
        <v>#REF!</v>
      </c>
      <c r="CX116" s="95" t="e">
        <f t="shared" si="71"/>
        <v>#REF!</v>
      </c>
      <c r="CY116" s="95" t="e">
        <f t="shared" si="71"/>
        <v>#REF!</v>
      </c>
      <c r="CZ116" s="95" t="e">
        <f t="shared" si="71"/>
        <v>#REF!</v>
      </c>
    </row>
    <row r="117" spans="1:104">
      <c r="A117" t="s">
        <v>150</v>
      </c>
      <c r="C117" s="151" t="s">
        <v>481</v>
      </c>
      <c r="D117" s="95">
        <f>IF(D116&lt;195,D116*0.05,IF(D116&lt;330,D116*0.1-9.75,IF(D116&lt;695,D116*0.2-42.75,IF(D116&lt;900,D116*0.23-63.6,IF(D116&lt;1800,D116*0.33-153.6,IF(D116&lt;4000,D116*0.4-279.6,D116*0.45-479.6))))))</f>
        <v>30.590000000000003</v>
      </c>
      <c r="E117" s="95">
        <f t="shared" ref="E117:BP117" si="72">IF(E116&lt;195,E116*0.05,IF(E116&lt;330,E116*0.1-9.75,IF(E116&lt;695,E116*0.2-42.75,IF(E116&lt;900,E116*0.23-63.6,IF(E116&lt;1800,E116*0.33-153.6,IF(E116&lt;4000,E116*0.4-279.6,E116*0.45-479.6))))))</f>
        <v>30.590000000000003</v>
      </c>
      <c r="F117" s="95">
        <f t="shared" si="72"/>
        <v>30.590000000000003</v>
      </c>
      <c r="G117" s="95">
        <f t="shared" si="72"/>
        <v>30.590000000000003</v>
      </c>
      <c r="H117" s="95">
        <f t="shared" si="72"/>
        <v>30.590000000000003</v>
      </c>
      <c r="I117" s="95">
        <f t="shared" si="72"/>
        <v>30.590000000000003</v>
      </c>
      <c r="J117" s="95">
        <f t="shared" si="72"/>
        <v>13.39</v>
      </c>
      <c r="K117" s="95">
        <f t="shared" si="72"/>
        <v>13.39</v>
      </c>
      <c r="L117" s="95">
        <f t="shared" si="72"/>
        <v>13.39</v>
      </c>
      <c r="M117" s="95">
        <f t="shared" si="72"/>
        <v>13.39</v>
      </c>
      <c r="N117" s="95">
        <f t="shared" si="72"/>
        <v>19.610000000000003</v>
      </c>
      <c r="O117" s="95">
        <f t="shared" si="72"/>
        <v>1.74</v>
      </c>
      <c r="P117" s="95">
        <f t="shared" si="72"/>
        <v>1.74</v>
      </c>
      <c r="Q117" s="95">
        <f t="shared" si="72"/>
        <v>1.74</v>
      </c>
      <c r="R117" s="95">
        <f t="shared" si="72"/>
        <v>1.74</v>
      </c>
      <c r="S117" s="95">
        <f t="shared" si="72"/>
        <v>1.74</v>
      </c>
      <c r="T117" s="95">
        <f t="shared" si="72"/>
        <v>1.74</v>
      </c>
      <c r="U117" s="95">
        <f t="shared" si="72"/>
        <v>1.74</v>
      </c>
      <c r="V117" s="95">
        <f t="shared" si="72"/>
        <v>1.74</v>
      </c>
      <c r="W117" s="95">
        <f t="shared" si="72"/>
        <v>1.74</v>
      </c>
      <c r="X117" s="95">
        <f t="shared" si="72"/>
        <v>1.8049999999999997</v>
      </c>
      <c r="Y117" s="95">
        <f t="shared" si="72"/>
        <v>1.8049999999999997</v>
      </c>
      <c r="Z117" s="95">
        <f t="shared" si="72"/>
        <v>1.8049999999999997</v>
      </c>
      <c r="AA117" s="95">
        <f t="shared" si="72"/>
        <v>1.8049999999999997</v>
      </c>
      <c r="AB117" s="95">
        <f t="shared" si="72"/>
        <v>1.8049999999999997</v>
      </c>
      <c r="AC117" s="95">
        <f t="shared" si="72"/>
        <v>1.8049999999999997</v>
      </c>
      <c r="AD117" s="95">
        <f t="shared" si="72"/>
        <v>1.8049999999999997</v>
      </c>
      <c r="AE117" s="95">
        <f t="shared" si="72"/>
        <v>1.8049999999999997</v>
      </c>
      <c r="AF117" s="95">
        <f t="shared" si="72"/>
        <v>1.8049999999999997</v>
      </c>
      <c r="AG117" s="95">
        <f t="shared" si="72"/>
        <v>1.8049999999999997</v>
      </c>
      <c r="AH117" s="95">
        <f t="shared" si="72"/>
        <v>1.8049999999999997</v>
      </c>
      <c r="AI117" s="95">
        <f t="shared" si="72"/>
        <v>1.8049999999999997</v>
      </c>
      <c r="AJ117" s="95">
        <f t="shared" si="72"/>
        <v>1.8049999999999997</v>
      </c>
      <c r="AK117" s="95">
        <f t="shared" si="72"/>
        <v>1.8049999999999997</v>
      </c>
      <c r="AL117" s="95">
        <f t="shared" si="72"/>
        <v>1.8049999999999997</v>
      </c>
      <c r="AM117" s="95">
        <f t="shared" si="72"/>
        <v>1.8049999999999997</v>
      </c>
      <c r="AN117" s="95" t="e">
        <f t="shared" si="72"/>
        <v>#REF!</v>
      </c>
      <c r="AO117" s="95" t="e">
        <f t="shared" si="72"/>
        <v>#REF!</v>
      </c>
      <c r="AP117" s="95" t="e">
        <f t="shared" si="72"/>
        <v>#REF!</v>
      </c>
      <c r="AQ117" s="95" t="e">
        <f t="shared" si="72"/>
        <v>#REF!</v>
      </c>
      <c r="AR117" s="95" t="e">
        <f t="shared" si="72"/>
        <v>#REF!</v>
      </c>
      <c r="AS117" s="95" t="e">
        <f t="shared" si="72"/>
        <v>#REF!</v>
      </c>
      <c r="AT117" s="95" t="e">
        <f t="shared" si="72"/>
        <v>#REF!</v>
      </c>
      <c r="AU117" s="95" t="e">
        <f t="shared" si="72"/>
        <v>#REF!</v>
      </c>
      <c r="AV117" s="95" t="e">
        <f t="shared" si="72"/>
        <v>#REF!</v>
      </c>
      <c r="AW117" s="95" t="e">
        <f t="shared" si="72"/>
        <v>#REF!</v>
      </c>
      <c r="AX117" s="95" t="e">
        <f t="shared" si="72"/>
        <v>#REF!</v>
      </c>
      <c r="AY117" s="95" t="e">
        <f t="shared" si="72"/>
        <v>#REF!</v>
      </c>
      <c r="AZ117" s="95" t="e">
        <f t="shared" si="72"/>
        <v>#REF!</v>
      </c>
      <c r="BA117" s="95" t="e">
        <f t="shared" si="72"/>
        <v>#REF!</v>
      </c>
      <c r="BB117" s="95" t="e">
        <f t="shared" si="72"/>
        <v>#REF!</v>
      </c>
      <c r="BC117" s="95" t="e">
        <f t="shared" si="72"/>
        <v>#REF!</v>
      </c>
      <c r="BD117" s="95" t="e">
        <f t="shared" si="72"/>
        <v>#REF!</v>
      </c>
      <c r="BE117" s="95" t="e">
        <f t="shared" si="72"/>
        <v>#REF!</v>
      </c>
      <c r="BF117" s="95" t="e">
        <f t="shared" si="72"/>
        <v>#REF!</v>
      </c>
      <c r="BG117" s="95" t="e">
        <f t="shared" si="72"/>
        <v>#REF!</v>
      </c>
      <c r="BH117" s="95" t="e">
        <f t="shared" si="72"/>
        <v>#REF!</v>
      </c>
      <c r="BI117" s="95" t="e">
        <f t="shared" si="72"/>
        <v>#REF!</v>
      </c>
      <c r="BJ117" s="95" t="e">
        <f t="shared" si="72"/>
        <v>#REF!</v>
      </c>
      <c r="BK117" s="95" t="e">
        <f t="shared" si="72"/>
        <v>#REF!</v>
      </c>
      <c r="BL117" s="95" t="e">
        <f t="shared" si="72"/>
        <v>#REF!</v>
      </c>
      <c r="BM117" s="95" t="e">
        <f t="shared" si="72"/>
        <v>#REF!</v>
      </c>
      <c r="BN117" s="95" t="e">
        <f t="shared" si="72"/>
        <v>#REF!</v>
      </c>
      <c r="BO117" s="95" t="e">
        <f t="shared" si="72"/>
        <v>#REF!</v>
      </c>
      <c r="BP117" s="95" t="e">
        <f t="shared" si="72"/>
        <v>#REF!</v>
      </c>
      <c r="BQ117" s="95" t="e">
        <f t="shared" ref="BQ117:CZ117" si="73">IF(BQ116&lt;195,BQ116*0.05,IF(BQ116&lt;330,BQ116*0.1-9.75,IF(BQ116&lt;695,BQ116*0.2-42.75,IF(BQ116&lt;900,BQ116*0.23-63.6,IF(BQ116&lt;1800,BQ116*0.33-153.6,IF(BQ116&lt;4000,BQ116*0.4-279.6,BQ116*0.45-479.6))))))</f>
        <v>#REF!</v>
      </c>
      <c r="BR117" s="95" t="e">
        <f t="shared" si="73"/>
        <v>#REF!</v>
      </c>
      <c r="BS117" s="95" t="e">
        <f t="shared" si="73"/>
        <v>#REF!</v>
      </c>
      <c r="BT117" s="95" t="e">
        <f t="shared" si="73"/>
        <v>#REF!</v>
      </c>
      <c r="BU117" s="95" t="e">
        <f t="shared" si="73"/>
        <v>#REF!</v>
      </c>
      <c r="BV117" s="95" t="e">
        <f t="shared" si="73"/>
        <v>#REF!</v>
      </c>
      <c r="BW117" s="95" t="e">
        <f t="shared" si="73"/>
        <v>#REF!</v>
      </c>
      <c r="BX117" s="95" t="e">
        <f t="shared" si="73"/>
        <v>#REF!</v>
      </c>
      <c r="BY117" s="95" t="e">
        <f t="shared" si="73"/>
        <v>#REF!</v>
      </c>
      <c r="BZ117" s="95" t="e">
        <f t="shared" si="73"/>
        <v>#REF!</v>
      </c>
      <c r="CA117" s="95" t="e">
        <f t="shared" si="73"/>
        <v>#REF!</v>
      </c>
      <c r="CB117" s="95" t="e">
        <f t="shared" si="73"/>
        <v>#REF!</v>
      </c>
      <c r="CC117" s="95" t="e">
        <f t="shared" si="73"/>
        <v>#REF!</v>
      </c>
      <c r="CD117" s="95" t="e">
        <f t="shared" si="73"/>
        <v>#REF!</v>
      </c>
      <c r="CE117" s="95" t="e">
        <f t="shared" si="73"/>
        <v>#REF!</v>
      </c>
      <c r="CF117" s="95" t="e">
        <f t="shared" si="73"/>
        <v>#REF!</v>
      </c>
      <c r="CG117" s="95" t="e">
        <f t="shared" si="73"/>
        <v>#REF!</v>
      </c>
      <c r="CH117" s="95" t="e">
        <f t="shared" si="73"/>
        <v>#REF!</v>
      </c>
      <c r="CI117" s="95" t="e">
        <f t="shared" si="73"/>
        <v>#REF!</v>
      </c>
      <c r="CJ117" s="95" t="e">
        <f t="shared" si="73"/>
        <v>#REF!</v>
      </c>
      <c r="CK117" s="95" t="e">
        <f t="shared" si="73"/>
        <v>#REF!</v>
      </c>
      <c r="CL117" s="95" t="e">
        <f t="shared" si="73"/>
        <v>#REF!</v>
      </c>
      <c r="CM117" s="95" t="e">
        <f t="shared" si="73"/>
        <v>#REF!</v>
      </c>
      <c r="CN117" s="95" t="e">
        <f t="shared" si="73"/>
        <v>#REF!</v>
      </c>
      <c r="CO117" s="95" t="e">
        <f t="shared" si="73"/>
        <v>#REF!</v>
      </c>
      <c r="CP117" s="95" t="e">
        <f t="shared" si="73"/>
        <v>#REF!</v>
      </c>
      <c r="CQ117" s="95" t="e">
        <f t="shared" si="73"/>
        <v>#REF!</v>
      </c>
      <c r="CR117" s="95" t="e">
        <f t="shared" si="73"/>
        <v>#REF!</v>
      </c>
      <c r="CS117" s="95" t="e">
        <f t="shared" si="73"/>
        <v>#REF!</v>
      </c>
      <c r="CT117" s="95" t="e">
        <f t="shared" si="73"/>
        <v>#REF!</v>
      </c>
      <c r="CU117" s="95" t="e">
        <f t="shared" si="73"/>
        <v>#REF!</v>
      </c>
      <c r="CV117" s="95" t="e">
        <f t="shared" si="73"/>
        <v>#REF!</v>
      </c>
      <c r="CW117" s="95" t="e">
        <f t="shared" si="73"/>
        <v>#REF!</v>
      </c>
      <c r="CX117" s="95" t="e">
        <f t="shared" si="73"/>
        <v>#REF!</v>
      </c>
      <c r="CY117" s="95" t="e">
        <f t="shared" si="73"/>
        <v>#REF!</v>
      </c>
      <c r="CZ117" s="95" t="e">
        <f t="shared" si="73"/>
        <v>#REF!</v>
      </c>
    </row>
    <row r="118" spans="1:104">
      <c r="A118" t="s">
        <v>151</v>
      </c>
      <c r="C118" s="133"/>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c r="CL118" s="149"/>
      <c r="CM118" s="149"/>
      <c r="CN118" s="149"/>
      <c r="CO118" s="149"/>
      <c r="CP118" s="149"/>
      <c r="CQ118" s="149"/>
      <c r="CR118" s="149"/>
      <c r="CS118" s="149"/>
      <c r="CT118" s="149"/>
      <c r="CU118" s="149"/>
      <c r="CV118" s="149"/>
      <c r="CW118" s="149"/>
      <c r="CX118" s="149"/>
      <c r="CY118" s="149"/>
      <c r="CZ118" s="149"/>
    </row>
    <row r="119" spans="1:104">
      <c r="A119" t="s">
        <v>152</v>
      </c>
      <c r="C119" s="190" t="s">
        <v>639</v>
      </c>
      <c r="D119" s="95">
        <f>住CF!F418</f>
        <v>0</v>
      </c>
      <c r="E119" s="95">
        <f>住CF!G418</f>
        <v>0</v>
      </c>
      <c r="F119" s="95">
        <f>住CF!H418</f>
        <v>0</v>
      </c>
      <c r="G119" s="95">
        <f>住CF!I418</f>
        <v>0</v>
      </c>
      <c r="H119" s="95">
        <f>住CF!J418</f>
        <v>0</v>
      </c>
      <c r="I119" s="95">
        <f>住CF!K418</f>
        <v>0</v>
      </c>
      <c r="J119" s="95">
        <f>住CF!L418</f>
        <v>0</v>
      </c>
      <c r="K119" s="95">
        <f>住CF!M418</f>
        <v>0</v>
      </c>
      <c r="L119" s="95">
        <f>住CF!N418</f>
        <v>0</v>
      </c>
      <c r="M119" s="95">
        <f>住CF!O418</f>
        <v>0</v>
      </c>
      <c r="N119" s="95">
        <f>住CF!P418</f>
        <v>0</v>
      </c>
      <c r="O119" s="95">
        <f>住CF!Q418</f>
        <v>0</v>
      </c>
      <c r="P119" s="95">
        <f>住CF!R418</f>
        <v>0</v>
      </c>
      <c r="Q119" s="95">
        <f>住CF!S418</f>
        <v>0</v>
      </c>
      <c r="R119" s="95">
        <f>住CF!T418</f>
        <v>0</v>
      </c>
      <c r="S119" s="95">
        <f>住CF!U418</f>
        <v>0</v>
      </c>
      <c r="T119" s="95">
        <f>住CF!V418</f>
        <v>0</v>
      </c>
      <c r="U119" s="95">
        <f>住CF!W418</f>
        <v>0</v>
      </c>
      <c r="V119" s="95">
        <f>住CF!X418</f>
        <v>0</v>
      </c>
      <c r="W119" s="95">
        <f>住CF!Y418</f>
        <v>0</v>
      </c>
      <c r="X119" s="95">
        <f>住CF!Z418</f>
        <v>0</v>
      </c>
      <c r="Y119" s="95">
        <f>住CF!AA418</f>
        <v>0</v>
      </c>
      <c r="Z119" s="95">
        <f>住CF!AB418</f>
        <v>0</v>
      </c>
      <c r="AA119" s="95">
        <f>住CF!AC418</f>
        <v>0</v>
      </c>
      <c r="AB119" s="95">
        <f>住CF!AD418</f>
        <v>0</v>
      </c>
      <c r="AC119" s="95">
        <f>住CF!AE418</f>
        <v>0</v>
      </c>
      <c r="AD119" s="95">
        <f>住CF!AF418</f>
        <v>0</v>
      </c>
      <c r="AE119" s="95">
        <f>住CF!AG418</f>
        <v>0</v>
      </c>
      <c r="AF119" s="95">
        <f>住CF!AH418</f>
        <v>0</v>
      </c>
      <c r="AG119" s="95">
        <f>住CF!AI418</f>
        <v>0</v>
      </c>
      <c r="AH119" s="95">
        <f>住CF!AJ418</f>
        <v>0</v>
      </c>
      <c r="AI119" s="95">
        <f>住CF!AK418</f>
        <v>0</v>
      </c>
      <c r="AJ119" s="95">
        <f>住CF!AL418</f>
        <v>0</v>
      </c>
      <c r="AK119" s="95">
        <f>住CF!AM418</f>
        <v>0</v>
      </c>
      <c r="AL119" s="95">
        <f>住CF!AN418</f>
        <v>0</v>
      </c>
      <c r="AM119" s="95">
        <f>住CF!AO418</f>
        <v>0</v>
      </c>
      <c r="AN119" s="95" t="e">
        <f>住CF!#REF!</f>
        <v>#REF!</v>
      </c>
      <c r="AO119" s="95" t="e">
        <f>住CF!#REF!</f>
        <v>#REF!</v>
      </c>
      <c r="AP119" s="95" t="e">
        <f>住CF!#REF!</f>
        <v>#REF!</v>
      </c>
      <c r="AQ119" s="95" t="e">
        <f>住CF!#REF!</f>
        <v>#REF!</v>
      </c>
      <c r="AR119" s="95" t="e">
        <f>住CF!#REF!</f>
        <v>#REF!</v>
      </c>
      <c r="AS119" s="95" t="e">
        <f>住CF!#REF!</f>
        <v>#REF!</v>
      </c>
      <c r="AT119" s="95" t="e">
        <f>住CF!#REF!</f>
        <v>#REF!</v>
      </c>
      <c r="AU119" s="95" t="e">
        <f>住CF!#REF!</f>
        <v>#REF!</v>
      </c>
      <c r="AV119" s="95" t="e">
        <f>住CF!#REF!</f>
        <v>#REF!</v>
      </c>
      <c r="AW119" s="95" t="e">
        <f>住CF!#REF!</f>
        <v>#REF!</v>
      </c>
      <c r="AX119" s="95" t="e">
        <f>住CF!#REF!</f>
        <v>#REF!</v>
      </c>
      <c r="AY119" s="95" t="e">
        <f>住CF!#REF!</f>
        <v>#REF!</v>
      </c>
      <c r="AZ119" s="95" t="e">
        <f>住CF!#REF!</f>
        <v>#REF!</v>
      </c>
      <c r="BA119" s="95" t="e">
        <f>住CF!#REF!</f>
        <v>#REF!</v>
      </c>
      <c r="BB119" s="95" t="e">
        <f>住CF!#REF!</f>
        <v>#REF!</v>
      </c>
      <c r="BC119" s="95" t="e">
        <f>住CF!#REF!</f>
        <v>#REF!</v>
      </c>
      <c r="BD119" s="95" t="e">
        <f>住CF!#REF!</f>
        <v>#REF!</v>
      </c>
      <c r="BE119" s="95" t="e">
        <f>住CF!#REF!</f>
        <v>#REF!</v>
      </c>
      <c r="BF119" s="95" t="e">
        <f>住CF!#REF!</f>
        <v>#REF!</v>
      </c>
      <c r="BG119" s="95" t="e">
        <f>住CF!#REF!</f>
        <v>#REF!</v>
      </c>
      <c r="BH119" s="95" t="e">
        <f>住CF!#REF!</f>
        <v>#REF!</v>
      </c>
      <c r="BI119" s="95" t="e">
        <f>住CF!#REF!</f>
        <v>#REF!</v>
      </c>
      <c r="BJ119" s="95" t="e">
        <f>住CF!#REF!</f>
        <v>#REF!</v>
      </c>
      <c r="BK119" s="95" t="e">
        <f>住CF!#REF!</f>
        <v>#REF!</v>
      </c>
      <c r="BL119" s="95" t="e">
        <f>住CF!#REF!</f>
        <v>#REF!</v>
      </c>
      <c r="BM119" s="95" t="e">
        <f>住CF!#REF!</f>
        <v>#REF!</v>
      </c>
      <c r="BN119" s="95" t="e">
        <f>住CF!#REF!</f>
        <v>#REF!</v>
      </c>
      <c r="BO119" s="95" t="e">
        <f>住CF!#REF!</f>
        <v>#REF!</v>
      </c>
      <c r="BP119" s="95" t="e">
        <f>住CF!#REF!</f>
        <v>#REF!</v>
      </c>
      <c r="BQ119" s="95" t="e">
        <f>住CF!#REF!</f>
        <v>#REF!</v>
      </c>
      <c r="BR119" s="95" t="e">
        <f>住CF!#REF!</f>
        <v>#REF!</v>
      </c>
      <c r="BS119" s="95" t="e">
        <f>住CF!#REF!</f>
        <v>#REF!</v>
      </c>
      <c r="BT119" s="95" t="e">
        <f>住CF!#REF!</f>
        <v>#REF!</v>
      </c>
      <c r="BU119" s="95" t="e">
        <f>住CF!#REF!</f>
        <v>#REF!</v>
      </c>
      <c r="BV119" s="95" t="e">
        <f>住CF!#REF!</f>
        <v>#REF!</v>
      </c>
      <c r="BW119" s="95" t="e">
        <f>住CF!#REF!</f>
        <v>#REF!</v>
      </c>
      <c r="BX119" s="95" t="e">
        <f>住CF!#REF!</f>
        <v>#REF!</v>
      </c>
      <c r="BY119" s="95" t="e">
        <f>住CF!#REF!</f>
        <v>#REF!</v>
      </c>
      <c r="BZ119" s="95" t="e">
        <f>住CF!#REF!</f>
        <v>#REF!</v>
      </c>
      <c r="CA119" s="95" t="e">
        <f>住CF!#REF!</f>
        <v>#REF!</v>
      </c>
      <c r="CB119" s="95" t="e">
        <f>住CF!#REF!</f>
        <v>#REF!</v>
      </c>
      <c r="CC119" s="95" t="e">
        <f>住CF!#REF!</f>
        <v>#REF!</v>
      </c>
      <c r="CD119" s="95" t="e">
        <f>住CF!#REF!</f>
        <v>#REF!</v>
      </c>
      <c r="CE119" s="95" t="e">
        <f>住CF!#REF!</f>
        <v>#REF!</v>
      </c>
      <c r="CF119" s="95" t="e">
        <f>住CF!#REF!</f>
        <v>#REF!</v>
      </c>
      <c r="CG119" s="95" t="e">
        <f>住CF!#REF!</f>
        <v>#REF!</v>
      </c>
      <c r="CH119" s="95" t="e">
        <f>住CF!#REF!</f>
        <v>#REF!</v>
      </c>
      <c r="CI119" s="95" t="e">
        <f>住CF!#REF!</f>
        <v>#REF!</v>
      </c>
      <c r="CJ119" s="95" t="e">
        <f>住CF!#REF!</f>
        <v>#REF!</v>
      </c>
      <c r="CK119" s="95" t="e">
        <f>住CF!#REF!</f>
        <v>#REF!</v>
      </c>
      <c r="CL119" s="95" t="e">
        <f>住CF!#REF!</f>
        <v>#REF!</v>
      </c>
      <c r="CM119" s="95" t="e">
        <f>住CF!#REF!</f>
        <v>#REF!</v>
      </c>
      <c r="CN119" s="95" t="e">
        <f>住CF!#REF!</f>
        <v>#REF!</v>
      </c>
      <c r="CO119" s="95" t="e">
        <f>住CF!#REF!</f>
        <v>#REF!</v>
      </c>
      <c r="CP119" s="95" t="e">
        <f>住CF!#REF!</f>
        <v>#REF!</v>
      </c>
      <c r="CQ119" s="95" t="e">
        <f>住CF!#REF!</f>
        <v>#REF!</v>
      </c>
      <c r="CR119" s="95" t="e">
        <f>住CF!#REF!</f>
        <v>#REF!</v>
      </c>
      <c r="CS119" s="95" t="e">
        <f>住CF!#REF!</f>
        <v>#REF!</v>
      </c>
      <c r="CT119" s="95" t="e">
        <f>住CF!#REF!</f>
        <v>#REF!</v>
      </c>
      <c r="CU119" s="95" t="e">
        <f>住CF!#REF!</f>
        <v>#REF!</v>
      </c>
      <c r="CV119" s="95" t="e">
        <f>住CF!#REF!</f>
        <v>#REF!</v>
      </c>
      <c r="CW119" s="95" t="e">
        <f>住CF!#REF!</f>
        <v>#REF!</v>
      </c>
      <c r="CX119" s="95" t="e">
        <f>住CF!#REF!</f>
        <v>#REF!</v>
      </c>
      <c r="CY119" s="95" t="e">
        <f>住CF!#REF!</f>
        <v>#REF!</v>
      </c>
      <c r="CZ119" s="95" t="e">
        <f>住CF!#REF!</f>
        <v>#REF!</v>
      </c>
    </row>
    <row r="120" spans="1:104">
      <c r="A120" t="s">
        <v>153</v>
      </c>
      <c r="C120" s="151" t="s">
        <v>640</v>
      </c>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row>
    <row r="121" spans="1:104">
      <c r="A121" t="s">
        <v>154</v>
      </c>
      <c r="C121" s="151" t="s">
        <v>482</v>
      </c>
      <c r="D121" s="189">
        <f>MIN(D119,D117)</f>
        <v>0</v>
      </c>
      <c r="E121" s="189">
        <f t="shared" ref="E121:BP121" si="74">MIN(E119,E117)</f>
        <v>0</v>
      </c>
      <c r="F121" s="189">
        <f t="shared" si="74"/>
        <v>0</v>
      </c>
      <c r="G121" s="189">
        <f t="shared" si="74"/>
        <v>0</v>
      </c>
      <c r="H121" s="189">
        <f t="shared" si="74"/>
        <v>0</v>
      </c>
      <c r="I121" s="189">
        <f t="shared" si="74"/>
        <v>0</v>
      </c>
      <c r="J121" s="189">
        <f t="shared" si="74"/>
        <v>0</v>
      </c>
      <c r="K121" s="189">
        <f t="shared" si="74"/>
        <v>0</v>
      </c>
      <c r="L121" s="189">
        <f t="shared" si="74"/>
        <v>0</v>
      </c>
      <c r="M121" s="189">
        <f t="shared" si="74"/>
        <v>0</v>
      </c>
      <c r="N121" s="189">
        <f t="shared" si="74"/>
        <v>0</v>
      </c>
      <c r="O121" s="189">
        <f t="shared" si="74"/>
        <v>0</v>
      </c>
      <c r="P121" s="189">
        <f t="shared" si="74"/>
        <v>0</v>
      </c>
      <c r="Q121" s="189">
        <f t="shared" si="74"/>
        <v>0</v>
      </c>
      <c r="R121" s="189">
        <f t="shared" si="74"/>
        <v>0</v>
      </c>
      <c r="S121" s="189">
        <f t="shared" si="74"/>
        <v>0</v>
      </c>
      <c r="T121" s="189">
        <f t="shared" si="74"/>
        <v>0</v>
      </c>
      <c r="U121" s="189">
        <f t="shared" si="74"/>
        <v>0</v>
      </c>
      <c r="V121" s="189">
        <f t="shared" si="74"/>
        <v>0</v>
      </c>
      <c r="W121" s="189">
        <f t="shared" si="74"/>
        <v>0</v>
      </c>
      <c r="X121" s="189">
        <f t="shared" si="74"/>
        <v>0</v>
      </c>
      <c r="Y121" s="189">
        <f t="shared" si="74"/>
        <v>0</v>
      </c>
      <c r="Z121" s="189">
        <f t="shared" si="74"/>
        <v>0</v>
      </c>
      <c r="AA121" s="189">
        <f t="shared" si="74"/>
        <v>0</v>
      </c>
      <c r="AB121" s="189">
        <f t="shared" si="74"/>
        <v>0</v>
      </c>
      <c r="AC121" s="189">
        <f t="shared" si="74"/>
        <v>0</v>
      </c>
      <c r="AD121" s="189">
        <f t="shared" si="74"/>
        <v>0</v>
      </c>
      <c r="AE121" s="189">
        <f t="shared" si="74"/>
        <v>0</v>
      </c>
      <c r="AF121" s="189">
        <f t="shared" si="74"/>
        <v>0</v>
      </c>
      <c r="AG121" s="189">
        <f t="shared" si="74"/>
        <v>0</v>
      </c>
      <c r="AH121" s="189">
        <f t="shared" si="74"/>
        <v>0</v>
      </c>
      <c r="AI121" s="189">
        <f t="shared" si="74"/>
        <v>0</v>
      </c>
      <c r="AJ121" s="189">
        <f t="shared" si="74"/>
        <v>0</v>
      </c>
      <c r="AK121" s="189">
        <f t="shared" si="74"/>
        <v>0</v>
      </c>
      <c r="AL121" s="189">
        <f t="shared" si="74"/>
        <v>0</v>
      </c>
      <c r="AM121" s="189">
        <f t="shared" si="74"/>
        <v>0</v>
      </c>
      <c r="AN121" s="189" t="e">
        <f t="shared" si="74"/>
        <v>#REF!</v>
      </c>
      <c r="AO121" s="189" t="e">
        <f t="shared" si="74"/>
        <v>#REF!</v>
      </c>
      <c r="AP121" s="189" t="e">
        <f t="shared" si="74"/>
        <v>#REF!</v>
      </c>
      <c r="AQ121" s="189" t="e">
        <f t="shared" si="74"/>
        <v>#REF!</v>
      </c>
      <c r="AR121" s="189" t="e">
        <f t="shared" si="74"/>
        <v>#REF!</v>
      </c>
      <c r="AS121" s="189" t="e">
        <f t="shared" si="74"/>
        <v>#REF!</v>
      </c>
      <c r="AT121" s="189" t="e">
        <f t="shared" si="74"/>
        <v>#REF!</v>
      </c>
      <c r="AU121" s="189" t="e">
        <f t="shared" si="74"/>
        <v>#REF!</v>
      </c>
      <c r="AV121" s="189" t="e">
        <f t="shared" si="74"/>
        <v>#REF!</v>
      </c>
      <c r="AW121" s="189" t="e">
        <f t="shared" si="74"/>
        <v>#REF!</v>
      </c>
      <c r="AX121" s="189" t="e">
        <f t="shared" si="74"/>
        <v>#REF!</v>
      </c>
      <c r="AY121" s="189" t="e">
        <f t="shared" si="74"/>
        <v>#REF!</v>
      </c>
      <c r="AZ121" s="189" t="e">
        <f t="shared" si="74"/>
        <v>#REF!</v>
      </c>
      <c r="BA121" s="189" t="e">
        <f t="shared" si="74"/>
        <v>#REF!</v>
      </c>
      <c r="BB121" s="189" t="e">
        <f t="shared" si="74"/>
        <v>#REF!</v>
      </c>
      <c r="BC121" s="189" t="e">
        <f t="shared" si="74"/>
        <v>#REF!</v>
      </c>
      <c r="BD121" s="189" t="e">
        <f t="shared" si="74"/>
        <v>#REF!</v>
      </c>
      <c r="BE121" s="189" t="e">
        <f t="shared" si="74"/>
        <v>#REF!</v>
      </c>
      <c r="BF121" s="189" t="e">
        <f t="shared" si="74"/>
        <v>#REF!</v>
      </c>
      <c r="BG121" s="189" t="e">
        <f t="shared" si="74"/>
        <v>#REF!</v>
      </c>
      <c r="BH121" s="189" t="e">
        <f t="shared" si="74"/>
        <v>#REF!</v>
      </c>
      <c r="BI121" s="189" t="e">
        <f t="shared" si="74"/>
        <v>#REF!</v>
      </c>
      <c r="BJ121" s="189" t="e">
        <f t="shared" si="74"/>
        <v>#REF!</v>
      </c>
      <c r="BK121" s="189" t="e">
        <f t="shared" si="74"/>
        <v>#REF!</v>
      </c>
      <c r="BL121" s="189" t="e">
        <f t="shared" si="74"/>
        <v>#REF!</v>
      </c>
      <c r="BM121" s="189" t="e">
        <f t="shared" si="74"/>
        <v>#REF!</v>
      </c>
      <c r="BN121" s="189" t="e">
        <f t="shared" si="74"/>
        <v>#REF!</v>
      </c>
      <c r="BO121" s="189" t="e">
        <f t="shared" si="74"/>
        <v>#REF!</v>
      </c>
      <c r="BP121" s="189" t="e">
        <f t="shared" si="74"/>
        <v>#REF!</v>
      </c>
      <c r="BQ121" s="189" t="e">
        <f t="shared" ref="BQ121:CZ121" si="75">MIN(BQ119,BQ117)</f>
        <v>#REF!</v>
      </c>
      <c r="BR121" s="189" t="e">
        <f t="shared" si="75"/>
        <v>#REF!</v>
      </c>
      <c r="BS121" s="189" t="e">
        <f t="shared" si="75"/>
        <v>#REF!</v>
      </c>
      <c r="BT121" s="189" t="e">
        <f t="shared" si="75"/>
        <v>#REF!</v>
      </c>
      <c r="BU121" s="189" t="e">
        <f t="shared" si="75"/>
        <v>#REF!</v>
      </c>
      <c r="BV121" s="189" t="e">
        <f t="shared" si="75"/>
        <v>#REF!</v>
      </c>
      <c r="BW121" s="189" t="e">
        <f t="shared" si="75"/>
        <v>#REF!</v>
      </c>
      <c r="BX121" s="189" t="e">
        <f t="shared" si="75"/>
        <v>#REF!</v>
      </c>
      <c r="BY121" s="189" t="e">
        <f t="shared" si="75"/>
        <v>#REF!</v>
      </c>
      <c r="BZ121" s="189" t="e">
        <f t="shared" si="75"/>
        <v>#REF!</v>
      </c>
      <c r="CA121" s="189" t="e">
        <f t="shared" si="75"/>
        <v>#REF!</v>
      </c>
      <c r="CB121" s="189" t="e">
        <f t="shared" si="75"/>
        <v>#REF!</v>
      </c>
      <c r="CC121" s="189" t="e">
        <f t="shared" si="75"/>
        <v>#REF!</v>
      </c>
      <c r="CD121" s="189" t="e">
        <f t="shared" si="75"/>
        <v>#REF!</v>
      </c>
      <c r="CE121" s="189" t="e">
        <f t="shared" si="75"/>
        <v>#REF!</v>
      </c>
      <c r="CF121" s="189" t="e">
        <f t="shared" si="75"/>
        <v>#REF!</v>
      </c>
      <c r="CG121" s="189" t="e">
        <f t="shared" si="75"/>
        <v>#REF!</v>
      </c>
      <c r="CH121" s="189" t="e">
        <f t="shared" si="75"/>
        <v>#REF!</v>
      </c>
      <c r="CI121" s="189" t="e">
        <f t="shared" si="75"/>
        <v>#REF!</v>
      </c>
      <c r="CJ121" s="189" t="e">
        <f t="shared" si="75"/>
        <v>#REF!</v>
      </c>
      <c r="CK121" s="189" t="e">
        <f t="shared" si="75"/>
        <v>#REF!</v>
      </c>
      <c r="CL121" s="189" t="e">
        <f t="shared" si="75"/>
        <v>#REF!</v>
      </c>
      <c r="CM121" s="189" t="e">
        <f t="shared" si="75"/>
        <v>#REF!</v>
      </c>
      <c r="CN121" s="189" t="e">
        <f t="shared" si="75"/>
        <v>#REF!</v>
      </c>
      <c r="CO121" s="189" t="e">
        <f t="shared" si="75"/>
        <v>#REF!</v>
      </c>
      <c r="CP121" s="189" t="e">
        <f t="shared" si="75"/>
        <v>#REF!</v>
      </c>
      <c r="CQ121" s="189" t="e">
        <f t="shared" si="75"/>
        <v>#REF!</v>
      </c>
      <c r="CR121" s="189" t="e">
        <f t="shared" si="75"/>
        <v>#REF!</v>
      </c>
      <c r="CS121" s="189" t="e">
        <f t="shared" si="75"/>
        <v>#REF!</v>
      </c>
      <c r="CT121" s="189" t="e">
        <f t="shared" si="75"/>
        <v>#REF!</v>
      </c>
      <c r="CU121" s="189" t="e">
        <f t="shared" si="75"/>
        <v>#REF!</v>
      </c>
      <c r="CV121" s="189" t="e">
        <f t="shared" si="75"/>
        <v>#REF!</v>
      </c>
      <c r="CW121" s="189" t="e">
        <f t="shared" si="75"/>
        <v>#REF!</v>
      </c>
      <c r="CX121" s="189" t="e">
        <f t="shared" si="75"/>
        <v>#REF!</v>
      </c>
      <c r="CY121" s="189" t="e">
        <f t="shared" si="75"/>
        <v>#REF!</v>
      </c>
      <c r="CZ121" s="189" t="e">
        <f t="shared" si="75"/>
        <v>#REF!</v>
      </c>
    </row>
    <row r="122" spans="1:104">
      <c r="A122" t="s">
        <v>155</v>
      </c>
      <c r="C122" s="151" t="s">
        <v>641</v>
      </c>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row>
    <row r="123" spans="1:104">
      <c r="A123" t="s">
        <v>156</v>
      </c>
      <c r="C123" s="152" t="s">
        <v>483</v>
      </c>
      <c r="D123" s="191">
        <f>D117-SUM(D120:D122)</f>
        <v>30.590000000000003</v>
      </c>
      <c r="E123" s="191">
        <f t="shared" ref="E123:BP123" si="76">E117-SUM(E120:E122)</f>
        <v>30.590000000000003</v>
      </c>
      <c r="F123" s="191">
        <f t="shared" si="76"/>
        <v>30.590000000000003</v>
      </c>
      <c r="G123" s="191">
        <f t="shared" si="76"/>
        <v>30.590000000000003</v>
      </c>
      <c r="H123" s="191">
        <f t="shared" si="76"/>
        <v>30.590000000000003</v>
      </c>
      <c r="I123" s="191">
        <f t="shared" si="76"/>
        <v>30.590000000000003</v>
      </c>
      <c r="J123" s="191">
        <f t="shared" si="76"/>
        <v>13.39</v>
      </c>
      <c r="K123" s="191">
        <f t="shared" si="76"/>
        <v>13.39</v>
      </c>
      <c r="L123" s="191">
        <f t="shared" si="76"/>
        <v>13.39</v>
      </c>
      <c r="M123" s="191">
        <f t="shared" si="76"/>
        <v>13.39</v>
      </c>
      <c r="N123" s="191">
        <f t="shared" si="76"/>
        <v>19.610000000000003</v>
      </c>
      <c r="O123" s="191">
        <f t="shared" si="76"/>
        <v>1.74</v>
      </c>
      <c r="P123" s="191">
        <f t="shared" si="76"/>
        <v>1.74</v>
      </c>
      <c r="Q123" s="191">
        <f t="shared" si="76"/>
        <v>1.74</v>
      </c>
      <c r="R123" s="191">
        <f t="shared" si="76"/>
        <v>1.74</v>
      </c>
      <c r="S123" s="191">
        <f t="shared" si="76"/>
        <v>1.74</v>
      </c>
      <c r="T123" s="191">
        <f t="shared" si="76"/>
        <v>1.74</v>
      </c>
      <c r="U123" s="191">
        <f t="shared" si="76"/>
        <v>1.74</v>
      </c>
      <c r="V123" s="191">
        <f t="shared" si="76"/>
        <v>1.74</v>
      </c>
      <c r="W123" s="191">
        <f t="shared" si="76"/>
        <v>1.74</v>
      </c>
      <c r="X123" s="191">
        <f t="shared" si="76"/>
        <v>1.8049999999999997</v>
      </c>
      <c r="Y123" s="191">
        <f t="shared" si="76"/>
        <v>1.8049999999999997</v>
      </c>
      <c r="Z123" s="191">
        <f t="shared" si="76"/>
        <v>1.8049999999999997</v>
      </c>
      <c r="AA123" s="191">
        <f t="shared" si="76"/>
        <v>1.8049999999999997</v>
      </c>
      <c r="AB123" s="191">
        <f t="shared" si="76"/>
        <v>1.8049999999999997</v>
      </c>
      <c r="AC123" s="191">
        <f t="shared" si="76"/>
        <v>1.8049999999999997</v>
      </c>
      <c r="AD123" s="191">
        <f t="shared" si="76"/>
        <v>1.8049999999999997</v>
      </c>
      <c r="AE123" s="191">
        <f t="shared" si="76"/>
        <v>1.8049999999999997</v>
      </c>
      <c r="AF123" s="191">
        <f t="shared" si="76"/>
        <v>1.8049999999999997</v>
      </c>
      <c r="AG123" s="191">
        <f t="shared" si="76"/>
        <v>1.8049999999999997</v>
      </c>
      <c r="AH123" s="191">
        <f t="shared" si="76"/>
        <v>1.8049999999999997</v>
      </c>
      <c r="AI123" s="191">
        <f t="shared" si="76"/>
        <v>1.8049999999999997</v>
      </c>
      <c r="AJ123" s="191">
        <f t="shared" si="76"/>
        <v>1.8049999999999997</v>
      </c>
      <c r="AK123" s="191">
        <f t="shared" si="76"/>
        <v>1.8049999999999997</v>
      </c>
      <c r="AL123" s="191">
        <f t="shared" si="76"/>
        <v>1.8049999999999997</v>
      </c>
      <c r="AM123" s="191">
        <f t="shared" si="76"/>
        <v>1.8049999999999997</v>
      </c>
      <c r="AN123" s="191" t="e">
        <f t="shared" si="76"/>
        <v>#REF!</v>
      </c>
      <c r="AO123" s="191" t="e">
        <f t="shared" si="76"/>
        <v>#REF!</v>
      </c>
      <c r="AP123" s="191" t="e">
        <f t="shared" si="76"/>
        <v>#REF!</v>
      </c>
      <c r="AQ123" s="191" t="e">
        <f t="shared" si="76"/>
        <v>#REF!</v>
      </c>
      <c r="AR123" s="191" t="e">
        <f t="shared" si="76"/>
        <v>#REF!</v>
      </c>
      <c r="AS123" s="191" t="e">
        <f t="shared" si="76"/>
        <v>#REF!</v>
      </c>
      <c r="AT123" s="191" t="e">
        <f t="shared" si="76"/>
        <v>#REF!</v>
      </c>
      <c r="AU123" s="191" t="e">
        <f t="shared" si="76"/>
        <v>#REF!</v>
      </c>
      <c r="AV123" s="191" t="e">
        <f t="shared" si="76"/>
        <v>#REF!</v>
      </c>
      <c r="AW123" s="191" t="e">
        <f t="shared" si="76"/>
        <v>#REF!</v>
      </c>
      <c r="AX123" s="191" t="e">
        <f t="shared" si="76"/>
        <v>#REF!</v>
      </c>
      <c r="AY123" s="191" t="e">
        <f t="shared" si="76"/>
        <v>#REF!</v>
      </c>
      <c r="AZ123" s="191" t="e">
        <f t="shared" si="76"/>
        <v>#REF!</v>
      </c>
      <c r="BA123" s="191" t="e">
        <f t="shared" si="76"/>
        <v>#REF!</v>
      </c>
      <c r="BB123" s="191" t="e">
        <f t="shared" si="76"/>
        <v>#REF!</v>
      </c>
      <c r="BC123" s="191" t="e">
        <f t="shared" si="76"/>
        <v>#REF!</v>
      </c>
      <c r="BD123" s="191" t="e">
        <f t="shared" si="76"/>
        <v>#REF!</v>
      </c>
      <c r="BE123" s="191" t="e">
        <f t="shared" si="76"/>
        <v>#REF!</v>
      </c>
      <c r="BF123" s="191" t="e">
        <f t="shared" si="76"/>
        <v>#REF!</v>
      </c>
      <c r="BG123" s="191" t="e">
        <f t="shared" si="76"/>
        <v>#REF!</v>
      </c>
      <c r="BH123" s="191" t="e">
        <f t="shared" si="76"/>
        <v>#REF!</v>
      </c>
      <c r="BI123" s="191" t="e">
        <f t="shared" si="76"/>
        <v>#REF!</v>
      </c>
      <c r="BJ123" s="191" t="e">
        <f t="shared" si="76"/>
        <v>#REF!</v>
      </c>
      <c r="BK123" s="191" t="e">
        <f t="shared" si="76"/>
        <v>#REF!</v>
      </c>
      <c r="BL123" s="191" t="e">
        <f t="shared" si="76"/>
        <v>#REF!</v>
      </c>
      <c r="BM123" s="191" t="e">
        <f t="shared" si="76"/>
        <v>#REF!</v>
      </c>
      <c r="BN123" s="191" t="e">
        <f t="shared" si="76"/>
        <v>#REF!</v>
      </c>
      <c r="BO123" s="191" t="e">
        <f t="shared" si="76"/>
        <v>#REF!</v>
      </c>
      <c r="BP123" s="191" t="e">
        <f t="shared" si="76"/>
        <v>#REF!</v>
      </c>
      <c r="BQ123" s="191" t="e">
        <f t="shared" ref="BQ123:CZ123" si="77">BQ117-SUM(BQ120:BQ122)</f>
        <v>#REF!</v>
      </c>
      <c r="BR123" s="191" t="e">
        <f t="shared" si="77"/>
        <v>#REF!</v>
      </c>
      <c r="BS123" s="191" t="e">
        <f t="shared" si="77"/>
        <v>#REF!</v>
      </c>
      <c r="BT123" s="191" t="e">
        <f t="shared" si="77"/>
        <v>#REF!</v>
      </c>
      <c r="BU123" s="191" t="e">
        <f t="shared" si="77"/>
        <v>#REF!</v>
      </c>
      <c r="BV123" s="191" t="e">
        <f t="shared" si="77"/>
        <v>#REF!</v>
      </c>
      <c r="BW123" s="191" t="e">
        <f t="shared" si="77"/>
        <v>#REF!</v>
      </c>
      <c r="BX123" s="191" t="e">
        <f t="shared" si="77"/>
        <v>#REF!</v>
      </c>
      <c r="BY123" s="191" t="e">
        <f t="shared" si="77"/>
        <v>#REF!</v>
      </c>
      <c r="BZ123" s="191" t="e">
        <f t="shared" si="77"/>
        <v>#REF!</v>
      </c>
      <c r="CA123" s="191" t="e">
        <f t="shared" si="77"/>
        <v>#REF!</v>
      </c>
      <c r="CB123" s="191" t="e">
        <f t="shared" si="77"/>
        <v>#REF!</v>
      </c>
      <c r="CC123" s="191" t="e">
        <f t="shared" si="77"/>
        <v>#REF!</v>
      </c>
      <c r="CD123" s="191" t="e">
        <f t="shared" si="77"/>
        <v>#REF!</v>
      </c>
      <c r="CE123" s="191" t="e">
        <f t="shared" si="77"/>
        <v>#REF!</v>
      </c>
      <c r="CF123" s="191" t="e">
        <f t="shared" si="77"/>
        <v>#REF!</v>
      </c>
      <c r="CG123" s="191" t="e">
        <f t="shared" si="77"/>
        <v>#REF!</v>
      </c>
      <c r="CH123" s="191" t="e">
        <f t="shared" si="77"/>
        <v>#REF!</v>
      </c>
      <c r="CI123" s="191" t="e">
        <f t="shared" si="77"/>
        <v>#REF!</v>
      </c>
      <c r="CJ123" s="191" t="e">
        <f t="shared" si="77"/>
        <v>#REF!</v>
      </c>
      <c r="CK123" s="191" t="e">
        <f t="shared" si="77"/>
        <v>#REF!</v>
      </c>
      <c r="CL123" s="191" t="e">
        <f t="shared" si="77"/>
        <v>#REF!</v>
      </c>
      <c r="CM123" s="191" t="e">
        <f t="shared" si="77"/>
        <v>#REF!</v>
      </c>
      <c r="CN123" s="191" t="e">
        <f t="shared" si="77"/>
        <v>#REF!</v>
      </c>
      <c r="CO123" s="191" t="e">
        <f t="shared" si="77"/>
        <v>#REF!</v>
      </c>
      <c r="CP123" s="191" t="e">
        <f t="shared" si="77"/>
        <v>#REF!</v>
      </c>
      <c r="CQ123" s="191" t="e">
        <f t="shared" si="77"/>
        <v>#REF!</v>
      </c>
      <c r="CR123" s="191" t="e">
        <f t="shared" si="77"/>
        <v>#REF!</v>
      </c>
      <c r="CS123" s="191" t="e">
        <f t="shared" si="77"/>
        <v>#REF!</v>
      </c>
      <c r="CT123" s="191" t="e">
        <f t="shared" si="77"/>
        <v>#REF!</v>
      </c>
      <c r="CU123" s="191" t="e">
        <f t="shared" si="77"/>
        <v>#REF!</v>
      </c>
      <c r="CV123" s="191" t="e">
        <f t="shared" si="77"/>
        <v>#REF!</v>
      </c>
      <c r="CW123" s="191" t="e">
        <f t="shared" si="77"/>
        <v>#REF!</v>
      </c>
      <c r="CX123" s="191" t="e">
        <f t="shared" si="77"/>
        <v>#REF!</v>
      </c>
      <c r="CY123" s="191" t="e">
        <f t="shared" si="77"/>
        <v>#REF!</v>
      </c>
      <c r="CZ123" s="191" t="e">
        <f t="shared" si="77"/>
        <v>#REF!</v>
      </c>
    </row>
    <row r="124" spans="1:104">
      <c r="A124" t="s">
        <v>157</v>
      </c>
      <c r="C124" s="151" t="s">
        <v>484</v>
      </c>
      <c r="D124" s="95">
        <f>IF(D123&lt;0,0,D123*0.021)</f>
        <v>0.64239000000000013</v>
      </c>
      <c r="E124" s="95">
        <f t="shared" ref="E124:BP124" si="78">IF(E123&lt;0,0,E123*0.021)</f>
        <v>0.64239000000000013</v>
      </c>
      <c r="F124" s="95">
        <f t="shared" si="78"/>
        <v>0.64239000000000013</v>
      </c>
      <c r="G124" s="95">
        <f t="shared" si="78"/>
        <v>0.64239000000000013</v>
      </c>
      <c r="H124" s="95">
        <f t="shared" si="78"/>
        <v>0.64239000000000013</v>
      </c>
      <c r="I124" s="95">
        <f t="shared" si="78"/>
        <v>0.64239000000000013</v>
      </c>
      <c r="J124" s="95">
        <f t="shared" si="78"/>
        <v>0.28119000000000005</v>
      </c>
      <c r="K124" s="95">
        <f t="shared" si="78"/>
        <v>0.28119000000000005</v>
      </c>
      <c r="L124" s="95">
        <f t="shared" si="78"/>
        <v>0.28119000000000005</v>
      </c>
      <c r="M124" s="95">
        <f t="shared" si="78"/>
        <v>0.28119000000000005</v>
      </c>
      <c r="N124" s="95">
        <f t="shared" si="78"/>
        <v>0.41181000000000006</v>
      </c>
      <c r="O124" s="95">
        <f t="shared" si="78"/>
        <v>3.6540000000000003E-2</v>
      </c>
      <c r="P124" s="95">
        <f t="shared" si="78"/>
        <v>3.6540000000000003E-2</v>
      </c>
      <c r="Q124" s="95">
        <f t="shared" si="78"/>
        <v>3.6540000000000003E-2</v>
      </c>
      <c r="R124" s="95">
        <f t="shared" si="78"/>
        <v>3.6540000000000003E-2</v>
      </c>
      <c r="S124" s="95">
        <f t="shared" si="78"/>
        <v>3.6540000000000003E-2</v>
      </c>
      <c r="T124" s="95">
        <f t="shared" si="78"/>
        <v>3.6540000000000003E-2</v>
      </c>
      <c r="U124" s="95">
        <f t="shared" si="78"/>
        <v>3.6540000000000003E-2</v>
      </c>
      <c r="V124" s="95">
        <f t="shared" si="78"/>
        <v>3.6540000000000003E-2</v>
      </c>
      <c r="W124" s="95">
        <f t="shared" si="78"/>
        <v>3.6540000000000003E-2</v>
      </c>
      <c r="X124" s="95">
        <f t="shared" si="78"/>
        <v>3.7904999999999994E-2</v>
      </c>
      <c r="Y124" s="95">
        <f t="shared" si="78"/>
        <v>3.7904999999999994E-2</v>
      </c>
      <c r="Z124" s="95">
        <f t="shared" si="78"/>
        <v>3.7904999999999994E-2</v>
      </c>
      <c r="AA124" s="95">
        <f t="shared" si="78"/>
        <v>3.7904999999999994E-2</v>
      </c>
      <c r="AB124" s="95">
        <f t="shared" si="78"/>
        <v>3.7904999999999994E-2</v>
      </c>
      <c r="AC124" s="95">
        <f t="shared" si="78"/>
        <v>3.7904999999999994E-2</v>
      </c>
      <c r="AD124" s="95">
        <f t="shared" si="78"/>
        <v>3.7904999999999994E-2</v>
      </c>
      <c r="AE124" s="95">
        <f t="shared" si="78"/>
        <v>3.7904999999999994E-2</v>
      </c>
      <c r="AF124" s="95">
        <f t="shared" si="78"/>
        <v>3.7904999999999994E-2</v>
      </c>
      <c r="AG124" s="95">
        <f t="shared" si="78"/>
        <v>3.7904999999999994E-2</v>
      </c>
      <c r="AH124" s="95">
        <f t="shared" si="78"/>
        <v>3.7904999999999994E-2</v>
      </c>
      <c r="AI124" s="95">
        <f t="shared" si="78"/>
        <v>3.7904999999999994E-2</v>
      </c>
      <c r="AJ124" s="95">
        <f t="shared" si="78"/>
        <v>3.7904999999999994E-2</v>
      </c>
      <c r="AK124" s="95">
        <f t="shared" si="78"/>
        <v>3.7904999999999994E-2</v>
      </c>
      <c r="AL124" s="95">
        <f t="shared" si="78"/>
        <v>3.7904999999999994E-2</v>
      </c>
      <c r="AM124" s="95">
        <f t="shared" si="78"/>
        <v>3.7904999999999994E-2</v>
      </c>
      <c r="AN124" s="95" t="e">
        <f t="shared" si="78"/>
        <v>#REF!</v>
      </c>
      <c r="AO124" s="95" t="e">
        <f t="shared" si="78"/>
        <v>#REF!</v>
      </c>
      <c r="AP124" s="95" t="e">
        <f t="shared" si="78"/>
        <v>#REF!</v>
      </c>
      <c r="AQ124" s="95" t="e">
        <f t="shared" si="78"/>
        <v>#REF!</v>
      </c>
      <c r="AR124" s="95" t="e">
        <f t="shared" si="78"/>
        <v>#REF!</v>
      </c>
      <c r="AS124" s="95" t="e">
        <f t="shared" si="78"/>
        <v>#REF!</v>
      </c>
      <c r="AT124" s="95" t="e">
        <f t="shared" si="78"/>
        <v>#REF!</v>
      </c>
      <c r="AU124" s="95" t="e">
        <f t="shared" si="78"/>
        <v>#REF!</v>
      </c>
      <c r="AV124" s="95" t="e">
        <f t="shared" si="78"/>
        <v>#REF!</v>
      </c>
      <c r="AW124" s="95" t="e">
        <f t="shared" si="78"/>
        <v>#REF!</v>
      </c>
      <c r="AX124" s="95" t="e">
        <f t="shared" si="78"/>
        <v>#REF!</v>
      </c>
      <c r="AY124" s="95" t="e">
        <f t="shared" si="78"/>
        <v>#REF!</v>
      </c>
      <c r="AZ124" s="95" t="e">
        <f t="shared" si="78"/>
        <v>#REF!</v>
      </c>
      <c r="BA124" s="95" t="e">
        <f t="shared" si="78"/>
        <v>#REF!</v>
      </c>
      <c r="BB124" s="95" t="e">
        <f t="shared" si="78"/>
        <v>#REF!</v>
      </c>
      <c r="BC124" s="95" t="e">
        <f t="shared" si="78"/>
        <v>#REF!</v>
      </c>
      <c r="BD124" s="95" t="e">
        <f t="shared" si="78"/>
        <v>#REF!</v>
      </c>
      <c r="BE124" s="95" t="e">
        <f t="shared" si="78"/>
        <v>#REF!</v>
      </c>
      <c r="BF124" s="95" t="e">
        <f t="shared" si="78"/>
        <v>#REF!</v>
      </c>
      <c r="BG124" s="95" t="e">
        <f t="shared" si="78"/>
        <v>#REF!</v>
      </c>
      <c r="BH124" s="95" t="e">
        <f t="shared" si="78"/>
        <v>#REF!</v>
      </c>
      <c r="BI124" s="95" t="e">
        <f t="shared" si="78"/>
        <v>#REF!</v>
      </c>
      <c r="BJ124" s="95" t="e">
        <f t="shared" si="78"/>
        <v>#REF!</v>
      </c>
      <c r="BK124" s="95" t="e">
        <f t="shared" si="78"/>
        <v>#REF!</v>
      </c>
      <c r="BL124" s="95" t="e">
        <f t="shared" si="78"/>
        <v>#REF!</v>
      </c>
      <c r="BM124" s="95" t="e">
        <f t="shared" si="78"/>
        <v>#REF!</v>
      </c>
      <c r="BN124" s="95" t="e">
        <f t="shared" si="78"/>
        <v>#REF!</v>
      </c>
      <c r="BO124" s="95" t="e">
        <f t="shared" si="78"/>
        <v>#REF!</v>
      </c>
      <c r="BP124" s="95" t="e">
        <f t="shared" si="78"/>
        <v>#REF!</v>
      </c>
      <c r="BQ124" s="95" t="e">
        <f t="shared" ref="BQ124:CZ124" si="79">IF(BQ123&lt;0,0,BQ123*0.021)</f>
        <v>#REF!</v>
      </c>
      <c r="BR124" s="95" t="e">
        <f t="shared" si="79"/>
        <v>#REF!</v>
      </c>
      <c r="BS124" s="95" t="e">
        <f t="shared" si="79"/>
        <v>#REF!</v>
      </c>
      <c r="BT124" s="95" t="e">
        <f t="shared" si="79"/>
        <v>#REF!</v>
      </c>
      <c r="BU124" s="95" t="e">
        <f t="shared" si="79"/>
        <v>#REF!</v>
      </c>
      <c r="BV124" s="95" t="e">
        <f t="shared" si="79"/>
        <v>#REF!</v>
      </c>
      <c r="BW124" s="95" t="e">
        <f t="shared" si="79"/>
        <v>#REF!</v>
      </c>
      <c r="BX124" s="95" t="e">
        <f t="shared" si="79"/>
        <v>#REF!</v>
      </c>
      <c r="BY124" s="95" t="e">
        <f t="shared" si="79"/>
        <v>#REF!</v>
      </c>
      <c r="BZ124" s="95" t="e">
        <f t="shared" si="79"/>
        <v>#REF!</v>
      </c>
      <c r="CA124" s="95" t="e">
        <f t="shared" si="79"/>
        <v>#REF!</v>
      </c>
      <c r="CB124" s="95" t="e">
        <f t="shared" si="79"/>
        <v>#REF!</v>
      </c>
      <c r="CC124" s="95" t="e">
        <f t="shared" si="79"/>
        <v>#REF!</v>
      </c>
      <c r="CD124" s="95" t="e">
        <f t="shared" si="79"/>
        <v>#REF!</v>
      </c>
      <c r="CE124" s="95" t="e">
        <f t="shared" si="79"/>
        <v>#REF!</v>
      </c>
      <c r="CF124" s="95" t="e">
        <f t="shared" si="79"/>
        <v>#REF!</v>
      </c>
      <c r="CG124" s="95" t="e">
        <f t="shared" si="79"/>
        <v>#REF!</v>
      </c>
      <c r="CH124" s="95" t="e">
        <f t="shared" si="79"/>
        <v>#REF!</v>
      </c>
      <c r="CI124" s="95" t="e">
        <f t="shared" si="79"/>
        <v>#REF!</v>
      </c>
      <c r="CJ124" s="95" t="e">
        <f t="shared" si="79"/>
        <v>#REF!</v>
      </c>
      <c r="CK124" s="95" t="e">
        <f t="shared" si="79"/>
        <v>#REF!</v>
      </c>
      <c r="CL124" s="95" t="e">
        <f t="shared" si="79"/>
        <v>#REF!</v>
      </c>
      <c r="CM124" s="95" t="e">
        <f t="shared" si="79"/>
        <v>#REF!</v>
      </c>
      <c r="CN124" s="95" t="e">
        <f t="shared" si="79"/>
        <v>#REF!</v>
      </c>
      <c r="CO124" s="95" t="e">
        <f t="shared" si="79"/>
        <v>#REF!</v>
      </c>
      <c r="CP124" s="95" t="e">
        <f t="shared" si="79"/>
        <v>#REF!</v>
      </c>
      <c r="CQ124" s="95" t="e">
        <f t="shared" si="79"/>
        <v>#REF!</v>
      </c>
      <c r="CR124" s="95" t="e">
        <f t="shared" si="79"/>
        <v>#REF!</v>
      </c>
      <c r="CS124" s="95" t="e">
        <f t="shared" si="79"/>
        <v>#REF!</v>
      </c>
      <c r="CT124" s="95" t="e">
        <f t="shared" si="79"/>
        <v>#REF!</v>
      </c>
      <c r="CU124" s="95" t="e">
        <f t="shared" si="79"/>
        <v>#REF!</v>
      </c>
      <c r="CV124" s="95" t="e">
        <f t="shared" si="79"/>
        <v>#REF!</v>
      </c>
      <c r="CW124" s="95" t="e">
        <f t="shared" si="79"/>
        <v>#REF!</v>
      </c>
      <c r="CX124" s="95" t="e">
        <f t="shared" si="79"/>
        <v>#REF!</v>
      </c>
      <c r="CY124" s="95" t="e">
        <f t="shared" si="79"/>
        <v>#REF!</v>
      </c>
      <c r="CZ124" s="95" t="e">
        <f t="shared" si="79"/>
        <v>#REF!</v>
      </c>
    </row>
    <row r="125" spans="1:104">
      <c r="A125" t="s">
        <v>158</v>
      </c>
      <c r="C125" s="152" t="s">
        <v>568</v>
      </c>
      <c r="D125" s="191">
        <f>D123+D124</f>
        <v>31.232390000000002</v>
      </c>
      <c r="E125" s="191">
        <f t="shared" ref="E125:BP125" si="80">E123+E124</f>
        <v>31.232390000000002</v>
      </c>
      <c r="F125" s="191">
        <f t="shared" si="80"/>
        <v>31.232390000000002</v>
      </c>
      <c r="G125" s="191">
        <f t="shared" si="80"/>
        <v>31.232390000000002</v>
      </c>
      <c r="H125" s="191">
        <f t="shared" si="80"/>
        <v>31.232390000000002</v>
      </c>
      <c r="I125" s="191">
        <f t="shared" si="80"/>
        <v>31.232390000000002</v>
      </c>
      <c r="J125" s="191">
        <f t="shared" si="80"/>
        <v>13.671190000000001</v>
      </c>
      <c r="K125" s="191">
        <f t="shared" si="80"/>
        <v>13.671190000000001</v>
      </c>
      <c r="L125" s="191">
        <f t="shared" si="80"/>
        <v>13.671190000000001</v>
      </c>
      <c r="M125" s="191">
        <f t="shared" si="80"/>
        <v>13.671190000000001</v>
      </c>
      <c r="N125" s="191">
        <f t="shared" si="80"/>
        <v>20.021810000000002</v>
      </c>
      <c r="O125" s="191">
        <f t="shared" si="80"/>
        <v>1.77654</v>
      </c>
      <c r="P125" s="191">
        <f t="shared" si="80"/>
        <v>1.77654</v>
      </c>
      <c r="Q125" s="191">
        <f t="shared" si="80"/>
        <v>1.77654</v>
      </c>
      <c r="R125" s="191">
        <f t="shared" si="80"/>
        <v>1.77654</v>
      </c>
      <c r="S125" s="191">
        <f t="shared" si="80"/>
        <v>1.77654</v>
      </c>
      <c r="T125" s="191">
        <f t="shared" si="80"/>
        <v>1.77654</v>
      </c>
      <c r="U125" s="191">
        <f t="shared" si="80"/>
        <v>1.77654</v>
      </c>
      <c r="V125" s="191">
        <f t="shared" si="80"/>
        <v>1.77654</v>
      </c>
      <c r="W125" s="191">
        <f t="shared" si="80"/>
        <v>1.77654</v>
      </c>
      <c r="X125" s="191">
        <f t="shared" si="80"/>
        <v>1.8429049999999998</v>
      </c>
      <c r="Y125" s="191">
        <f t="shared" si="80"/>
        <v>1.8429049999999998</v>
      </c>
      <c r="Z125" s="191">
        <f t="shared" si="80"/>
        <v>1.8429049999999998</v>
      </c>
      <c r="AA125" s="191">
        <f t="shared" si="80"/>
        <v>1.8429049999999998</v>
      </c>
      <c r="AB125" s="191">
        <f t="shared" si="80"/>
        <v>1.8429049999999998</v>
      </c>
      <c r="AC125" s="191">
        <f t="shared" si="80"/>
        <v>1.8429049999999998</v>
      </c>
      <c r="AD125" s="191">
        <f t="shared" si="80"/>
        <v>1.8429049999999998</v>
      </c>
      <c r="AE125" s="191">
        <f t="shared" si="80"/>
        <v>1.8429049999999998</v>
      </c>
      <c r="AF125" s="191">
        <f t="shared" si="80"/>
        <v>1.8429049999999998</v>
      </c>
      <c r="AG125" s="191">
        <f t="shared" si="80"/>
        <v>1.8429049999999998</v>
      </c>
      <c r="AH125" s="191">
        <f t="shared" si="80"/>
        <v>1.8429049999999998</v>
      </c>
      <c r="AI125" s="191">
        <f t="shared" si="80"/>
        <v>1.8429049999999998</v>
      </c>
      <c r="AJ125" s="191">
        <f t="shared" si="80"/>
        <v>1.8429049999999998</v>
      </c>
      <c r="AK125" s="191">
        <f t="shared" si="80"/>
        <v>1.8429049999999998</v>
      </c>
      <c r="AL125" s="191">
        <f t="shared" si="80"/>
        <v>1.8429049999999998</v>
      </c>
      <c r="AM125" s="191">
        <f t="shared" si="80"/>
        <v>1.8429049999999998</v>
      </c>
      <c r="AN125" s="191" t="e">
        <f t="shared" si="80"/>
        <v>#REF!</v>
      </c>
      <c r="AO125" s="191" t="e">
        <f t="shared" si="80"/>
        <v>#REF!</v>
      </c>
      <c r="AP125" s="191" t="e">
        <f t="shared" si="80"/>
        <v>#REF!</v>
      </c>
      <c r="AQ125" s="191" t="e">
        <f t="shared" si="80"/>
        <v>#REF!</v>
      </c>
      <c r="AR125" s="191" t="e">
        <f t="shared" si="80"/>
        <v>#REF!</v>
      </c>
      <c r="AS125" s="191" t="e">
        <f t="shared" si="80"/>
        <v>#REF!</v>
      </c>
      <c r="AT125" s="191" t="e">
        <f t="shared" si="80"/>
        <v>#REF!</v>
      </c>
      <c r="AU125" s="191" t="e">
        <f t="shared" si="80"/>
        <v>#REF!</v>
      </c>
      <c r="AV125" s="191" t="e">
        <f t="shared" si="80"/>
        <v>#REF!</v>
      </c>
      <c r="AW125" s="191" t="e">
        <f t="shared" si="80"/>
        <v>#REF!</v>
      </c>
      <c r="AX125" s="191" t="e">
        <f t="shared" si="80"/>
        <v>#REF!</v>
      </c>
      <c r="AY125" s="191" t="e">
        <f t="shared" si="80"/>
        <v>#REF!</v>
      </c>
      <c r="AZ125" s="191" t="e">
        <f t="shared" si="80"/>
        <v>#REF!</v>
      </c>
      <c r="BA125" s="191" t="e">
        <f t="shared" si="80"/>
        <v>#REF!</v>
      </c>
      <c r="BB125" s="191" t="e">
        <f t="shared" si="80"/>
        <v>#REF!</v>
      </c>
      <c r="BC125" s="191" t="e">
        <f t="shared" si="80"/>
        <v>#REF!</v>
      </c>
      <c r="BD125" s="191" t="e">
        <f t="shared" si="80"/>
        <v>#REF!</v>
      </c>
      <c r="BE125" s="191" t="e">
        <f t="shared" si="80"/>
        <v>#REF!</v>
      </c>
      <c r="BF125" s="191" t="e">
        <f t="shared" si="80"/>
        <v>#REF!</v>
      </c>
      <c r="BG125" s="191" t="e">
        <f t="shared" si="80"/>
        <v>#REF!</v>
      </c>
      <c r="BH125" s="191" t="e">
        <f t="shared" si="80"/>
        <v>#REF!</v>
      </c>
      <c r="BI125" s="191" t="e">
        <f t="shared" si="80"/>
        <v>#REF!</v>
      </c>
      <c r="BJ125" s="191" t="e">
        <f t="shared" si="80"/>
        <v>#REF!</v>
      </c>
      <c r="BK125" s="191" t="e">
        <f t="shared" si="80"/>
        <v>#REF!</v>
      </c>
      <c r="BL125" s="191" t="e">
        <f t="shared" si="80"/>
        <v>#REF!</v>
      </c>
      <c r="BM125" s="191" t="e">
        <f t="shared" si="80"/>
        <v>#REF!</v>
      </c>
      <c r="BN125" s="191" t="e">
        <f t="shared" si="80"/>
        <v>#REF!</v>
      </c>
      <c r="BO125" s="191" t="e">
        <f t="shared" si="80"/>
        <v>#REF!</v>
      </c>
      <c r="BP125" s="191" t="e">
        <f t="shared" si="80"/>
        <v>#REF!</v>
      </c>
      <c r="BQ125" s="191" t="e">
        <f t="shared" ref="BQ125:CZ125" si="81">BQ123+BQ124</f>
        <v>#REF!</v>
      </c>
      <c r="BR125" s="191" t="e">
        <f t="shared" si="81"/>
        <v>#REF!</v>
      </c>
      <c r="BS125" s="191" t="e">
        <f t="shared" si="81"/>
        <v>#REF!</v>
      </c>
      <c r="BT125" s="191" t="e">
        <f t="shared" si="81"/>
        <v>#REF!</v>
      </c>
      <c r="BU125" s="191" t="e">
        <f t="shared" si="81"/>
        <v>#REF!</v>
      </c>
      <c r="BV125" s="191" t="e">
        <f t="shared" si="81"/>
        <v>#REF!</v>
      </c>
      <c r="BW125" s="191" t="e">
        <f t="shared" si="81"/>
        <v>#REF!</v>
      </c>
      <c r="BX125" s="191" t="e">
        <f t="shared" si="81"/>
        <v>#REF!</v>
      </c>
      <c r="BY125" s="191" t="e">
        <f t="shared" si="81"/>
        <v>#REF!</v>
      </c>
      <c r="BZ125" s="191" t="e">
        <f t="shared" si="81"/>
        <v>#REF!</v>
      </c>
      <c r="CA125" s="191" t="e">
        <f t="shared" si="81"/>
        <v>#REF!</v>
      </c>
      <c r="CB125" s="191" t="e">
        <f t="shared" si="81"/>
        <v>#REF!</v>
      </c>
      <c r="CC125" s="191" t="e">
        <f t="shared" si="81"/>
        <v>#REF!</v>
      </c>
      <c r="CD125" s="191" t="e">
        <f t="shared" si="81"/>
        <v>#REF!</v>
      </c>
      <c r="CE125" s="191" t="e">
        <f t="shared" si="81"/>
        <v>#REF!</v>
      </c>
      <c r="CF125" s="191" t="e">
        <f t="shared" si="81"/>
        <v>#REF!</v>
      </c>
      <c r="CG125" s="191" t="e">
        <f t="shared" si="81"/>
        <v>#REF!</v>
      </c>
      <c r="CH125" s="191" t="e">
        <f t="shared" si="81"/>
        <v>#REF!</v>
      </c>
      <c r="CI125" s="191" t="e">
        <f t="shared" si="81"/>
        <v>#REF!</v>
      </c>
      <c r="CJ125" s="191" t="e">
        <f t="shared" si="81"/>
        <v>#REF!</v>
      </c>
      <c r="CK125" s="191" t="e">
        <f t="shared" si="81"/>
        <v>#REF!</v>
      </c>
      <c r="CL125" s="191" t="e">
        <f t="shared" si="81"/>
        <v>#REF!</v>
      </c>
      <c r="CM125" s="191" t="e">
        <f t="shared" si="81"/>
        <v>#REF!</v>
      </c>
      <c r="CN125" s="191" t="e">
        <f t="shared" si="81"/>
        <v>#REF!</v>
      </c>
      <c r="CO125" s="191" t="e">
        <f t="shared" si="81"/>
        <v>#REF!</v>
      </c>
      <c r="CP125" s="191" t="e">
        <f t="shared" si="81"/>
        <v>#REF!</v>
      </c>
      <c r="CQ125" s="191" t="e">
        <f t="shared" si="81"/>
        <v>#REF!</v>
      </c>
      <c r="CR125" s="191" t="e">
        <f t="shared" si="81"/>
        <v>#REF!</v>
      </c>
      <c r="CS125" s="191" t="e">
        <f t="shared" si="81"/>
        <v>#REF!</v>
      </c>
      <c r="CT125" s="191" t="e">
        <f t="shared" si="81"/>
        <v>#REF!</v>
      </c>
      <c r="CU125" s="191" t="e">
        <f t="shared" si="81"/>
        <v>#REF!</v>
      </c>
      <c r="CV125" s="191" t="e">
        <f t="shared" si="81"/>
        <v>#REF!</v>
      </c>
      <c r="CW125" s="191" t="e">
        <f t="shared" si="81"/>
        <v>#REF!</v>
      </c>
      <c r="CX125" s="191" t="e">
        <f t="shared" si="81"/>
        <v>#REF!</v>
      </c>
      <c r="CY125" s="191" t="e">
        <f t="shared" si="81"/>
        <v>#REF!</v>
      </c>
      <c r="CZ125" s="191" t="e">
        <f t="shared" si="81"/>
        <v>#REF!</v>
      </c>
    </row>
    <row r="126" spans="1:104">
      <c r="A126" t="s">
        <v>159</v>
      </c>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c r="CO126" s="96"/>
      <c r="CP126" s="96"/>
      <c r="CQ126" s="96"/>
      <c r="CR126" s="96"/>
      <c r="CS126" s="96"/>
      <c r="CT126" s="96"/>
      <c r="CU126" s="96"/>
      <c r="CV126" s="96"/>
      <c r="CW126" s="96"/>
      <c r="CX126" s="96"/>
      <c r="CY126" s="96"/>
      <c r="CZ126" s="96"/>
    </row>
    <row r="127" spans="1:104">
      <c r="A127" t="s">
        <v>160</v>
      </c>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c r="CO127" s="96"/>
      <c r="CP127" s="96"/>
      <c r="CQ127" s="96"/>
      <c r="CR127" s="96"/>
      <c r="CS127" s="96"/>
      <c r="CT127" s="96"/>
      <c r="CU127" s="96"/>
      <c r="CV127" s="96"/>
      <c r="CW127" s="96"/>
      <c r="CX127" s="96"/>
      <c r="CY127" s="96"/>
      <c r="CZ127" s="96"/>
    </row>
    <row r="128" spans="1:104">
      <c r="A128" t="s">
        <v>161</v>
      </c>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row>
    <row r="129" spans="1:104">
      <c r="A129" t="s">
        <v>162</v>
      </c>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c r="CO129" s="96"/>
      <c r="CP129" s="96"/>
      <c r="CQ129" s="96"/>
      <c r="CR129" s="96"/>
      <c r="CS129" s="96"/>
      <c r="CT129" s="96"/>
      <c r="CU129" s="96"/>
      <c r="CV129" s="96"/>
      <c r="CW129" s="96"/>
      <c r="CX129" s="96"/>
      <c r="CY129" s="96"/>
      <c r="CZ129" s="96"/>
    </row>
    <row r="130" spans="1:104">
      <c r="A130" t="s">
        <v>163</v>
      </c>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96"/>
      <c r="CX130" s="96"/>
      <c r="CY130" s="96"/>
      <c r="CZ130" s="96"/>
    </row>
    <row r="131" spans="1:104">
      <c r="A131" t="s">
        <v>164</v>
      </c>
      <c r="B131" t="s">
        <v>651</v>
      </c>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row>
    <row r="132" spans="1:104">
      <c r="A132" t="s">
        <v>165</v>
      </c>
      <c r="B132" t="s">
        <v>566</v>
      </c>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row>
    <row r="133" spans="1:104">
      <c r="A133" t="s">
        <v>166</v>
      </c>
      <c r="C133" s="153" t="s">
        <v>485</v>
      </c>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row>
    <row r="134" spans="1:104">
      <c r="A134" t="s">
        <v>167</v>
      </c>
      <c r="C134" s="153" t="s">
        <v>486</v>
      </c>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row>
    <row r="135" spans="1:104">
      <c r="A135" t="s">
        <v>168</v>
      </c>
      <c r="C135" s="153" t="s">
        <v>487</v>
      </c>
      <c r="D135" s="95">
        <f>IF(D133-D134&lt;0,0,D133-D134)</f>
        <v>0</v>
      </c>
      <c r="E135" s="95">
        <f t="shared" ref="E135:BP135" si="82">IF(E133-E134&lt;0,0,E133-E134)</f>
        <v>0</v>
      </c>
      <c r="F135" s="95">
        <f t="shared" si="82"/>
        <v>0</v>
      </c>
      <c r="G135" s="95">
        <f t="shared" si="82"/>
        <v>0</v>
      </c>
      <c r="H135" s="95">
        <f t="shared" si="82"/>
        <v>0</v>
      </c>
      <c r="I135" s="95">
        <f t="shared" si="82"/>
        <v>0</v>
      </c>
      <c r="J135" s="95">
        <f t="shared" si="82"/>
        <v>0</v>
      </c>
      <c r="K135" s="95">
        <f t="shared" si="82"/>
        <v>0</v>
      </c>
      <c r="L135" s="95">
        <f t="shared" si="82"/>
        <v>0</v>
      </c>
      <c r="M135" s="95">
        <f t="shared" si="82"/>
        <v>0</v>
      </c>
      <c r="N135" s="95">
        <f t="shared" si="82"/>
        <v>0</v>
      </c>
      <c r="O135" s="95">
        <f t="shared" si="82"/>
        <v>0</v>
      </c>
      <c r="P135" s="95">
        <f t="shared" si="82"/>
        <v>0</v>
      </c>
      <c r="Q135" s="95">
        <f t="shared" si="82"/>
        <v>0</v>
      </c>
      <c r="R135" s="95">
        <f t="shared" si="82"/>
        <v>0</v>
      </c>
      <c r="S135" s="95">
        <f t="shared" si="82"/>
        <v>0</v>
      </c>
      <c r="T135" s="95">
        <f t="shared" si="82"/>
        <v>0</v>
      </c>
      <c r="U135" s="95">
        <f t="shared" si="82"/>
        <v>0</v>
      </c>
      <c r="V135" s="95">
        <f t="shared" si="82"/>
        <v>0</v>
      </c>
      <c r="W135" s="95">
        <f t="shared" si="82"/>
        <v>0</v>
      </c>
      <c r="X135" s="95">
        <f t="shared" si="82"/>
        <v>0</v>
      </c>
      <c r="Y135" s="95">
        <f t="shared" si="82"/>
        <v>0</v>
      </c>
      <c r="Z135" s="95">
        <f t="shared" si="82"/>
        <v>0</v>
      </c>
      <c r="AA135" s="95">
        <f t="shared" si="82"/>
        <v>0</v>
      </c>
      <c r="AB135" s="95">
        <f t="shared" si="82"/>
        <v>0</v>
      </c>
      <c r="AC135" s="95">
        <f t="shared" si="82"/>
        <v>0</v>
      </c>
      <c r="AD135" s="95">
        <f t="shared" si="82"/>
        <v>0</v>
      </c>
      <c r="AE135" s="95">
        <f t="shared" si="82"/>
        <v>0</v>
      </c>
      <c r="AF135" s="95">
        <f t="shared" si="82"/>
        <v>0</v>
      </c>
      <c r="AG135" s="95">
        <f t="shared" si="82"/>
        <v>0</v>
      </c>
      <c r="AH135" s="95">
        <f t="shared" si="82"/>
        <v>0</v>
      </c>
      <c r="AI135" s="95">
        <f t="shared" si="82"/>
        <v>0</v>
      </c>
      <c r="AJ135" s="95">
        <f t="shared" si="82"/>
        <v>0</v>
      </c>
      <c r="AK135" s="95">
        <f t="shared" si="82"/>
        <v>0</v>
      </c>
      <c r="AL135" s="95">
        <f t="shared" si="82"/>
        <v>0</v>
      </c>
      <c r="AM135" s="95">
        <f t="shared" si="82"/>
        <v>0</v>
      </c>
      <c r="AN135" s="95">
        <f t="shared" si="82"/>
        <v>0</v>
      </c>
      <c r="AO135" s="95">
        <f t="shared" si="82"/>
        <v>0</v>
      </c>
      <c r="AP135" s="95">
        <f t="shared" si="82"/>
        <v>0</v>
      </c>
      <c r="AQ135" s="95">
        <f t="shared" si="82"/>
        <v>0</v>
      </c>
      <c r="AR135" s="95">
        <f t="shared" si="82"/>
        <v>0</v>
      </c>
      <c r="AS135" s="95">
        <f t="shared" si="82"/>
        <v>0</v>
      </c>
      <c r="AT135" s="95">
        <f t="shared" si="82"/>
        <v>0</v>
      </c>
      <c r="AU135" s="95">
        <f t="shared" si="82"/>
        <v>0</v>
      </c>
      <c r="AV135" s="95">
        <f t="shared" si="82"/>
        <v>0</v>
      </c>
      <c r="AW135" s="95">
        <f t="shared" si="82"/>
        <v>0</v>
      </c>
      <c r="AX135" s="95">
        <f t="shared" si="82"/>
        <v>0</v>
      </c>
      <c r="AY135" s="95">
        <f t="shared" si="82"/>
        <v>0</v>
      </c>
      <c r="AZ135" s="95">
        <f t="shared" si="82"/>
        <v>0</v>
      </c>
      <c r="BA135" s="95">
        <f t="shared" si="82"/>
        <v>0</v>
      </c>
      <c r="BB135" s="95">
        <f t="shared" si="82"/>
        <v>0</v>
      </c>
      <c r="BC135" s="95">
        <f t="shared" si="82"/>
        <v>0</v>
      </c>
      <c r="BD135" s="95">
        <f t="shared" si="82"/>
        <v>0</v>
      </c>
      <c r="BE135" s="95">
        <f t="shared" si="82"/>
        <v>0</v>
      </c>
      <c r="BF135" s="95">
        <f t="shared" si="82"/>
        <v>0</v>
      </c>
      <c r="BG135" s="95">
        <f t="shared" si="82"/>
        <v>0</v>
      </c>
      <c r="BH135" s="95">
        <f t="shared" si="82"/>
        <v>0</v>
      </c>
      <c r="BI135" s="95">
        <f t="shared" si="82"/>
        <v>0</v>
      </c>
      <c r="BJ135" s="95">
        <f t="shared" si="82"/>
        <v>0</v>
      </c>
      <c r="BK135" s="95">
        <f t="shared" si="82"/>
        <v>0</v>
      </c>
      <c r="BL135" s="95">
        <f t="shared" si="82"/>
        <v>0</v>
      </c>
      <c r="BM135" s="95">
        <f t="shared" si="82"/>
        <v>0</v>
      </c>
      <c r="BN135" s="95">
        <f t="shared" si="82"/>
        <v>0</v>
      </c>
      <c r="BO135" s="95">
        <f t="shared" si="82"/>
        <v>0</v>
      </c>
      <c r="BP135" s="95">
        <f t="shared" si="82"/>
        <v>0</v>
      </c>
      <c r="BQ135" s="95">
        <f t="shared" ref="BQ135:CZ135" si="83">IF(BQ133-BQ134&lt;0,0,BQ133-BQ134)</f>
        <v>0</v>
      </c>
      <c r="BR135" s="95">
        <f t="shared" si="83"/>
        <v>0</v>
      </c>
      <c r="BS135" s="95">
        <f t="shared" si="83"/>
        <v>0</v>
      </c>
      <c r="BT135" s="95">
        <f t="shared" si="83"/>
        <v>0</v>
      </c>
      <c r="BU135" s="95">
        <f t="shared" si="83"/>
        <v>0</v>
      </c>
      <c r="BV135" s="95">
        <f t="shared" si="83"/>
        <v>0</v>
      </c>
      <c r="BW135" s="95">
        <f t="shared" si="83"/>
        <v>0</v>
      </c>
      <c r="BX135" s="95">
        <f t="shared" si="83"/>
        <v>0</v>
      </c>
      <c r="BY135" s="95">
        <f t="shared" si="83"/>
        <v>0</v>
      </c>
      <c r="BZ135" s="95">
        <f t="shared" si="83"/>
        <v>0</v>
      </c>
      <c r="CA135" s="95">
        <f t="shared" si="83"/>
        <v>0</v>
      </c>
      <c r="CB135" s="95">
        <f t="shared" si="83"/>
        <v>0</v>
      </c>
      <c r="CC135" s="95">
        <f t="shared" si="83"/>
        <v>0</v>
      </c>
      <c r="CD135" s="95">
        <f t="shared" si="83"/>
        <v>0</v>
      </c>
      <c r="CE135" s="95">
        <f t="shared" si="83"/>
        <v>0</v>
      </c>
      <c r="CF135" s="95">
        <f t="shared" si="83"/>
        <v>0</v>
      </c>
      <c r="CG135" s="95">
        <f t="shared" si="83"/>
        <v>0</v>
      </c>
      <c r="CH135" s="95">
        <f t="shared" si="83"/>
        <v>0</v>
      </c>
      <c r="CI135" s="95">
        <f t="shared" si="83"/>
        <v>0</v>
      </c>
      <c r="CJ135" s="95">
        <f t="shared" si="83"/>
        <v>0</v>
      </c>
      <c r="CK135" s="95">
        <f t="shared" si="83"/>
        <v>0</v>
      </c>
      <c r="CL135" s="95">
        <f t="shared" si="83"/>
        <v>0</v>
      </c>
      <c r="CM135" s="95">
        <f t="shared" si="83"/>
        <v>0</v>
      </c>
      <c r="CN135" s="95">
        <f t="shared" si="83"/>
        <v>0</v>
      </c>
      <c r="CO135" s="95">
        <f t="shared" si="83"/>
        <v>0</v>
      </c>
      <c r="CP135" s="95">
        <f t="shared" si="83"/>
        <v>0</v>
      </c>
      <c r="CQ135" s="95">
        <f t="shared" si="83"/>
        <v>0</v>
      </c>
      <c r="CR135" s="95">
        <f t="shared" si="83"/>
        <v>0</v>
      </c>
      <c r="CS135" s="95">
        <f t="shared" si="83"/>
        <v>0</v>
      </c>
      <c r="CT135" s="95">
        <f t="shared" si="83"/>
        <v>0</v>
      </c>
      <c r="CU135" s="95">
        <f t="shared" si="83"/>
        <v>0</v>
      </c>
      <c r="CV135" s="95">
        <f t="shared" si="83"/>
        <v>0</v>
      </c>
      <c r="CW135" s="95">
        <f t="shared" si="83"/>
        <v>0</v>
      </c>
      <c r="CX135" s="95">
        <f t="shared" si="83"/>
        <v>0</v>
      </c>
      <c r="CY135" s="95">
        <f t="shared" si="83"/>
        <v>0</v>
      </c>
      <c r="CZ135" s="95">
        <f t="shared" si="83"/>
        <v>0</v>
      </c>
    </row>
    <row r="136" spans="1:104">
      <c r="A136" t="s">
        <v>169</v>
      </c>
    </row>
    <row r="137" spans="1:104">
      <c r="A137" t="s">
        <v>170</v>
      </c>
    </row>
    <row r="138" spans="1:104">
      <c r="A138" t="s">
        <v>171</v>
      </c>
    </row>
    <row r="139" spans="1:104">
      <c r="A139" t="s">
        <v>172</v>
      </c>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row>
    <row r="140" spans="1:104">
      <c r="A140" t="s">
        <v>173</v>
      </c>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row>
    <row r="141" spans="1:104">
      <c r="A141" t="s">
        <v>174</v>
      </c>
      <c r="B141" t="s">
        <v>567</v>
      </c>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96"/>
      <c r="CW141" s="96"/>
      <c r="CX141" s="96"/>
      <c r="CY141" s="96"/>
      <c r="CZ141" s="96"/>
    </row>
    <row r="142" spans="1:104">
      <c r="A142" t="s">
        <v>175</v>
      </c>
      <c r="C142" s="153" t="s">
        <v>468</v>
      </c>
      <c r="D142" s="95">
        <f t="shared" ref="D142:AI142" si="84">MAX(0, D135-IF(D88&gt;200,10,D88*0.05))</f>
        <v>0</v>
      </c>
      <c r="E142" s="95">
        <f t="shared" si="84"/>
        <v>0</v>
      </c>
      <c r="F142" s="95">
        <f t="shared" si="84"/>
        <v>0</v>
      </c>
      <c r="G142" s="95">
        <f t="shared" si="84"/>
        <v>0</v>
      </c>
      <c r="H142" s="95">
        <f t="shared" si="84"/>
        <v>0</v>
      </c>
      <c r="I142" s="95">
        <f t="shared" si="84"/>
        <v>0</v>
      </c>
      <c r="J142" s="95">
        <f t="shared" si="84"/>
        <v>0</v>
      </c>
      <c r="K142" s="95">
        <f t="shared" si="84"/>
        <v>0</v>
      </c>
      <c r="L142" s="95">
        <f t="shared" si="84"/>
        <v>0</v>
      </c>
      <c r="M142" s="95">
        <f t="shared" si="84"/>
        <v>0</v>
      </c>
      <c r="N142" s="95">
        <f t="shared" si="84"/>
        <v>0</v>
      </c>
      <c r="O142" s="95">
        <f t="shared" si="84"/>
        <v>0</v>
      </c>
      <c r="P142" s="95">
        <f t="shared" si="84"/>
        <v>0</v>
      </c>
      <c r="Q142" s="95">
        <f t="shared" si="84"/>
        <v>0</v>
      </c>
      <c r="R142" s="95">
        <f t="shared" si="84"/>
        <v>0</v>
      </c>
      <c r="S142" s="95">
        <f t="shared" si="84"/>
        <v>0</v>
      </c>
      <c r="T142" s="95">
        <f t="shared" si="84"/>
        <v>0</v>
      </c>
      <c r="U142" s="95">
        <f t="shared" si="84"/>
        <v>0</v>
      </c>
      <c r="V142" s="95">
        <f t="shared" si="84"/>
        <v>0</v>
      </c>
      <c r="W142" s="95">
        <f t="shared" si="84"/>
        <v>0</v>
      </c>
      <c r="X142" s="95">
        <f t="shared" si="84"/>
        <v>0</v>
      </c>
      <c r="Y142" s="95">
        <f t="shared" si="84"/>
        <v>0</v>
      </c>
      <c r="Z142" s="95">
        <f t="shared" si="84"/>
        <v>0</v>
      </c>
      <c r="AA142" s="95">
        <f t="shared" si="84"/>
        <v>0</v>
      </c>
      <c r="AB142" s="95">
        <f t="shared" si="84"/>
        <v>0</v>
      </c>
      <c r="AC142" s="95">
        <f t="shared" si="84"/>
        <v>0</v>
      </c>
      <c r="AD142" s="95">
        <f t="shared" si="84"/>
        <v>0</v>
      </c>
      <c r="AE142" s="95">
        <f t="shared" si="84"/>
        <v>0</v>
      </c>
      <c r="AF142" s="95">
        <f t="shared" si="84"/>
        <v>0</v>
      </c>
      <c r="AG142" s="95">
        <f t="shared" si="84"/>
        <v>0</v>
      </c>
      <c r="AH142" s="95">
        <f t="shared" si="84"/>
        <v>0</v>
      </c>
      <c r="AI142" s="95">
        <f t="shared" si="84"/>
        <v>0</v>
      </c>
      <c r="AJ142" s="95">
        <f t="shared" ref="AJ142:BO142" si="85">MAX(0, AJ135-IF(AJ88&gt;200,10,AJ88*0.05))</f>
        <v>0</v>
      </c>
      <c r="AK142" s="95">
        <f t="shared" si="85"/>
        <v>0</v>
      </c>
      <c r="AL142" s="95">
        <f t="shared" si="85"/>
        <v>0</v>
      </c>
      <c r="AM142" s="95">
        <f t="shared" si="85"/>
        <v>0</v>
      </c>
      <c r="AN142" s="95">
        <f t="shared" si="85"/>
        <v>0</v>
      </c>
      <c r="AO142" s="95">
        <f t="shared" si="85"/>
        <v>0</v>
      </c>
      <c r="AP142" s="95">
        <f t="shared" si="85"/>
        <v>0</v>
      </c>
      <c r="AQ142" s="95">
        <f t="shared" si="85"/>
        <v>0</v>
      </c>
      <c r="AR142" s="95">
        <f t="shared" si="85"/>
        <v>0</v>
      </c>
      <c r="AS142" s="95">
        <f t="shared" si="85"/>
        <v>0</v>
      </c>
      <c r="AT142" s="95">
        <f t="shared" si="85"/>
        <v>0</v>
      </c>
      <c r="AU142" s="95">
        <f t="shared" si="85"/>
        <v>0</v>
      </c>
      <c r="AV142" s="95">
        <f t="shared" si="85"/>
        <v>0</v>
      </c>
      <c r="AW142" s="95">
        <f t="shared" si="85"/>
        <v>0</v>
      </c>
      <c r="AX142" s="95">
        <f t="shared" si="85"/>
        <v>0</v>
      </c>
      <c r="AY142" s="95">
        <f t="shared" si="85"/>
        <v>0</v>
      </c>
      <c r="AZ142" s="95">
        <f t="shared" si="85"/>
        <v>0</v>
      </c>
      <c r="BA142" s="95">
        <f t="shared" si="85"/>
        <v>0</v>
      </c>
      <c r="BB142" s="95">
        <f t="shared" si="85"/>
        <v>0</v>
      </c>
      <c r="BC142" s="95">
        <f t="shared" si="85"/>
        <v>0</v>
      </c>
      <c r="BD142" s="95">
        <f t="shared" si="85"/>
        <v>0</v>
      </c>
      <c r="BE142" s="95">
        <f t="shared" si="85"/>
        <v>0</v>
      </c>
      <c r="BF142" s="95">
        <f t="shared" si="85"/>
        <v>0</v>
      </c>
      <c r="BG142" s="95">
        <f t="shared" si="85"/>
        <v>0</v>
      </c>
      <c r="BH142" s="95">
        <f t="shared" si="85"/>
        <v>0</v>
      </c>
      <c r="BI142" s="95">
        <f t="shared" si="85"/>
        <v>0</v>
      </c>
      <c r="BJ142" s="95">
        <f t="shared" si="85"/>
        <v>0</v>
      </c>
      <c r="BK142" s="95">
        <f t="shared" si="85"/>
        <v>0</v>
      </c>
      <c r="BL142" s="95">
        <f t="shared" si="85"/>
        <v>0</v>
      </c>
      <c r="BM142" s="95">
        <f t="shared" si="85"/>
        <v>0</v>
      </c>
      <c r="BN142" s="95">
        <f t="shared" si="85"/>
        <v>0</v>
      </c>
      <c r="BO142" s="95">
        <f t="shared" si="85"/>
        <v>0</v>
      </c>
      <c r="BP142" s="95">
        <f t="shared" ref="BP142:CZ142" si="86">MAX(0, BP135-IF(BP88&gt;200,10,BP88*0.05))</f>
        <v>0</v>
      </c>
      <c r="BQ142" s="95">
        <f t="shared" si="86"/>
        <v>0</v>
      </c>
      <c r="BR142" s="95">
        <f t="shared" si="86"/>
        <v>0</v>
      </c>
      <c r="BS142" s="95">
        <f t="shared" si="86"/>
        <v>0</v>
      </c>
      <c r="BT142" s="95">
        <f t="shared" si="86"/>
        <v>0</v>
      </c>
      <c r="BU142" s="95">
        <f t="shared" si="86"/>
        <v>0</v>
      </c>
      <c r="BV142" s="95">
        <f t="shared" si="86"/>
        <v>0</v>
      </c>
      <c r="BW142" s="95">
        <f t="shared" si="86"/>
        <v>0</v>
      </c>
      <c r="BX142" s="95">
        <f t="shared" si="86"/>
        <v>0</v>
      </c>
      <c r="BY142" s="95">
        <f t="shared" si="86"/>
        <v>0</v>
      </c>
      <c r="BZ142" s="95">
        <f t="shared" si="86"/>
        <v>0</v>
      </c>
      <c r="CA142" s="95">
        <f t="shared" si="86"/>
        <v>0</v>
      </c>
      <c r="CB142" s="95">
        <f t="shared" si="86"/>
        <v>0</v>
      </c>
      <c r="CC142" s="95">
        <f t="shared" si="86"/>
        <v>0</v>
      </c>
      <c r="CD142" s="95">
        <f t="shared" si="86"/>
        <v>0</v>
      </c>
      <c r="CE142" s="95">
        <f t="shared" si="86"/>
        <v>0</v>
      </c>
      <c r="CF142" s="95">
        <f t="shared" si="86"/>
        <v>0</v>
      </c>
      <c r="CG142" s="95">
        <f t="shared" si="86"/>
        <v>0</v>
      </c>
      <c r="CH142" s="95">
        <f t="shared" si="86"/>
        <v>0</v>
      </c>
      <c r="CI142" s="95">
        <f t="shared" si="86"/>
        <v>0</v>
      </c>
      <c r="CJ142" s="95">
        <f t="shared" si="86"/>
        <v>0</v>
      </c>
      <c r="CK142" s="95">
        <f t="shared" si="86"/>
        <v>0</v>
      </c>
      <c r="CL142" s="95">
        <f t="shared" si="86"/>
        <v>0</v>
      </c>
      <c r="CM142" s="95">
        <f t="shared" si="86"/>
        <v>0</v>
      </c>
      <c r="CN142" s="95">
        <f t="shared" si="86"/>
        <v>0</v>
      </c>
      <c r="CO142" s="95">
        <f t="shared" si="86"/>
        <v>0</v>
      </c>
      <c r="CP142" s="95">
        <f t="shared" si="86"/>
        <v>0</v>
      </c>
      <c r="CQ142" s="95">
        <f t="shared" si="86"/>
        <v>0</v>
      </c>
      <c r="CR142" s="95">
        <f t="shared" si="86"/>
        <v>0</v>
      </c>
      <c r="CS142" s="95">
        <f t="shared" si="86"/>
        <v>0</v>
      </c>
      <c r="CT142" s="95">
        <f t="shared" si="86"/>
        <v>0</v>
      </c>
      <c r="CU142" s="95">
        <f t="shared" si="86"/>
        <v>0</v>
      </c>
      <c r="CV142" s="95">
        <f t="shared" si="86"/>
        <v>0</v>
      </c>
      <c r="CW142" s="95">
        <f t="shared" si="86"/>
        <v>0</v>
      </c>
      <c r="CX142" s="95">
        <f t="shared" si="86"/>
        <v>0</v>
      </c>
      <c r="CY142" s="95">
        <f t="shared" si="86"/>
        <v>0</v>
      </c>
      <c r="CZ142" s="95">
        <f t="shared" si="86"/>
        <v>0</v>
      </c>
    </row>
    <row r="143" spans="1:104" ht="40.5">
      <c r="A143" t="s">
        <v>176</v>
      </c>
      <c r="C143" s="198" t="s">
        <v>685</v>
      </c>
      <c r="D143" s="95">
        <f>CF表!C72</f>
        <v>0</v>
      </c>
      <c r="E143" s="95">
        <f>CF表!D72</f>
        <v>0</v>
      </c>
      <c r="F143" s="95">
        <f>CF表!E72</f>
        <v>0</v>
      </c>
      <c r="G143" s="95">
        <f>CF表!F72</f>
        <v>0</v>
      </c>
      <c r="H143" s="95">
        <f>CF表!G72</f>
        <v>0</v>
      </c>
      <c r="I143" s="95">
        <f>CF表!H72</f>
        <v>0</v>
      </c>
      <c r="J143" s="95">
        <f>CF表!I72</f>
        <v>0</v>
      </c>
      <c r="K143" s="95">
        <f>CF表!J72</f>
        <v>0</v>
      </c>
      <c r="L143" s="95">
        <f>CF表!K72</f>
        <v>0</v>
      </c>
      <c r="M143" s="95">
        <f>CF表!L72</f>
        <v>0</v>
      </c>
      <c r="N143" s="95">
        <f>CF表!M72</f>
        <v>0</v>
      </c>
      <c r="O143" s="95">
        <f>CF表!N72</f>
        <v>0</v>
      </c>
      <c r="P143" s="95">
        <f>CF表!O72</f>
        <v>0</v>
      </c>
      <c r="Q143" s="95">
        <f>CF表!P72</f>
        <v>0</v>
      </c>
      <c r="R143" s="95">
        <f>CF表!Q72</f>
        <v>0</v>
      </c>
      <c r="S143" s="95">
        <f>CF表!R72</f>
        <v>0</v>
      </c>
      <c r="T143" s="95">
        <f>CF表!S72</f>
        <v>0</v>
      </c>
      <c r="U143" s="95">
        <f>CF表!T72</f>
        <v>0</v>
      </c>
      <c r="V143" s="95">
        <f>CF表!U72</f>
        <v>0</v>
      </c>
      <c r="W143" s="95">
        <f>CF表!V72</f>
        <v>0</v>
      </c>
      <c r="X143" s="95">
        <f>CF表!W72</f>
        <v>0</v>
      </c>
      <c r="Y143" s="95">
        <f>CF表!X72</f>
        <v>0</v>
      </c>
      <c r="Z143" s="95">
        <f>CF表!Y72</f>
        <v>0</v>
      </c>
      <c r="AA143" s="95">
        <f>CF表!Z72</f>
        <v>0</v>
      </c>
      <c r="AB143" s="95">
        <f>CF表!AA72</f>
        <v>0</v>
      </c>
      <c r="AC143" s="95">
        <f>CF表!AB72</f>
        <v>0</v>
      </c>
      <c r="AD143" s="95">
        <f>CF表!AC72</f>
        <v>0</v>
      </c>
      <c r="AE143" s="95">
        <f>CF表!AD72</f>
        <v>0</v>
      </c>
      <c r="AF143" s="95">
        <f>CF表!AE72</f>
        <v>0</v>
      </c>
      <c r="AG143" s="95">
        <f>CF表!AF72</f>
        <v>0</v>
      </c>
      <c r="AH143" s="95">
        <f>CF表!AG72</f>
        <v>0</v>
      </c>
      <c r="AI143" s="95">
        <f>CF表!AH72</f>
        <v>0</v>
      </c>
      <c r="AJ143" s="95">
        <f>CF表!AI72</f>
        <v>0</v>
      </c>
      <c r="AK143" s="95">
        <f>CF表!AJ72</f>
        <v>0</v>
      </c>
      <c r="AL143" s="95">
        <f>CF表!AK72</f>
        <v>0</v>
      </c>
      <c r="AM143" s="95">
        <f>CF表!AL72</f>
        <v>0</v>
      </c>
      <c r="AN143" s="95" t="e">
        <f>CF表!#REF!</f>
        <v>#REF!</v>
      </c>
      <c r="AO143" s="95" t="e">
        <f>CF表!#REF!</f>
        <v>#REF!</v>
      </c>
      <c r="AP143" s="95" t="e">
        <f>CF表!#REF!</f>
        <v>#REF!</v>
      </c>
      <c r="AQ143" s="95" t="e">
        <f>CF表!#REF!</f>
        <v>#REF!</v>
      </c>
      <c r="AR143" s="95" t="e">
        <f>CF表!#REF!</f>
        <v>#REF!</v>
      </c>
      <c r="AS143" s="95" t="e">
        <f>CF表!#REF!</f>
        <v>#REF!</v>
      </c>
      <c r="AT143" s="95" t="e">
        <f>CF表!#REF!</f>
        <v>#REF!</v>
      </c>
      <c r="AU143" s="95" t="e">
        <f>CF表!#REF!</f>
        <v>#REF!</v>
      </c>
      <c r="AV143" s="95" t="e">
        <f>CF表!#REF!</f>
        <v>#REF!</v>
      </c>
      <c r="AW143" s="95" t="e">
        <f>CF表!#REF!</f>
        <v>#REF!</v>
      </c>
      <c r="AX143" s="95" t="e">
        <f>CF表!#REF!</f>
        <v>#REF!</v>
      </c>
      <c r="AY143" s="95" t="e">
        <f>CF表!#REF!</f>
        <v>#REF!</v>
      </c>
      <c r="AZ143" s="95" t="e">
        <f>CF表!#REF!</f>
        <v>#REF!</v>
      </c>
      <c r="BA143" s="95" t="e">
        <f>CF表!#REF!</f>
        <v>#REF!</v>
      </c>
      <c r="BB143" s="95" t="e">
        <f>CF表!#REF!</f>
        <v>#REF!</v>
      </c>
      <c r="BC143" s="95" t="e">
        <f>CF表!#REF!</f>
        <v>#REF!</v>
      </c>
      <c r="BD143" s="95" t="e">
        <f>CF表!#REF!</f>
        <v>#REF!</v>
      </c>
      <c r="BE143" s="95" t="e">
        <f>CF表!#REF!</f>
        <v>#REF!</v>
      </c>
      <c r="BF143" s="95" t="e">
        <f>CF表!#REF!</f>
        <v>#REF!</v>
      </c>
      <c r="BG143" s="95" t="e">
        <f>CF表!#REF!</f>
        <v>#REF!</v>
      </c>
      <c r="BH143" s="95" t="e">
        <f>CF表!#REF!</f>
        <v>#REF!</v>
      </c>
      <c r="BI143" s="95" t="e">
        <f>CF表!#REF!</f>
        <v>#REF!</v>
      </c>
      <c r="BJ143" s="95" t="e">
        <f>CF表!#REF!</f>
        <v>#REF!</v>
      </c>
      <c r="BK143" s="95" t="e">
        <f>CF表!#REF!</f>
        <v>#REF!</v>
      </c>
      <c r="BL143" s="95" t="e">
        <f>CF表!#REF!</f>
        <v>#REF!</v>
      </c>
      <c r="BM143" s="95" t="e">
        <f>CF表!#REF!</f>
        <v>#REF!</v>
      </c>
      <c r="BN143" s="95" t="e">
        <f>CF表!#REF!</f>
        <v>#REF!</v>
      </c>
      <c r="BO143" s="95" t="e">
        <f>CF表!#REF!</f>
        <v>#REF!</v>
      </c>
      <c r="BP143" s="95" t="e">
        <f>CF表!#REF!</f>
        <v>#REF!</v>
      </c>
      <c r="BQ143" s="95" t="e">
        <f>CF表!#REF!</f>
        <v>#REF!</v>
      </c>
      <c r="BR143" s="95" t="e">
        <f>CF表!#REF!</f>
        <v>#REF!</v>
      </c>
      <c r="BS143" s="95" t="e">
        <f>CF表!#REF!</f>
        <v>#REF!</v>
      </c>
      <c r="BT143" s="95" t="e">
        <f>CF表!#REF!</f>
        <v>#REF!</v>
      </c>
      <c r="BU143" s="95" t="e">
        <f>CF表!#REF!</f>
        <v>#REF!</v>
      </c>
      <c r="BV143" s="95" t="e">
        <f>CF表!#REF!</f>
        <v>#REF!</v>
      </c>
      <c r="BW143" s="95" t="e">
        <f>CF表!#REF!</f>
        <v>#REF!</v>
      </c>
      <c r="BX143" s="95" t="e">
        <f>CF表!#REF!</f>
        <v>#REF!</v>
      </c>
      <c r="BY143" s="95" t="e">
        <f>CF表!#REF!</f>
        <v>#REF!</v>
      </c>
      <c r="BZ143" s="95" t="e">
        <f>CF表!#REF!</f>
        <v>#REF!</v>
      </c>
      <c r="CA143" s="95" t="e">
        <f>CF表!#REF!</f>
        <v>#REF!</v>
      </c>
      <c r="CB143" s="95" t="e">
        <f>CF表!#REF!</f>
        <v>#REF!</v>
      </c>
      <c r="CC143" s="95" t="e">
        <f>CF表!#REF!</f>
        <v>#REF!</v>
      </c>
      <c r="CD143" s="95" t="e">
        <f>CF表!#REF!</f>
        <v>#REF!</v>
      </c>
      <c r="CE143" s="95" t="e">
        <f>CF表!#REF!</f>
        <v>#REF!</v>
      </c>
      <c r="CF143" s="95" t="e">
        <f>CF表!#REF!</f>
        <v>#REF!</v>
      </c>
      <c r="CG143" s="95" t="e">
        <f>CF表!#REF!</f>
        <v>#REF!</v>
      </c>
      <c r="CH143" s="95" t="e">
        <f>CF表!#REF!</f>
        <v>#REF!</v>
      </c>
      <c r="CI143" s="95" t="e">
        <f>CF表!#REF!</f>
        <v>#REF!</v>
      </c>
      <c r="CJ143" s="95" t="e">
        <f>CF表!#REF!</f>
        <v>#REF!</v>
      </c>
      <c r="CK143" s="95" t="e">
        <f>CF表!#REF!</f>
        <v>#REF!</v>
      </c>
      <c r="CL143" s="95" t="e">
        <f>CF表!#REF!</f>
        <v>#REF!</v>
      </c>
      <c r="CM143" s="95" t="e">
        <f>CF表!#REF!</f>
        <v>#REF!</v>
      </c>
      <c r="CN143" s="95" t="e">
        <f>CF表!#REF!</f>
        <v>#REF!</v>
      </c>
      <c r="CO143" s="95" t="e">
        <f>CF表!#REF!</f>
        <v>#REF!</v>
      </c>
      <c r="CP143" s="95" t="e">
        <f>CF表!#REF!</f>
        <v>#REF!</v>
      </c>
      <c r="CQ143" s="95" t="e">
        <f>CF表!#REF!</f>
        <v>#REF!</v>
      </c>
      <c r="CR143" s="95" t="e">
        <f>CF表!#REF!</f>
        <v>#REF!</v>
      </c>
      <c r="CS143" s="95" t="e">
        <f>CF表!#REF!</f>
        <v>#REF!</v>
      </c>
      <c r="CT143" s="95" t="e">
        <f>CF表!#REF!</f>
        <v>#REF!</v>
      </c>
      <c r="CU143" s="95" t="e">
        <f>CF表!#REF!</f>
        <v>#REF!</v>
      </c>
      <c r="CV143" s="95" t="e">
        <f>CF表!#REF!</f>
        <v>#REF!</v>
      </c>
      <c r="CW143" s="95" t="e">
        <f>CF表!#REF!</f>
        <v>#REF!</v>
      </c>
      <c r="CX143" s="95" t="e">
        <f>CF表!#REF!</f>
        <v>#REF!</v>
      </c>
      <c r="CY143" s="95" t="e">
        <f>CF表!#REF!</f>
        <v>#REF!</v>
      </c>
      <c r="CZ143" s="95" t="e">
        <f>CF表!#REF!</f>
        <v>#REF!</v>
      </c>
    </row>
    <row r="144" spans="1:104">
      <c r="A144" t="s">
        <v>177</v>
      </c>
      <c r="C144" s="153" t="s">
        <v>672</v>
      </c>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row>
    <row r="145" spans="1:104">
      <c r="A145" t="s">
        <v>178</v>
      </c>
      <c r="C145" s="153" t="s">
        <v>469</v>
      </c>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row>
    <row r="146" spans="1:104">
      <c r="A146" t="s">
        <v>179</v>
      </c>
      <c r="C146" s="153" t="s">
        <v>488</v>
      </c>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row>
    <row r="147" spans="1:104">
      <c r="A147" t="s">
        <v>180</v>
      </c>
      <c r="C147" s="153" t="s">
        <v>470</v>
      </c>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c r="CT147" s="97"/>
      <c r="CU147" s="97"/>
      <c r="CV147" s="97"/>
      <c r="CW147" s="97"/>
      <c r="CX147" s="97"/>
      <c r="CY147" s="97"/>
      <c r="CZ147" s="97"/>
    </row>
    <row r="148" spans="1:104">
      <c r="A148" t="s">
        <v>181</v>
      </c>
      <c r="C148" s="153" t="s">
        <v>700</v>
      </c>
      <c r="D148" s="95">
        <f>D293</f>
        <v>0</v>
      </c>
      <c r="E148" s="95">
        <f t="shared" ref="E148:BP148" si="87">E293</f>
        <v>0</v>
      </c>
      <c r="F148" s="95">
        <f t="shared" si="87"/>
        <v>0</v>
      </c>
      <c r="G148" s="95">
        <f t="shared" si="87"/>
        <v>0</v>
      </c>
      <c r="H148" s="95">
        <f t="shared" si="87"/>
        <v>0</v>
      </c>
      <c r="I148" s="95">
        <f t="shared" si="87"/>
        <v>0</v>
      </c>
      <c r="J148" s="95">
        <f t="shared" si="87"/>
        <v>0</v>
      </c>
      <c r="K148" s="95">
        <f t="shared" si="87"/>
        <v>0</v>
      </c>
      <c r="L148" s="95">
        <f t="shared" si="87"/>
        <v>0</v>
      </c>
      <c r="M148" s="95">
        <f t="shared" si="87"/>
        <v>0</v>
      </c>
      <c r="N148" s="95">
        <f t="shared" si="87"/>
        <v>0</v>
      </c>
      <c r="O148" s="95">
        <f t="shared" si="87"/>
        <v>0</v>
      </c>
      <c r="P148" s="95">
        <f t="shared" si="87"/>
        <v>0</v>
      </c>
      <c r="Q148" s="95">
        <f t="shared" si="87"/>
        <v>0</v>
      </c>
      <c r="R148" s="95">
        <f t="shared" si="87"/>
        <v>0</v>
      </c>
      <c r="S148" s="95">
        <f t="shared" si="87"/>
        <v>0</v>
      </c>
      <c r="T148" s="95">
        <f t="shared" si="87"/>
        <v>0</v>
      </c>
      <c r="U148" s="95">
        <f t="shared" si="87"/>
        <v>0</v>
      </c>
      <c r="V148" s="95">
        <f t="shared" si="87"/>
        <v>0</v>
      </c>
      <c r="W148" s="95">
        <f t="shared" si="87"/>
        <v>0</v>
      </c>
      <c r="X148" s="95">
        <f t="shared" si="87"/>
        <v>0</v>
      </c>
      <c r="Y148" s="95">
        <f t="shared" si="87"/>
        <v>0</v>
      </c>
      <c r="Z148" s="95">
        <f t="shared" si="87"/>
        <v>0</v>
      </c>
      <c r="AA148" s="95">
        <f t="shared" si="87"/>
        <v>0</v>
      </c>
      <c r="AB148" s="95">
        <f t="shared" si="87"/>
        <v>0</v>
      </c>
      <c r="AC148" s="95">
        <f t="shared" si="87"/>
        <v>0</v>
      </c>
      <c r="AD148" s="95">
        <f t="shared" si="87"/>
        <v>0</v>
      </c>
      <c r="AE148" s="95">
        <f t="shared" si="87"/>
        <v>0</v>
      </c>
      <c r="AF148" s="95">
        <f t="shared" si="87"/>
        <v>0</v>
      </c>
      <c r="AG148" s="95">
        <f t="shared" si="87"/>
        <v>0</v>
      </c>
      <c r="AH148" s="95">
        <f t="shared" si="87"/>
        <v>0</v>
      </c>
      <c r="AI148" s="95">
        <f t="shared" si="87"/>
        <v>0</v>
      </c>
      <c r="AJ148" s="95">
        <f t="shared" si="87"/>
        <v>0</v>
      </c>
      <c r="AK148" s="95">
        <f t="shared" si="87"/>
        <v>0</v>
      </c>
      <c r="AL148" s="95">
        <f t="shared" si="87"/>
        <v>0</v>
      </c>
      <c r="AM148" s="95">
        <f t="shared" si="87"/>
        <v>0</v>
      </c>
      <c r="AN148" s="95">
        <f t="shared" si="87"/>
        <v>0</v>
      </c>
      <c r="AO148" s="95">
        <f t="shared" si="87"/>
        <v>0</v>
      </c>
      <c r="AP148" s="95">
        <f t="shared" si="87"/>
        <v>0</v>
      </c>
      <c r="AQ148" s="95">
        <f t="shared" si="87"/>
        <v>0</v>
      </c>
      <c r="AR148" s="95">
        <f t="shared" si="87"/>
        <v>0</v>
      </c>
      <c r="AS148" s="95">
        <f t="shared" si="87"/>
        <v>0</v>
      </c>
      <c r="AT148" s="95">
        <f t="shared" si="87"/>
        <v>0</v>
      </c>
      <c r="AU148" s="95">
        <f t="shared" si="87"/>
        <v>0</v>
      </c>
      <c r="AV148" s="95">
        <f t="shared" si="87"/>
        <v>0</v>
      </c>
      <c r="AW148" s="95">
        <f t="shared" si="87"/>
        <v>0</v>
      </c>
      <c r="AX148" s="95">
        <f t="shared" si="87"/>
        <v>0</v>
      </c>
      <c r="AY148" s="95">
        <f t="shared" si="87"/>
        <v>0</v>
      </c>
      <c r="AZ148" s="95">
        <f t="shared" si="87"/>
        <v>0</v>
      </c>
      <c r="BA148" s="95">
        <f t="shared" si="87"/>
        <v>0</v>
      </c>
      <c r="BB148" s="95">
        <f t="shared" si="87"/>
        <v>0</v>
      </c>
      <c r="BC148" s="95">
        <f t="shared" si="87"/>
        <v>0</v>
      </c>
      <c r="BD148" s="95">
        <f t="shared" si="87"/>
        <v>0</v>
      </c>
      <c r="BE148" s="95">
        <f t="shared" si="87"/>
        <v>0</v>
      </c>
      <c r="BF148" s="95">
        <f t="shared" si="87"/>
        <v>0</v>
      </c>
      <c r="BG148" s="95">
        <f t="shared" si="87"/>
        <v>0</v>
      </c>
      <c r="BH148" s="95">
        <f t="shared" si="87"/>
        <v>0</v>
      </c>
      <c r="BI148" s="95">
        <f t="shared" si="87"/>
        <v>0</v>
      </c>
      <c r="BJ148" s="95">
        <f t="shared" si="87"/>
        <v>0</v>
      </c>
      <c r="BK148" s="95">
        <f t="shared" si="87"/>
        <v>0</v>
      </c>
      <c r="BL148" s="95">
        <f t="shared" si="87"/>
        <v>0</v>
      </c>
      <c r="BM148" s="95">
        <f t="shared" si="87"/>
        <v>0</v>
      </c>
      <c r="BN148" s="95">
        <f t="shared" si="87"/>
        <v>0</v>
      </c>
      <c r="BO148" s="95">
        <f t="shared" si="87"/>
        <v>0</v>
      </c>
      <c r="BP148" s="95">
        <f t="shared" si="87"/>
        <v>0</v>
      </c>
      <c r="BQ148" s="95">
        <f t="shared" ref="BQ148:CZ148" si="88">BQ293</f>
        <v>0</v>
      </c>
      <c r="BR148" s="95">
        <f t="shared" si="88"/>
        <v>0</v>
      </c>
      <c r="BS148" s="95">
        <f t="shared" si="88"/>
        <v>0</v>
      </c>
      <c r="BT148" s="95">
        <f t="shared" si="88"/>
        <v>0</v>
      </c>
      <c r="BU148" s="95">
        <f t="shared" si="88"/>
        <v>0</v>
      </c>
      <c r="BV148" s="95">
        <f t="shared" si="88"/>
        <v>0</v>
      </c>
      <c r="BW148" s="95">
        <f t="shared" si="88"/>
        <v>0</v>
      </c>
      <c r="BX148" s="95">
        <f t="shared" si="88"/>
        <v>0</v>
      </c>
      <c r="BY148" s="95">
        <f t="shared" si="88"/>
        <v>0</v>
      </c>
      <c r="BZ148" s="95">
        <f t="shared" si="88"/>
        <v>0</v>
      </c>
      <c r="CA148" s="95">
        <f t="shared" si="88"/>
        <v>0</v>
      </c>
      <c r="CB148" s="95">
        <f t="shared" si="88"/>
        <v>0</v>
      </c>
      <c r="CC148" s="95">
        <f t="shared" si="88"/>
        <v>0</v>
      </c>
      <c r="CD148" s="95">
        <f t="shared" si="88"/>
        <v>0</v>
      </c>
      <c r="CE148" s="95">
        <f t="shared" si="88"/>
        <v>0</v>
      </c>
      <c r="CF148" s="95">
        <f t="shared" si="88"/>
        <v>0</v>
      </c>
      <c r="CG148" s="95">
        <f t="shared" si="88"/>
        <v>0</v>
      </c>
      <c r="CH148" s="95">
        <f t="shared" si="88"/>
        <v>0</v>
      </c>
      <c r="CI148" s="95">
        <f t="shared" si="88"/>
        <v>0</v>
      </c>
      <c r="CJ148" s="95">
        <f t="shared" si="88"/>
        <v>0</v>
      </c>
      <c r="CK148" s="95">
        <f t="shared" si="88"/>
        <v>0</v>
      </c>
      <c r="CL148" s="95">
        <f t="shared" si="88"/>
        <v>0</v>
      </c>
      <c r="CM148" s="95">
        <f t="shared" si="88"/>
        <v>0</v>
      </c>
      <c r="CN148" s="95">
        <f t="shared" si="88"/>
        <v>0</v>
      </c>
      <c r="CO148" s="95">
        <f t="shared" si="88"/>
        <v>0</v>
      </c>
      <c r="CP148" s="95">
        <f t="shared" si="88"/>
        <v>0</v>
      </c>
      <c r="CQ148" s="95">
        <f t="shared" si="88"/>
        <v>0</v>
      </c>
      <c r="CR148" s="95">
        <f t="shared" si="88"/>
        <v>0</v>
      </c>
      <c r="CS148" s="95">
        <f t="shared" si="88"/>
        <v>0</v>
      </c>
      <c r="CT148" s="95">
        <f t="shared" si="88"/>
        <v>0</v>
      </c>
      <c r="CU148" s="95">
        <f t="shared" si="88"/>
        <v>0</v>
      </c>
      <c r="CV148" s="95">
        <f t="shared" si="88"/>
        <v>0</v>
      </c>
      <c r="CW148" s="95">
        <f t="shared" si="88"/>
        <v>0</v>
      </c>
      <c r="CX148" s="95">
        <f t="shared" si="88"/>
        <v>0</v>
      </c>
      <c r="CY148" s="95">
        <f t="shared" si="88"/>
        <v>0</v>
      </c>
      <c r="CZ148" s="95">
        <f t="shared" si="88"/>
        <v>0</v>
      </c>
    </row>
    <row r="149" spans="1:104">
      <c r="A149" t="s">
        <v>182</v>
      </c>
      <c r="C149" s="153" t="s">
        <v>699</v>
      </c>
      <c r="D149" s="95">
        <f>D295</f>
        <v>0</v>
      </c>
      <c r="E149" s="95">
        <f t="shared" ref="E149:BP149" si="89">E295</f>
        <v>0</v>
      </c>
      <c r="F149" s="95">
        <f t="shared" si="89"/>
        <v>0</v>
      </c>
      <c r="G149" s="95">
        <f t="shared" si="89"/>
        <v>0</v>
      </c>
      <c r="H149" s="95">
        <f t="shared" si="89"/>
        <v>0</v>
      </c>
      <c r="I149" s="95">
        <f t="shared" si="89"/>
        <v>0</v>
      </c>
      <c r="J149" s="95">
        <f t="shared" si="89"/>
        <v>0</v>
      </c>
      <c r="K149" s="95">
        <f t="shared" si="89"/>
        <v>0</v>
      </c>
      <c r="L149" s="95">
        <f t="shared" si="89"/>
        <v>0</v>
      </c>
      <c r="M149" s="95">
        <f t="shared" si="89"/>
        <v>0</v>
      </c>
      <c r="N149" s="95">
        <f t="shared" si="89"/>
        <v>0</v>
      </c>
      <c r="O149" s="95">
        <f t="shared" si="89"/>
        <v>0</v>
      </c>
      <c r="P149" s="95">
        <f t="shared" si="89"/>
        <v>0</v>
      </c>
      <c r="Q149" s="95">
        <f t="shared" si="89"/>
        <v>0</v>
      </c>
      <c r="R149" s="95">
        <f t="shared" si="89"/>
        <v>0</v>
      </c>
      <c r="S149" s="95">
        <f t="shared" si="89"/>
        <v>0</v>
      </c>
      <c r="T149" s="95">
        <f t="shared" si="89"/>
        <v>0</v>
      </c>
      <c r="U149" s="95">
        <f t="shared" si="89"/>
        <v>0</v>
      </c>
      <c r="V149" s="95">
        <f t="shared" si="89"/>
        <v>0</v>
      </c>
      <c r="W149" s="95">
        <f t="shared" si="89"/>
        <v>0</v>
      </c>
      <c r="X149" s="95">
        <f t="shared" si="89"/>
        <v>0</v>
      </c>
      <c r="Y149" s="95">
        <f t="shared" si="89"/>
        <v>0</v>
      </c>
      <c r="Z149" s="95">
        <f t="shared" si="89"/>
        <v>0</v>
      </c>
      <c r="AA149" s="95">
        <f t="shared" si="89"/>
        <v>0</v>
      </c>
      <c r="AB149" s="95">
        <f t="shared" si="89"/>
        <v>0</v>
      </c>
      <c r="AC149" s="95">
        <f t="shared" si="89"/>
        <v>0</v>
      </c>
      <c r="AD149" s="95">
        <f t="shared" si="89"/>
        <v>0</v>
      </c>
      <c r="AE149" s="95">
        <f t="shared" si="89"/>
        <v>0</v>
      </c>
      <c r="AF149" s="95">
        <f t="shared" si="89"/>
        <v>0</v>
      </c>
      <c r="AG149" s="95">
        <f t="shared" si="89"/>
        <v>0</v>
      </c>
      <c r="AH149" s="95">
        <f t="shared" si="89"/>
        <v>0</v>
      </c>
      <c r="AI149" s="95">
        <f t="shared" si="89"/>
        <v>0</v>
      </c>
      <c r="AJ149" s="95">
        <f t="shared" si="89"/>
        <v>0</v>
      </c>
      <c r="AK149" s="95">
        <f t="shared" si="89"/>
        <v>0</v>
      </c>
      <c r="AL149" s="95">
        <f t="shared" si="89"/>
        <v>0</v>
      </c>
      <c r="AM149" s="95">
        <f t="shared" si="89"/>
        <v>0</v>
      </c>
      <c r="AN149" s="95">
        <f t="shared" si="89"/>
        <v>0</v>
      </c>
      <c r="AO149" s="95">
        <f t="shared" si="89"/>
        <v>0</v>
      </c>
      <c r="AP149" s="95">
        <f t="shared" si="89"/>
        <v>0</v>
      </c>
      <c r="AQ149" s="95">
        <f t="shared" si="89"/>
        <v>0</v>
      </c>
      <c r="AR149" s="95">
        <f t="shared" si="89"/>
        <v>0</v>
      </c>
      <c r="AS149" s="95">
        <f t="shared" si="89"/>
        <v>0</v>
      </c>
      <c r="AT149" s="95">
        <f t="shared" si="89"/>
        <v>0</v>
      </c>
      <c r="AU149" s="95">
        <f t="shared" si="89"/>
        <v>0</v>
      </c>
      <c r="AV149" s="95">
        <f t="shared" si="89"/>
        <v>0</v>
      </c>
      <c r="AW149" s="95">
        <f t="shared" si="89"/>
        <v>0</v>
      </c>
      <c r="AX149" s="95">
        <f t="shared" si="89"/>
        <v>0</v>
      </c>
      <c r="AY149" s="95">
        <f t="shared" si="89"/>
        <v>0</v>
      </c>
      <c r="AZ149" s="95">
        <f t="shared" si="89"/>
        <v>0</v>
      </c>
      <c r="BA149" s="95">
        <f t="shared" si="89"/>
        <v>0</v>
      </c>
      <c r="BB149" s="95">
        <f t="shared" si="89"/>
        <v>0</v>
      </c>
      <c r="BC149" s="95">
        <f t="shared" si="89"/>
        <v>0</v>
      </c>
      <c r="BD149" s="95">
        <f t="shared" si="89"/>
        <v>0</v>
      </c>
      <c r="BE149" s="95">
        <f t="shared" si="89"/>
        <v>0</v>
      </c>
      <c r="BF149" s="95">
        <f t="shared" si="89"/>
        <v>0</v>
      </c>
      <c r="BG149" s="95">
        <f t="shared" si="89"/>
        <v>0</v>
      </c>
      <c r="BH149" s="95">
        <f t="shared" si="89"/>
        <v>0</v>
      </c>
      <c r="BI149" s="95">
        <f t="shared" si="89"/>
        <v>0</v>
      </c>
      <c r="BJ149" s="95">
        <f t="shared" si="89"/>
        <v>0</v>
      </c>
      <c r="BK149" s="95">
        <f t="shared" si="89"/>
        <v>0</v>
      </c>
      <c r="BL149" s="95">
        <f t="shared" si="89"/>
        <v>0</v>
      </c>
      <c r="BM149" s="95">
        <f t="shared" si="89"/>
        <v>0</v>
      </c>
      <c r="BN149" s="95">
        <f t="shared" si="89"/>
        <v>0</v>
      </c>
      <c r="BO149" s="95">
        <f t="shared" si="89"/>
        <v>0</v>
      </c>
      <c r="BP149" s="95">
        <f t="shared" si="89"/>
        <v>0</v>
      </c>
      <c r="BQ149" s="95">
        <f t="shared" ref="BQ149:CZ149" si="90">BQ295</f>
        <v>0</v>
      </c>
      <c r="BR149" s="95">
        <f t="shared" si="90"/>
        <v>0</v>
      </c>
      <c r="BS149" s="95">
        <f t="shared" si="90"/>
        <v>0</v>
      </c>
      <c r="BT149" s="95">
        <f t="shared" si="90"/>
        <v>0</v>
      </c>
      <c r="BU149" s="95">
        <f t="shared" si="90"/>
        <v>0</v>
      </c>
      <c r="BV149" s="95">
        <f t="shared" si="90"/>
        <v>0</v>
      </c>
      <c r="BW149" s="95">
        <f t="shared" si="90"/>
        <v>0</v>
      </c>
      <c r="BX149" s="95">
        <f t="shared" si="90"/>
        <v>0</v>
      </c>
      <c r="BY149" s="95">
        <f t="shared" si="90"/>
        <v>0</v>
      </c>
      <c r="BZ149" s="95">
        <f t="shared" si="90"/>
        <v>0</v>
      </c>
      <c r="CA149" s="95">
        <f t="shared" si="90"/>
        <v>0</v>
      </c>
      <c r="CB149" s="95">
        <f t="shared" si="90"/>
        <v>0</v>
      </c>
      <c r="CC149" s="95">
        <f t="shared" si="90"/>
        <v>0</v>
      </c>
      <c r="CD149" s="95">
        <f t="shared" si="90"/>
        <v>0</v>
      </c>
      <c r="CE149" s="95">
        <f t="shared" si="90"/>
        <v>0</v>
      </c>
      <c r="CF149" s="95">
        <f t="shared" si="90"/>
        <v>0</v>
      </c>
      <c r="CG149" s="95">
        <f t="shared" si="90"/>
        <v>0</v>
      </c>
      <c r="CH149" s="95">
        <f t="shared" si="90"/>
        <v>0</v>
      </c>
      <c r="CI149" s="95">
        <f t="shared" si="90"/>
        <v>0</v>
      </c>
      <c r="CJ149" s="95">
        <f t="shared" si="90"/>
        <v>0</v>
      </c>
      <c r="CK149" s="95">
        <f t="shared" si="90"/>
        <v>0</v>
      </c>
      <c r="CL149" s="95">
        <f t="shared" si="90"/>
        <v>0</v>
      </c>
      <c r="CM149" s="95">
        <f t="shared" si="90"/>
        <v>0</v>
      </c>
      <c r="CN149" s="95">
        <f t="shared" si="90"/>
        <v>0</v>
      </c>
      <c r="CO149" s="95">
        <f t="shared" si="90"/>
        <v>0</v>
      </c>
      <c r="CP149" s="95">
        <f t="shared" si="90"/>
        <v>0</v>
      </c>
      <c r="CQ149" s="95">
        <f t="shared" si="90"/>
        <v>0</v>
      </c>
      <c r="CR149" s="95">
        <f t="shared" si="90"/>
        <v>0</v>
      </c>
      <c r="CS149" s="95">
        <f t="shared" si="90"/>
        <v>0</v>
      </c>
      <c r="CT149" s="95">
        <f t="shared" si="90"/>
        <v>0</v>
      </c>
      <c r="CU149" s="95">
        <f t="shared" si="90"/>
        <v>0</v>
      </c>
      <c r="CV149" s="95">
        <f t="shared" si="90"/>
        <v>0</v>
      </c>
      <c r="CW149" s="95">
        <f t="shared" si="90"/>
        <v>0</v>
      </c>
      <c r="CX149" s="95">
        <f t="shared" si="90"/>
        <v>0</v>
      </c>
      <c r="CY149" s="95">
        <f t="shared" si="90"/>
        <v>0</v>
      </c>
      <c r="CZ149" s="95">
        <f t="shared" si="90"/>
        <v>0</v>
      </c>
    </row>
    <row r="150" spans="1:104">
      <c r="A150" t="s">
        <v>183</v>
      </c>
      <c r="C150" s="153" t="s">
        <v>471</v>
      </c>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row>
    <row r="151" spans="1:104">
      <c r="A151" t="s">
        <v>184</v>
      </c>
      <c r="C151" s="153" t="s">
        <v>472</v>
      </c>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row>
    <row r="152" spans="1:104">
      <c r="A152" t="s">
        <v>185</v>
      </c>
      <c r="C152" s="153" t="s">
        <v>473</v>
      </c>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row>
    <row r="153" spans="1:104">
      <c r="A153" t="s">
        <v>186</v>
      </c>
      <c r="C153" s="153" t="s">
        <v>474</v>
      </c>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row>
    <row r="154" spans="1:104">
      <c r="A154" t="s">
        <v>187</v>
      </c>
      <c r="C154" s="153" t="s">
        <v>475</v>
      </c>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row>
    <row r="155" spans="1:104">
      <c r="A155" t="s">
        <v>188</v>
      </c>
      <c r="C155" s="153" t="s">
        <v>476</v>
      </c>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c r="CT155" s="97"/>
      <c r="CU155" s="97"/>
      <c r="CV155" s="97"/>
      <c r="CW155" s="97"/>
      <c r="CX155" s="97"/>
      <c r="CY155" s="97"/>
      <c r="CZ155" s="97"/>
    </row>
    <row r="156" spans="1:104">
      <c r="A156" t="s">
        <v>189</v>
      </c>
      <c r="C156" s="153" t="s">
        <v>477</v>
      </c>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c r="CT156" s="97"/>
      <c r="CU156" s="97"/>
      <c r="CV156" s="97"/>
      <c r="CW156" s="97"/>
      <c r="CX156" s="97"/>
      <c r="CY156" s="97"/>
      <c r="CZ156" s="97"/>
    </row>
    <row r="157" spans="1:104">
      <c r="A157" t="s">
        <v>190</v>
      </c>
      <c r="C157" s="153" t="s">
        <v>489</v>
      </c>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c r="CT157" s="97"/>
      <c r="CU157" s="97"/>
      <c r="CV157" s="97"/>
      <c r="CW157" s="97"/>
      <c r="CX157" s="97"/>
      <c r="CY157" s="97"/>
      <c r="CZ157" s="97"/>
    </row>
    <row r="158" spans="1:104">
      <c r="A158" t="s">
        <v>191</v>
      </c>
      <c r="C158" s="153" t="s">
        <v>478</v>
      </c>
      <c r="D158" s="95">
        <f>D297</f>
        <v>0</v>
      </c>
      <c r="E158" s="95">
        <f t="shared" ref="E158:BP158" si="91">E297</f>
        <v>0</v>
      </c>
      <c r="F158" s="95">
        <f t="shared" si="91"/>
        <v>0</v>
      </c>
      <c r="G158" s="95">
        <f t="shared" si="91"/>
        <v>0</v>
      </c>
      <c r="H158" s="95">
        <f t="shared" si="91"/>
        <v>0</v>
      </c>
      <c r="I158" s="95">
        <f t="shared" si="91"/>
        <v>0</v>
      </c>
      <c r="J158" s="95">
        <f t="shared" si="91"/>
        <v>0</v>
      </c>
      <c r="K158" s="95">
        <f t="shared" si="91"/>
        <v>0</v>
      </c>
      <c r="L158" s="95">
        <f t="shared" si="91"/>
        <v>0</v>
      </c>
      <c r="M158" s="95">
        <f t="shared" si="91"/>
        <v>0</v>
      </c>
      <c r="N158" s="95">
        <f t="shared" si="91"/>
        <v>0</v>
      </c>
      <c r="O158" s="95">
        <f t="shared" si="91"/>
        <v>0</v>
      </c>
      <c r="P158" s="95">
        <f t="shared" si="91"/>
        <v>0</v>
      </c>
      <c r="Q158" s="95">
        <f t="shared" si="91"/>
        <v>0</v>
      </c>
      <c r="R158" s="95">
        <f t="shared" si="91"/>
        <v>0</v>
      </c>
      <c r="S158" s="95">
        <f t="shared" si="91"/>
        <v>0</v>
      </c>
      <c r="T158" s="95">
        <f t="shared" si="91"/>
        <v>0</v>
      </c>
      <c r="U158" s="95">
        <f t="shared" si="91"/>
        <v>0</v>
      </c>
      <c r="V158" s="95">
        <f t="shared" si="91"/>
        <v>0</v>
      </c>
      <c r="W158" s="95">
        <f t="shared" si="91"/>
        <v>0</v>
      </c>
      <c r="X158" s="95">
        <f t="shared" si="91"/>
        <v>0</v>
      </c>
      <c r="Y158" s="95">
        <f t="shared" si="91"/>
        <v>0</v>
      </c>
      <c r="Z158" s="95">
        <f t="shared" si="91"/>
        <v>0</v>
      </c>
      <c r="AA158" s="95">
        <f t="shared" si="91"/>
        <v>0</v>
      </c>
      <c r="AB158" s="95">
        <f t="shared" si="91"/>
        <v>0</v>
      </c>
      <c r="AC158" s="95">
        <f t="shared" si="91"/>
        <v>0</v>
      </c>
      <c r="AD158" s="95">
        <f t="shared" si="91"/>
        <v>0</v>
      </c>
      <c r="AE158" s="95">
        <f t="shared" si="91"/>
        <v>0</v>
      </c>
      <c r="AF158" s="95">
        <f t="shared" si="91"/>
        <v>0</v>
      </c>
      <c r="AG158" s="95">
        <f t="shared" si="91"/>
        <v>0</v>
      </c>
      <c r="AH158" s="95">
        <f t="shared" si="91"/>
        <v>0</v>
      </c>
      <c r="AI158" s="95">
        <f t="shared" si="91"/>
        <v>0</v>
      </c>
      <c r="AJ158" s="95">
        <f t="shared" si="91"/>
        <v>0</v>
      </c>
      <c r="AK158" s="95">
        <f t="shared" si="91"/>
        <v>0</v>
      </c>
      <c r="AL158" s="95">
        <f t="shared" si="91"/>
        <v>0</v>
      </c>
      <c r="AM158" s="95">
        <f t="shared" si="91"/>
        <v>0</v>
      </c>
      <c r="AN158" s="95">
        <f t="shared" si="91"/>
        <v>0</v>
      </c>
      <c r="AO158" s="95">
        <f t="shared" si="91"/>
        <v>0</v>
      </c>
      <c r="AP158" s="95">
        <f t="shared" si="91"/>
        <v>0</v>
      </c>
      <c r="AQ158" s="95">
        <f t="shared" si="91"/>
        <v>0</v>
      </c>
      <c r="AR158" s="95">
        <f t="shared" si="91"/>
        <v>0</v>
      </c>
      <c r="AS158" s="95">
        <f t="shared" si="91"/>
        <v>0</v>
      </c>
      <c r="AT158" s="95">
        <f t="shared" si="91"/>
        <v>0</v>
      </c>
      <c r="AU158" s="95">
        <f t="shared" si="91"/>
        <v>0</v>
      </c>
      <c r="AV158" s="95">
        <f t="shared" si="91"/>
        <v>0</v>
      </c>
      <c r="AW158" s="95">
        <f t="shared" si="91"/>
        <v>0</v>
      </c>
      <c r="AX158" s="95">
        <f t="shared" si="91"/>
        <v>0</v>
      </c>
      <c r="AY158" s="95">
        <f t="shared" si="91"/>
        <v>0</v>
      </c>
      <c r="AZ158" s="95">
        <f t="shared" si="91"/>
        <v>0</v>
      </c>
      <c r="BA158" s="95">
        <f t="shared" si="91"/>
        <v>0</v>
      </c>
      <c r="BB158" s="95">
        <f t="shared" si="91"/>
        <v>0</v>
      </c>
      <c r="BC158" s="95">
        <f t="shared" si="91"/>
        <v>0</v>
      </c>
      <c r="BD158" s="95">
        <f t="shared" si="91"/>
        <v>0</v>
      </c>
      <c r="BE158" s="95">
        <f t="shared" si="91"/>
        <v>0</v>
      </c>
      <c r="BF158" s="95">
        <f t="shared" si="91"/>
        <v>0</v>
      </c>
      <c r="BG158" s="95">
        <f t="shared" si="91"/>
        <v>0</v>
      </c>
      <c r="BH158" s="95">
        <f t="shared" si="91"/>
        <v>0</v>
      </c>
      <c r="BI158" s="95">
        <f t="shared" si="91"/>
        <v>0</v>
      </c>
      <c r="BJ158" s="95">
        <f t="shared" si="91"/>
        <v>0</v>
      </c>
      <c r="BK158" s="95">
        <f t="shared" si="91"/>
        <v>0</v>
      </c>
      <c r="BL158" s="95">
        <f t="shared" si="91"/>
        <v>0</v>
      </c>
      <c r="BM158" s="95">
        <f t="shared" si="91"/>
        <v>0</v>
      </c>
      <c r="BN158" s="95">
        <f t="shared" si="91"/>
        <v>0</v>
      </c>
      <c r="BO158" s="95">
        <f t="shared" si="91"/>
        <v>0</v>
      </c>
      <c r="BP158" s="95">
        <f t="shared" si="91"/>
        <v>0</v>
      </c>
      <c r="BQ158" s="95">
        <f t="shared" ref="BQ158:CZ158" si="92">BQ297</f>
        <v>0</v>
      </c>
      <c r="BR158" s="95">
        <f t="shared" si="92"/>
        <v>0</v>
      </c>
      <c r="BS158" s="95">
        <f t="shared" si="92"/>
        <v>0</v>
      </c>
      <c r="BT158" s="95">
        <f t="shared" si="92"/>
        <v>0</v>
      </c>
      <c r="BU158" s="95">
        <f t="shared" si="92"/>
        <v>0</v>
      </c>
      <c r="BV158" s="95">
        <f t="shared" si="92"/>
        <v>0</v>
      </c>
      <c r="BW158" s="95">
        <f t="shared" si="92"/>
        <v>0</v>
      </c>
      <c r="BX158" s="95">
        <f t="shared" si="92"/>
        <v>0</v>
      </c>
      <c r="BY158" s="95">
        <f t="shared" si="92"/>
        <v>0</v>
      </c>
      <c r="BZ158" s="95">
        <f t="shared" si="92"/>
        <v>0</v>
      </c>
      <c r="CA158" s="95">
        <f t="shared" si="92"/>
        <v>0</v>
      </c>
      <c r="CB158" s="95">
        <f t="shared" si="92"/>
        <v>0</v>
      </c>
      <c r="CC158" s="95">
        <f t="shared" si="92"/>
        <v>0</v>
      </c>
      <c r="CD158" s="95">
        <f t="shared" si="92"/>
        <v>0</v>
      </c>
      <c r="CE158" s="95">
        <f t="shared" si="92"/>
        <v>0</v>
      </c>
      <c r="CF158" s="95">
        <f t="shared" si="92"/>
        <v>0</v>
      </c>
      <c r="CG158" s="95">
        <f t="shared" si="92"/>
        <v>0</v>
      </c>
      <c r="CH158" s="95">
        <f t="shared" si="92"/>
        <v>0</v>
      </c>
      <c r="CI158" s="95">
        <f t="shared" si="92"/>
        <v>0</v>
      </c>
      <c r="CJ158" s="95">
        <f t="shared" si="92"/>
        <v>0</v>
      </c>
      <c r="CK158" s="95">
        <f t="shared" si="92"/>
        <v>0</v>
      </c>
      <c r="CL158" s="95">
        <f t="shared" si="92"/>
        <v>0</v>
      </c>
      <c r="CM158" s="95">
        <f t="shared" si="92"/>
        <v>0</v>
      </c>
      <c r="CN158" s="95">
        <f t="shared" si="92"/>
        <v>0</v>
      </c>
      <c r="CO158" s="95">
        <f t="shared" si="92"/>
        <v>0</v>
      </c>
      <c r="CP158" s="95">
        <f t="shared" si="92"/>
        <v>0</v>
      </c>
      <c r="CQ158" s="95">
        <f t="shared" si="92"/>
        <v>0</v>
      </c>
      <c r="CR158" s="95">
        <f t="shared" si="92"/>
        <v>0</v>
      </c>
      <c r="CS158" s="95">
        <f t="shared" si="92"/>
        <v>0</v>
      </c>
      <c r="CT158" s="95">
        <f t="shared" si="92"/>
        <v>0</v>
      </c>
      <c r="CU158" s="95">
        <f t="shared" si="92"/>
        <v>0</v>
      </c>
      <c r="CV158" s="95">
        <f t="shared" si="92"/>
        <v>0</v>
      </c>
      <c r="CW158" s="95">
        <f t="shared" si="92"/>
        <v>0</v>
      </c>
      <c r="CX158" s="95">
        <f t="shared" si="92"/>
        <v>0</v>
      </c>
      <c r="CY158" s="95">
        <f t="shared" si="92"/>
        <v>0</v>
      </c>
      <c r="CZ158" s="95">
        <f t="shared" si="92"/>
        <v>0</v>
      </c>
    </row>
    <row r="159" spans="1:104">
      <c r="A159" t="s">
        <v>192</v>
      </c>
      <c r="C159" s="153" t="s">
        <v>479</v>
      </c>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c r="CT159" s="97"/>
      <c r="CU159" s="97"/>
      <c r="CV159" s="97"/>
      <c r="CW159" s="97"/>
      <c r="CX159" s="97"/>
      <c r="CY159" s="97"/>
      <c r="CZ159" s="97"/>
    </row>
    <row r="160" spans="1:104">
      <c r="A160" t="s">
        <v>193</v>
      </c>
      <c r="C160" s="154" t="s">
        <v>569</v>
      </c>
      <c r="D160" s="95">
        <f t="shared" ref="D160:AI160" si="93">SUM(D142:D159)</f>
        <v>0</v>
      </c>
      <c r="E160" s="95">
        <f t="shared" si="93"/>
        <v>0</v>
      </c>
      <c r="F160" s="95">
        <f t="shared" si="93"/>
        <v>0</v>
      </c>
      <c r="G160" s="95">
        <f t="shared" si="93"/>
        <v>0</v>
      </c>
      <c r="H160" s="95">
        <f t="shared" si="93"/>
        <v>0</v>
      </c>
      <c r="I160" s="95">
        <f t="shared" si="93"/>
        <v>0</v>
      </c>
      <c r="J160" s="95">
        <f t="shared" si="93"/>
        <v>0</v>
      </c>
      <c r="K160" s="95">
        <f t="shared" si="93"/>
        <v>0</v>
      </c>
      <c r="L160" s="95">
        <f t="shared" si="93"/>
        <v>0</v>
      </c>
      <c r="M160" s="95">
        <f t="shared" si="93"/>
        <v>0</v>
      </c>
      <c r="N160" s="95">
        <f t="shared" si="93"/>
        <v>0</v>
      </c>
      <c r="O160" s="95">
        <f t="shared" si="93"/>
        <v>0</v>
      </c>
      <c r="P160" s="95">
        <f t="shared" si="93"/>
        <v>0</v>
      </c>
      <c r="Q160" s="95">
        <f t="shared" si="93"/>
        <v>0</v>
      </c>
      <c r="R160" s="95">
        <f t="shared" si="93"/>
        <v>0</v>
      </c>
      <c r="S160" s="95">
        <f t="shared" si="93"/>
        <v>0</v>
      </c>
      <c r="T160" s="95">
        <f t="shared" si="93"/>
        <v>0</v>
      </c>
      <c r="U160" s="95">
        <f t="shared" si="93"/>
        <v>0</v>
      </c>
      <c r="V160" s="95">
        <f t="shared" si="93"/>
        <v>0</v>
      </c>
      <c r="W160" s="95">
        <f t="shared" si="93"/>
        <v>0</v>
      </c>
      <c r="X160" s="95">
        <f t="shared" si="93"/>
        <v>0</v>
      </c>
      <c r="Y160" s="95">
        <f t="shared" si="93"/>
        <v>0</v>
      </c>
      <c r="Z160" s="95">
        <f t="shared" si="93"/>
        <v>0</v>
      </c>
      <c r="AA160" s="95">
        <f t="shared" si="93"/>
        <v>0</v>
      </c>
      <c r="AB160" s="95">
        <f t="shared" si="93"/>
        <v>0</v>
      </c>
      <c r="AC160" s="95">
        <f t="shared" si="93"/>
        <v>0</v>
      </c>
      <c r="AD160" s="95">
        <f t="shared" si="93"/>
        <v>0</v>
      </c>
      <c r="AE160" s="95">
        <f t="shared" si="93"/>
        <v>0</v>
      </c>
      <c r="AF160" s="95">
        <f t="shared" si="93"/>
        <v>0</v>
      </c>
      <c r="AG160" s="95">
        <f t="shared" si="93"/>
        <v>0</v>
      </c>
      <c r="AH160" s="95">
        <f t="shared" si="93"/>
        <v>0</v>
      </c>
      <c r="AI160" s="95">
        <f t="shared" si="93"/>
        <v>0</v>
      </c>
      <c r="AJ160" s="95">
        <f t="shared" ref="AJ160:BO160" si="94">SUM(AJ142:AJ159)</f>
        <v>0</v>
      </c>
      <c r="AK160" s="95">
        <f t="shared" si="94"/>
        <v>0</v>
      </c>
      <c r="AL160" s="95">
        <f t="shared" si="94"/>
        <v>0</v>
      </c>
      <c r="AM160" s="95">
        <f t="shared" si="94"/>
        <v>0</v>
      </c>
      <c r="AN160" s="95" t="e">
        <f t="shared" si="94"/>
        <v>#REF!</v>
      </c>
      <c r="AO160" s="95" t="e">
        <f t="shared" si="94"/>
        <v>#REF!</v>
      </c>
      <c r="AP160" s="95" t="e">
        <f t="shared" si="94"/>
        <v>#REF!</v>
      </c>
      <c r="AQ160" s="95" t="e">
        <f t="shared" si="94"/>
        <v>#REF!</v>
      </c>
      <c r="AR160" s="95" t="e">
        <f t="shared" si="94"/>
        <v>#REF!</v>
      </c>
      <c r="AS160" s="95" t="e">
        <f t="shared" si="94"/>
        <v>#REF!</v>
      </c>
      <c r="AT160" s="95" t="e">
        <f t="shared" si="94"/>
        <v>#REF!</v>
      </c>
      <c r="AU160" s="95" t="e">
        <f t="shared" si="94"/>
        <v>#REF!</v>
      </c>
      <c r="AV160" s="95" t="e">
        <f t="shared" si="94"/>
        <v>#REF!</v>
      </c>
      <c r="AW160" s="95" t="e">
        <f t="shared" si="94"/>
        <v>#REF!</v>
      </c>
      <c r="AX160" s="95" t="e">
        <f t="shared" si="94"/>
        <v>#REF!</v>
      </c>
      <c r="AY160" s="95" t="e">
        <f t="shared" si="94"/>
        <v>#REF!</v>
      </c>
      <c r="AZ160" s="95" t="e">
        <f t="shared" si="94"/>
        <v>#REF!</v>
      </c>
      <c r="BA160" s="95" t="e">
        <f t="shared" si="94"/>
        <v>#REF!</v>
      </c>
      <c r="BB160" s="95" t="e">
        <f t="shared" si="94"/>
        <v>#REF!</v>
      </c>
      <c r="BC160" s="95" t="e">
        <f t="shared" si="94"/>
        <v>#REF!</v>
      </c>
      <c r="BD160" s="95" t="e">
        <f t="shared" si="94"/>
        <v>#REF!</v>
      </c>
      <c r="BE160" s="95" t="e">
        <f t="shared" si="94"/>
        <v>#REF!</v>
      </c>
      <c r="BF160" s="95" t="e">
        <f t="shared" si="94"/>
        <v>#REF!</v>
      </c>
      <c r="BG160" s="95" t="e">
        <f t="shared" si="94"/>
        <v>#REF!</v>
      </c>
      <c r="BH160" s="95" t="e">
        <f t="shared" si="94"/>
        <v>#REF!</v>
      </c>
      <c r="BI160" s="95" t="e">
        <f t="shared" si="94"/>
        <v>#REF!</v>
      </c>
      <c r="BJ160" s="95" t="e">
        <f t="shared" si="94"/>
        <v>#REF!</v>
      </c>
      <c r="BK160" s="95" t="e">
        <f t="shared" si="94"/>
        <v>#REF!</v>
      </c>
      <c r="BL160" s="95" t="e">
        <f t="shared" si="94"/>
        <v>#REF!</v>
      </c>
      <c r="BM160" s="95" t="e">
        <f t="shared" si="94"/>
        <v>#REF!</v>
      </c>
      <c r="BN160" s="95" t="e">
        <f t="shared" si="94"/>
        <v>#REF!</v>
      </c>
      <c r="BO160" s="95" t="e">
        <f t="shared" si="94"/>
        <v>#REF!</v>
      </c>
      <c r="BP160" s="95" t="e">
        <f t="shared" ref="BP160:CU160" si="95">SUM(BP142:BP159)</f>
        <v>#REF!</v>
      </c>
      <c r="BQ160" s="95" t="e">
        <f t="shared" si="95"/>
        <v>#REF!</v>
      </c>
      <c r="BR160" s="95" t="e">
        <f t="shared" si="95"/>
        <v>#REF!</v>
      </c>
      <c r="BS160" s="95" t="e">
        <f t="shared" si="95"/>
        <v>#REF!</v>
      </c>
      <c r="BT160" s="95" t="e">
        <f t="shared" si="95"/>
        <v>#REF!</v>
      </c>
      <c r="BU160" s="95" t="e">
        <f t="shared" si="95"/>
        <v>#REF!</v>
      </c>
      <c r="BV160" s="95" t="e">
        <f t="shared" si="95"/>
        <v>#REF!</v>
      </c>
      <c r="BW160" s="95" t="e">
        <f t="shared" si="95"/>
        <v>#REF!</v>
      </c>
      <c r="BX160" s="95" t="e">
        <f t="shared" si="95"/>
        <v>#REF!</v>
      </c>
      <c r="BY160" s="95" t="e">
        <f t="shared" si="95"/>
        <v>#REF!</v>
      </c>
      <c r="BZ160" s="95" t="e">
        <f t="shared" si="95"/>
        <v>#REF!</v>
      </c>
      <c r="CA160" s="95" t="e">
        <f t="shared" si="95"/>
        <v>#REF!</v>
      </c>
      <c r="CB160" s="95" t="e">
        <f t="shared" si="95"/>
        <v>#REF!</v>
      </c>
      <c r="CC160" s="95" t="e">
        <f t="shared" si="95"/>
        <v>#REF!</v>
      </c>
      <c r="CD160" s="95" t="e">
        <f t="shared" si="95"/>
        <v>#REF!</v>
      </c>
      <c r="CE160" s="95" t="e">
        <f t="shared" si="95"/>
        <v>#REF!</v>
      </c>
      <c r="CF160" s="95" t="e">
        <f t="shared" si="95"/>
        <v>#REF!</v>
      </c>
      <c r="CG160" s="95" t="e">
        <f t="shared" si="95"/>
        <v>#REF!</v>
      </c>
      <c r="CH160" s="95" t="e">
        <f t="shared" si="95"/>
        <v>#REF!</v>
      </c>
      <c r="CI160" s="95" t="e">
        <f t="shared" si="95"/>
        <v>#REF!</v>
      </c>
      <c r="CJ160" s="95" t="e">
        <f t="shared" si="95"/>
        <v>#REF!</v>
      </c>
      <c r="CK160" s="95" t="e">
        <f t="shared" si="95"/>
        <v>#REF!</v>
      </c>
      <c r="CL160" s="95" t="e">
        <f t="shared" si="95"/>
        <v>#REF!</v>
      </c>
      <c r="CM160" s="95" t="e">
        <f t="shared" si="95"/>
        <v>#REF!</v>
      </c>
      <c r="CN160" s="95" t="e">
        <f t="shared" si="95"/>
        <v>#REF!</v>
      </c>
      <c r="CO160" s="95" t="e">
        <f t="shared" si="95"/>
        <v>#REF!</v>
      </c>
      <c r="CP160" s="95" t="e">
        <f t="shared" si="95"/>
        <v>#REF!</v>
      </c>
      <c r="CQ160" s="95" t="e">
        <f t="shared" si="95"/>
        <v>#REF!</v>
      </c>
      <c r="CR160" s="95" t="e">
        <f t="shared" si="95"/>
        <v>#REF!</v>
      </c>
      <c r="CS160" s="95" t="e">
        <f t="shared" si="95"/>
        <v>#REF!</v>
      </c>
      <c r="CT160" s="95" t="e">
        <f t="shared" si="95"/>
        <v>#REF!</v>
      </c>
      <c r="CU160" s="95" t="e">
        <f t="shared" si="95"/>
        <v>#REF!</v>
      </c>
      <c r="CV160" s="95" t="e">
        <f t="shared" ref="CV160:CZ160" si="96">SUM(CV142:CV159)</f>
        <v>#REF!</v>
      </c>
      <c r="CW160" s="95" t="e">
        <f t="shared" si="96"/>
        <v>#REF!</v>
      </c>
      <c r="CX160" s="95" t="e">
        <f t="shared" si="96"/>
        <v>#REF!</v>
      </c>
      <c r="CY160" s="95" t="e">
        <f t="shared" si="96"/>
        <v>#REF!</v>
      </c>
      <c r="CZ160" s="95" t="e">
        <f t="shared" si="96"/>
        <v>#REF!</v>
      </c>
    </row>
    <row r="161" spans="1:104">
      <c r="A161" t="s">
        <v>194</v>
      </c>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96"/>
      <c r="CJ161" s="96"/>
      <c r="CK161" s="96"/>
      <c r="CL161" s="96"/>
      <c r="CM161" s="96"/>
      <c r="CN161" s="96"/>
      <c r="CO161" s="96"/>
      <c r="CP161" s="96"/>
      <c r="CQ161" s="96"/>
      <c r="CR161" s="96"/>
      <c r="CS161" s="96"/>
      <c r="CT161" s="96"/>
      <c r="CU161" s="96"/>
      <c r="CV161" s="96"/>
      <c r="CW161" s="96"/>
      <c r="CX161" s="96"/>
      <c r="CY161" s="96"/>
      <c r="CZ161" s="96"/>
    </row>
    <row r="162" spans="1:104">
      <c r="A162" t="s">
        <v>195</v>
      </c>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96"/>
      <c r="CJ162" s="96"/>
      <c r="CK162" s="96"/>
      <c r="CL162" s="96"/>
      <c r="CM162" s="96"/>
      <c r="CN162" s="96"/>
      <c r="CO162" s="96"/>
      <c r="CP162" s="96"/>
      <c r="CQ162" s="96"/>
      <c r="CR162" s="96"/>
      <c r="CS162" s="96"/>
      <c r="CT162" s="96"/>
      <c r="CU162" s="96"/>
      <c r="CV162" s="96"/>
      <c r="CW162" s="96"/>
      <c r="CX162" s="96"/>
      <c r="CY162" s="96"/>
      <c r="CZ162" s="96"/>
    </row>
    <row r="163" spans="1:104">
      <c r="A163" t="s">
        <v>196</v>
      </c>
      <c r="B163" t="s">
        <v>652</v>
      </c>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c r="CO163" s="96"/>
      <c r="CP163" s="96"/>
      <c r="CQ163" s="96"/>
      <c r="CR163" s="96"/>
      <c r="CS163" s="96"/>
      <c r="CT163" s="96"/>
      <c r="CU163" s="96"/>
      <c r="CV163" s="96"/>
      <c r="CW163" s="96"/>
      <c r="CX163" s="96"/>
      <c r="CY163" s="96"/>
      <c r="CZ163" s="96"/>
    </row>
    <row r="164" spans="1:104">
      <c r="A164" t="s">
        <v>197</v>
      </c>
      <c r="C164" s="153" t="s">
        <v>480</v>
      </c>
      <c r="D164" s="95">
        <f t="shared" ref="D164:AI164" si="97">MAX(0,D75-D160)</f>
        <v>0</v>
      </c>
      <c r="E164" s="95">
        <f t="shared" si="97"/>
        <v>0</v>
      </c>
      <c r="F164" s="95">
        <f t="shared" si="97"/>
        <v>0</v>
      </c>
      <c r="G164" s="95">
        <f t="shared" si="97"/>
        <v>0</v>
      </c>
      <c r="H164" s="95">
        <f t="shared" si="97"/>
        <v>0</v>
      </c>
      <c r="I164" s="95">
        <f t="shared" si="97"/>
        <v>0</v>
      </c>
      <c r="J164" s="95">
        <f t="shared" si="97"/>
        <v>0</v>
      </c>
      <c r="K164" s="95">
        <f t="shared" si="97"/>
        <v>0</v>
      </c>
      <c r="L164" s="95">
        <f t="shared" si="97"/>
        <v>0</v>
      </c>
      <c r="M164" s="95">
        <f t="shared" si="97"/>
        <v>0</v>
      </c>
      <c r="N164" s="95">
        <f t="shared" si="97"/>
        <v>0</v>
      </c>
      <c r="O164" s="95">
        <f t="shared" si="97"/>
        <v>0</v>
      </c>
      <c r="P164" s="95">
        <f t="shared" si="97"/>
        <v>0</v>
      </c>
      <c r="Q164" s="95">
        <f t="shared" si="97"/>
        <v>0</v>
      </c>
      <c r="R164" s="95">
        <f t="shared" si="97"/>
        <v>0</v>
      </c>
      <c r="S164" s="95">
        <f t="shared" si="97"/>
        <v>0</v>
      </c>
      <c r="T164" s="95">
        <f t="shared" si="97"/>
        <v>0</v>
      </c>
      <c r="U164" s="95">
        <f t="shared" si="97"/>
        <v>0</v>
      </c>
      <c r="V164" s="95">
        <f t="shared" si="97"/>
        <v>0</v>
      </c>
      <c r="W164" s="95">
        <f t="shared" si="97"/>
        <v>0</v>
      </c>
      <c r="X164" s="95">
        <f t="shared" si="97"/>
        <v>0</v>
      </c>
      <c r="Y164" s="95">
        <f t="shared" si="97"/>
        <v>0</v>
      </c>
      <c r="Z164" s="95">
        <f t="shared" si="97"/>
        <v>0</v>
      </c>
      <c r="AA164" s="95">
        <f t="shared" si="97"/>
        <v>0</v>
      </c>
      <c r="AB164" s="95">
        <f t="shared" si="97"/>
        <v>0</v>
      </c>
      <c r="AC164" s="95">
        <f t="shared" si="97"/>
        <v>0</v>
      </c>
      <c r="AD164" s="95">
        <f t="shared" si="97"/>
        <v>0</v>
      </c>
      <c r="AE164" s="95">
        <f t="shared" si="97"/>
        <v>0</v>
      </c>
      <c r="AF164" s="95">
        <f t="shared" si="97"/>
        <v>0</v>
      </c>
      <c r="AG164" s="95">
        <f t="shared" si="97"/>
        <v>0</v>
      </c>
      <c r="AH164" s="95">
        <f t="shared" si="97"/>
        <v>0</v>
      </c>
      <c r="AI164" s="95">
        <f t="shared" si="97"/>
        <v>0</v>
      </c>
      <c r="AJ164" s="95">
        <f t="shared" ref="AJ164:BO164" si="98">MAX(0,AJ75-AJ160)</f>
        <v>0</v>
      </c>
      <c r="AK164" s="95">
        <f t="shared" si="98"/>
        <v>0</v>
      </c>
      <c r="AL164" s="95">
        <f t="shared" si="98"/>
        <v>0</v>
      </c>
      <c r="AM164" s="95">
        <f t="shared" si="98"/>
        <v>0</v>
      </c>
      <c r="AN164" s="95" t="e">
        <f t="shared" si="98"/>
        <v>#REF!</v>
      </c>
      <c r="AO164" s="95" t="e">
        <f t="shared" si="98"/>
        <v>#REF!</v>
      </c>
      <c r="AP164" s="95" t="e">
        <f t="shared" si="98"/>
        <v>#REF!</v>
      </c>
      <c r="AQ164" s="95" t="e">
        <f t="shared" si="98"/>
        <v>#REF!</v>
      </c>
      <c r="AR164" s="95" t="e">
        <f t="shared" si="98"/>
        <v>#REF!</v>
      </c>
      <c r="AS164" s="95" t="e">
        <f t="shared" si="98"/>
        <v>#REF!</v>
      </c>
      <c r="AT164" s="95" t="e">
        <f t="shared" si="98"/>
        <v>#REF!</v>
      </c>
      <c r="AU164" s="95" t="e">
        <f t="shared" si="98"/>
        <v>#REF!</v>
      </c>
      <c r="AV164" s="95" t="e">
        <f t="shared" si="98"/>
        <v>#REF!</v>
      </c>
      <c r="AW164" s="95" t="e">
        <f t="shared" si="98"/>
        <v>#REF!</v>
      </c>
      <c r="AX164" s="95" t="e">
        <f t="shared" si="98"/>
        <v>#REF!</v>
      </c>
      <c r="AY164" s="95" t="e">
        <f t="shared" si="98"/>
        <v>#REF!</v>
      </c>
      <c r="AZ164" s="95" t="e">
        <f t="shared" si="98"/>
        <v>#REF!</v>
      </c>
      <c r="BA164" s="95" t="e">
        <f t="shared" si="98"/>
        <v>#REF!</v>
      </c>
      <c r="BB164" s="95" t="e">
        <f t="shared" si="98"/>
        <v>#REF!</v>
      </c>
      <c r="BC164" s="95" t="e">
        <f t="shared" si="98"/>
        <v>#REF!</v>
      </c>
      <c r="BD164" s="95" t="e">
        <f t="shared" si="98"/>
        <v>#REF!</v>
      </c>
      <c r="BE164" s="95" t="e">
        <f t="shared" si="98"/>
        <v>#REF!</v>
      </c>
      <c r="BF164" s="95" t="e">
        <f t="shared" si="98"/>
        <v>#REF!</v>
      </c>
      <c r="BG164" s="95" t="e">
        <f t="shared" si="98"/>
        <v>#REF!</v>
      </c>
      <c r="BH164" s="95" t="e">
        <f t="shared" si="98"/>
        <v>#REF!</v>
      </c>
      <c r="BI164" s="95" t="e">
        <f t="shared" si="98"/>
        <v>#REF!</v>
      </c>
      <c r="BJ164" s="95" t="e">
        <f t="shared" si="98"/>
        <v>#REF!</v>
      </c>
      <c r="BK164" s="95" t="e">
        <f t="shared" si="98"/>
        <v>#REF!</v>
      </c>
      <c r="BL164" s="95" t="e">
        <f t="shared" si="98"/>
        <v>#REF!</v>
      </c>
      <c r="BM164" s="95" t="e">
        <f t="shared" si="98"/>
        <v>#REF!</v>
      </c>
      <c r="BN164" s="95" t="e">
        <f t="shared" si="98"/>
        <v>#REF!</v>
      </c>
      <c r="BO164" s="95" t="e">
        <f t="shared" si="98"/>
        <v>#REF!</v>
      </c>
      <c r="BP164" s="95" t="e">
        <f t="shared" ref="BP164:CZ164" si="99">MAX(0,BP75-BP160)</f>
        <v>#REF!</v>
      </c>
      <c r="BQ164" s="95" t="e">
        <f t="shared" si="99"/>
        <v>#REF!</v>
      </c>
      <c r="BR164" s="95" t="e">
        <f t="shared" si="99"/>
        <v>#REF!</v>
      </c>
      <c r="BS164" s="95" t="e">
        <f t="shared" si="99"/>
        <v>#REF!</v>
      </c>
      <c r="BT164" s="95" t="e">
        <f t="shared" si="99"/>
        <v>#REF!</v>
      </c>
      <c r="BU164" s="95" t="e">
        <f t="shared" si="99"/>
        <v>#REF!</v>
      </c>
      <c r="BV164" s="95" t="e">
        <f t="shared" si="99"/>
        <v>#REF!</v>
      </c>
      <c r="BW164" s="95" t="e">
        <f t="shared" si="99"/>
        <v>#REF!</v>
      </c>
      <c r="BX164" s="95" t="e">
        <f t="shared" si="99"/>
        <v>#REF!</v>
      </c>
      <c r="BY164" s="95" t="e">
        <f t="shared" si="99"/>
        <v>#REF!</v>
      </c>
      <c r="BZ164" s="95" t="e">
        <f t="shared" si="99"/>
        <v>#REF!</v>
      </c>
      <c r="CA164" s="95" t="e">
        <f t="shared" si="99"/>
        <v>#REF!</v>
      </c>
      <c r="CB164" s="95" t="e">
        <f t="shared" si="99"/>
        <v>#REF!</v>
      </c>
      <c r="CC164" s="95" t="e">
        <f t="shared" si="99"/>
        <v>#REF!</v>
      </c>
      <c r="CD164" s="95" t="e">
        <f t="shared" si="99"/>
        <v>#REF!</v>
      </c>
      <c r="CE164" s="95" t="e">
        <f t="shared" si="99"/>
        <v>#REF!</v>
      </c>
      <c r="CF164" s="95" t="e">
        <f t="shared" si="99"/>
        <v>#REF!</v>
      </c>
      <c r="CG164" s="95" t="e">
        <f t="shared" si="99"/>
        <v>#REF!</v>
      </c>
      <c r="CH164" s="95" t="e">
        <f t="shared" si="99"/>
        <v>#REF!</v>
      </c>
      <c r="CI164" s="95" t="e">
        <f t="shared" si="99"/>
        <v>#REF!</v>
      </c>
      <c r="CJ164" s="95" t="e">
        <f t="shared" si="99"/>
        <v>#REF!</v>
      </c>
      <c r="CK164" s="95" t="e">
        <f t="shared" si="99"/>
        <v>#REF!</v>
      </c>
      <c r="CL164" s="95" t="e">
        <f t="shared" si="99"/>
        <v>#REF!</v>
      </c>
      <c r="CM164" s="95" t="e">
        <f t="shared" si="99"/>
        <v>#REF!</v>
      </c>
      <c r="CN164" s="95" t="e">
        <f t="shared" si="99"/>
        <v>#REF!</v>
      </c>
      <c r="CO164" s="95" t="e">
        <f t="shared" si="99"/>
        <v>#REF!</v>
      </c>
      <c r="CP164" s="95" t="e">
        <f t="shared" si="99"/>
        <v>#REF!</v>
      </c>
      <c r="CQ164" s="95" t="e">
        <f t="shared" si="99"/>
        <v>#REF!</v>
      </c>
      <c r="CR164" s="95" t="e">
        <f t="shared" si="99"/>
        <v>#REF!</v>
      </c>
      <c r="CS164" s="95" t="e">
        <f t="shared" si="99"/>
        <v>#REF!</v>
      </c>
      <c r="CT164" s="95" t="e">
        <f t="shared" si="99"/>
        <v>#REF!</v>
      </c>
      <c r="CU164" s="95" t="e">
        <f t="shared" si="99"/>
        <v>#REF!</v>
      </c>
      <c r="CV164" s="95" t="e">
        <f t="shared" si="99"/>
        <v>#REF!</v>
      </c>
      <c r="CW164" s="95" t="e">
        <f t="shared" si="99"/>
        <v>#REF!</v>
      </c>
      <c r="CX164" s="95" t="e">
        <f t="shared" si="99"/>
        <v>#REF!</v>
      </c>
      <c r="CY164" s="95" t="e">
        <f t="shared" si="99"/>
        <v>#REF!</v>
      </c>
      <c r="CZ164" s="95" t="e">
        <f t="shared" si="99"/>
        <v>#REF!</v>
      </c>
    </row>
    <row r="165" spans="1:104">
      <c r="A165" t="s">
        <v>198</v>
      </c>
      <c r="C165" s="153" t="s">
        <v>481</v>
      </c>
      <c r="D165" s="95">
        <f>IF(D164&lt;195,D164*0.05,IF(D164&lt;330,D164*0.1-9.75,IF(D164&lt;695,D164*0.2-42.75,IF(D164&lt;900,D164*0.23-63.6,IF(D164&lt;1800,D164*0.33-153.6,IF(D164&lt;4000,D164*0.4-279.6,D164*0.45-479.6))))))</f>
        <v>0</v>
      </c>
      <c r="E165" s="95">
        <f t="shared" ref="E165:BP165" si="100">IF(E164&lt;195,E164*0.05,IF(E164&lt;330,E164*0.1-9.75,IF(E164&lt;695,E164*0.2-42.75,IF(E164&lt;900,E164*0.23-63.6,IF(E164&lt;1800,E164*0.33-153.6,IF(E164&lt;4000,E164*0.4-279.6,E164*0.45-479.6))))))</f>
        <v>0</v>
      </c>
      <c r="F165" s="95">
        <f t="shared" si="100"/>
        <v>0</v>
      </c>
      <c r="G165" s="95">
        <f t="shared" si="100"/>
        <v>0</v>
      </c>
      <c r="H165" s="95">
        <f t="shared" si="100"/>
        <v>0</v>
      </c>
      <c r="I165" s="95">
        <f t="shared" si="100"/>
        <v>0</v>
      </c>
      <c r="J165" s="95">
        <f t="shared" si="100"/>
        <v>0</v>
      </c>
      <c r="K165" s="95">
        <f t="shared" si="100"/>
        <v>0</v>
      </c>
      <c r="L165" s="95">
        <f t="shared" si="100"/>
        <v>0</v>
      </c>
      <c r="M165" s="95">
        <f t="shared" si="100"/>
        <v>0</v>
      </c>
      <c r="N165" s="95">
        <f t="shared" si="100"/>
        <v>0</v>
      </c>
      <c r="O165" s="95">
        <f t="shared" si="100"/>
        <v>0</v>
      </c>
      <c r="P165" s="95">
        <f t="shared" si="100"/>
        <v>0</v>
      </c>
      <c r="Q165" s="95">
        <f t="shared" si="100"/>
        <v>0</v>
      </c>
      <c r="R165" s="95">
        <f t="shared" si="100"/>
        <v>0</v>
      </c>
      <c r="S165" s="95">
        <f t="shared" si="100"/>
        <v>0</v>
      </c>
      <c r="T165" s="95">
        <f t="shared" si="100"/>
        <v>0</v>
      </c>
      <c r="U165" s="95">
        <f t="shared" si="100"/>
        <v>0</v>
      </c>
      <c r="V165" s="95">
        <f t="shared" si="100"/>
        <v>0</v>
      </c>
      <c r="W165" s="95">
        <f t="shared" si="100"/>
        <v>0</v>
      </c>
      <c r="X165" s="95">
        <f t="shared" si="100"/>
        <v>0</v>
      </c>
      <c r="Y165" s="95">
        <f t="shared" si="100"/>
        <v>0</v>
      </c>
      <c r="Z165" s="95">
        <f t="shared" si="100"/>
        <v>0</v>
      </c>
      <c r="AA165" s="95">
        <f t="shared" si="100"/>
        <v>0</v>
      </c>
      <c r="AB165" s="95">
        <f t="shared" si="100"/>
        <v>0</v>
      </c>
      <c r="AC165" s="95">
        <f t="shared" si="100"/>
        <v>0</v>
      </c>
      <c r="AD165" s="95">
        <f t="shared" si="100"/>
        <v>0</v>
      </c>
      <c r="AE165" s="95">
        <f t="shared" si="100"/>
        <v>0</v>
      </c>
      <c r="AF165" s="95">
        <f t="shared" si="100"/>
        <v>0</v>
      </c>
      <c r="AG165" s="95">
        <f t="shared" si="100"/>
        <v>0</v>
      </c>
      <c r="AH165" s="95">
        <f t="shared" si="100"/>
        <v>0</v>
      </c>
      <c r="AI165" s="95">
        <f t="shared" si="100"/>
        <v>0</v>
      </c>
      <c r="AJ165" s="95">
        <f t="shared" si="100"/>
        <v>0</v>
      </c>
      <c r="AK165" s="95">
        <f t="shared" si="100"/>
        <v>0</v>
      </c>
      <c r="AL165" s="95">
        <f t="shared" si="100"/>
        <v>0</v>
      </c>
      <c r="AM165" s="95">
        <f t="shared" si="100"/>
        <v>0</v>
      </c>
      <c r="AN165" s="95" t="e">
        <f t="shared" si="100"/>
        <v>#REF!</v>
      </c>
      <c r="AO165" s="95" t="e">
        <f t="shared" si="100"/>
        <v>#REF!</v>
      </c>
      <c r="AP165" s="95" t="e">
        <f t="shared" si="100"/>
        <v>#REF!</v>
      </c>
      <c r="AQ165" s="95" t="e">
        <f t="shared" si="100"/>
        <v>#REF!</v>
      </c>
      <c r="AR165" s="95" t="e">
        <f t="shared" si="100"/>
        <v>#REF!</v>
      </c>
      <c r="AS165" s="95" t="e">
        <f t="shared" si="100"/>
        <v>#REF!</v>
      </c>
      <c r="AT165" s="95" t="e">
        <f t="shared" si="100"/>
        <v>#REF!</v>
      </c>
      <c r="AU165" s="95" t="e">
        <f t="shared" si="100"/>
        <v>#REF!</v>
      </c>
      <c r="AV165" s="95" t="e">
        <f t="shared" si="100"/>
        <v>#REF!</v>
      </c>
      <c r="AW165" s="95" t="e">
        <f t="shared" si="100"/>
        <v>#REF!</v>
      </c>
      <c r="AX165" s="95" t="e">
        <f t="shared" si="100"/>
        <v>#REF!</v>
      </c>
      <c r="AY165" s="95" t="e">
        <f t="shared" si="100"/>
        <v>#REF!</v>
      </c>
      <c r="AZ165" s="95" t="e">
        <f t="shared" si="100"/>
        <v>#REF!</v>
      </c>
      <c r="BA165" s="95" t="e">
        <f t="shared" si="100"/>
        <v>#REF!</v>
      </c>
      <c r="BB165" s="95" t="e">
        <f t="shared" si="100"/>
        <v>#REF!</v>
      </c>
      <c r="BC165" s="95" t="e">
        <f t="shared" si="100"/>
        <v>#REF!</v>
      </c>
      <c r="BD165" s="95" t="e">
        <f t="shared" si="100"/>
        <v>#REF!</v>
      </c>
      <c r="BE165" s="95" t="e">
        <f t="shared" si="100"/>
        <v>#REF!</v>
      </c>
      <c r="BF165" s="95" t="e">
        <f t="shared" si="100"/>
        <v>#REF!</v>
      </c>
      <c r="BG165" s="95" t="e">
        <f t="shared" si="100"/>
        <v>#REF!</v>
      </c>
      <c r="BH165" s="95" t="e">
        <f t="shared" si="100"/>
        <v>#REF!</v>
      </c>
      <c r="BI165" s="95" t="e">
        <f t="shared" si="100"/>
        <v>#REF!</v>
      </c>
      <c r="BJ165" s="95" t="e">
        <f t="shared" si="100"/>
        <v>#REF!</v>
      </c>
      <c r="BK165" s="95" t="e">
        <f t="shared" si="100"/>
        <v>#REF!</v>
      </c>
      <c r="BL165" s="95" t="e">
        <f t="shared" si="100"/>
        <v>#REF!</v>
      </c>
      <c r="BM165" s="95" t="e">
        <f t="shared" si="100"/>
        <v>#REF!</v>
      </c>
      <c r="BN165" s="95" t="e">
        <f t="shared" si="100"/>
        <v>#REF!</v>
      </c>
      <c r="BO165" s="95" t="e">
        <f t="shared" si="100"/>
        <v>#REF!</v>
      </c>
      <c r="BP165" s="95" t="e">
        <f t="shared" si="100"/>
        <v>#REF!</v>
      </c>
      <c r="BQ165" s="95" t="e">
        <f t="shared" ref="BQ165:CZ165" si="101">IF(BQ164&lt;195,BQ164*0.05,IF(BQ164&lt;330,BQ164*0.1-9.75,IF(BQ164&lt;695,BQ164*0.2-42.75,IF(BQ164&lt;900,BQ164*0.23-63.6,IF(BQ164&lt;1800,BQ164*0.33-153.6,IF(BQ164&lt;4000,BQ164*0.4-279.6,BQ164*0.45-479.6))))))</f>
        <v>#REF!</v>
      </c>
      <c r="BR165" s="95" t="e">
        <f t="shared" si="101"/>
        <v>#REF!</v>
      </c>
      <c r="BS165" s="95" t="e">
        <f t="shared" si="101"/>
        <v>#REF!</v>
      </c>
      <c r="BT165" s="95" t="e">
        <f t="shared" si="101"/>
        <v>#REF!</v>
      </c>
      <c r="BU165" s="95" t="e">
        <f t="shared" si="101"/>
        <v>#REF!</v>
      </c>
      <c r="BV165" s="95" t="e">
        <f t="shared" si="101"/>
        <v>#REF!</v>
      </c>
      <c r="BW165" s="95" t="e">
        <f t="shared" si="101"/>
        <v>#REF!</v>
      </c>
      <c r="BX165" s="95" t="e">
        <f t="shared" si="101"/>
        <v>#REF!</v>
      </c>
      <c r="BY165" s="95" t="e">
        <f t="shared" si="101"/>
        <v>#REF!</v>
      </c>
      <c r="BZ165" s="95" t="e">
        <f t="shared" si="101"/>
        <v>#REF!</v>
      </c>
      <c r="CA165" s="95" t="e">
        <f t="shared" si="101"/>
        <v>#REF!</v>
      </c>
      <c r="CB165" s="95" t="e">
        <f t="shared" si="101"/>
        <v>#REF!</v>
      </c>
      <c r="CC165" s="95" t="e">
        <f t="shared" si="101"/>
        <v>#REF!</v>
      </c>
      <c r="CD165" s="95" t="e">
        <f t="shared" si="101"/>
        <v>#REF!</v>
      </c>
      <c r="CE165" s="95" t="e">
        <f t="shared" si="101"/>
        <v>#REF!</v>
      </c>
      <c r="CF165" s="95" t="e">
        <f t="shared" si="101"/>
        <v>#REF!</v>
      </c>
      <c r="CG165" s="95" t="e">
        <f t="shared" si="101"/>
        <v>#REF!</v>
      </c>
      <c r="CH165" s="95" t="e">
        <f t="shared" si="101"/>
        <v>#REF!</v>
      </c>
      <c r="CI165" s="95" t="e">
        <f t="shared" si="101"/>
        <v>#REF!</v>
      </c>
      <c r="CJ165" s="95" t="e">
        <f t="shared" si="101"/>
        <v>#REF!</v>
      </c>
      <c r="CK165" s="95" t="e">
        <f t="shared" si="101"/>
        <v>#REF!</v>
      </c>
      <c r="CL165" s="95" t="e">
        <f t="shared" si="101"/>
        <v>#REF!</v>
      </c>
      <c r="CM165" s="95" t="e">
        <f t="shared" si="101"/>
        <v>#REF!</v>
      </c>
      <c r="CN165" s="95" t="e">
        <f t="shared" si="101"/>
        <v>#REF!</v>
      </c>
      <c r="CO165" s="95" t="e">
        <f t="shared" si="101"/>
        <v>#REF!</v>
      </c>
      <c r="CP165" s="95" t="e">
        <f t="shared" si="101"/>
        <v>#REF!</v>
      </c>
      <c r="CQ165" s="95" t="e">
        <f t="shared" si="101"/>
        <v>#REF!</v>
      </c>
      <c r="CR165" s="95" t="e">
        <f t="shared" si="101"/>
        <v>#REF!</v>
      </c>
      <c r="CS165" s="95" t="e">
        <f t="shared" si="101"/>
        <v>#REF!</v>
      </c>
      <c r="CT165" s="95" t="e">
        <f t="shared" si="101"/>
        <v>#REF!</v>
      </c>
      <c r="CU165" s="95" t="e">
        <f t="shared" si="101"/>
        <v>#REF!</v>
      </c>
      <c r="CV165" s="95" t="e">
        <f t="shared" si="101"/>
        <v>#REF!</v>
      </c>
      <c r="CW165" s="95" t="e">
        <f t="shared" si="101"/>
        <v>#REF!</v>
      </c>
      <c r="CX165" s="95" t="e">
        <f t="shared" si="101"/>
        <v>#REF!</v>
      </c>
      <c r="CY165" s="95" t="e">
        <f t="shared" si="101"/>
        <v>#REF!</v>
      </c>
      <c r="CZ165" s="95" t="e">
        <f t="shared" si="101"/>
        <v>#REF!</v>
      </c>
    </row>
    <row r="166" spans="1:104">
      <c r="A166" t="s">
        <v>199</v>
      </c>
      <c r="C166" s="133"/>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c r="BM166" s="149"/>
      <c r="BN166" s="149"/>
      <c r="BO166" s="149"/>
      <c r="BP166" s="149"/>
      <c r="BQ166" s="149"/>
      <c r="BR166" s="149"/>
      <c r="BS166" s="149"/>
      <c r="BT166" s="149"/>
      <c r="BU166" s="149"/>
      <c r="BV166" s="149"/>
      <c r="BW166" s="149"/>
      <c r="BX166" s="149"/>
      <c r="BY166" s="149"/>
      <c r="BZ166" s="149"/>
      <c r="CA166" s="149"/>
      <c r="CB166" s="149"/>
      <c r="CC166" s="149"/>
      <c r="CD166" s="149"/>
      <c r="CE166" s="149"/>
      <c r="CF166" s="149"/>
      <c r="CG166" s="149"/>
      <c r="CH166" s="149"/>
      <c r="CI166" s="149"/>
      <c r="CJ166" s="149"/>
      <c r="CK166" s="149"/>
      <c r="CL166" s="149"/>
      <c r="CM166" s="149"/>
      <c r="CN166" s="149"/>
      <c r="CO166" s="149"/>
      <c r="CP166" s="149"/>
      <c r="CQ166" s="149"/>
      <c r="CR166" s="149"/>
      <c r="CS166" s="149"/>
      <c r="CT166" s="149"/>
      <c r="CU166" s="149"/>
      <c r="CV166" s="149"/>
      <c r="CW166" s="149"/>
      <c r="CX166" s="149"/>
      <c r="CY166" s="149"/>
      <c r="CZ166" s="149"/>
    </row>
    <row r="167" spans="1:104">
      <c r="A167" t="s">
        <v>200</v>
      </c>
      <c r="C167" s="190" t="s">
        <v>639</v>
      </c>
      <c r="D167" s="95">
        <f>住CF!F419</f>
        <v>0</v>
      </c>
      <c r="E167" s="95">
        <f>住CF!G419</f>
        <v>0</v>
      </c>
      <c r="F167" s="95">
        <f>住CF!H419</f>
        <v>0</v>
      </c>
      <c r="G167" s="95">
        <f>住CF!I419</f>
        <v>0</v>
      </c>
      <c r="H167" s="95">
        <f>住CF!J419</f>
        <v>0</v>
      </c>
      <c r="I167" s="95">
        <f>住CF!K419</f>
        <v>0</v>
      </c>
      <c r="J167" s="95">
        <f>住CF!L419</f>
        <v>0</v>
      </c>
      <c r="K167" s="95">
        <f>住CF!M419</f>
        <v>0</v>
      </c>
      <c r="L167" s="95">
        <f>住CF!N419</f>
        <v>0</v>
      </c>
      <c r="M167" s="95">
        <f>住CF!O419</f>
        <v>0</v>
      </c>
      <c r="N167" s="95">
        <f>住CF!P419</f>
        <v>0</v>
      </c>
      <c r="O167" s="95">
        <f>住CF!Q419</f>
        <v>0</v>
      </c>
      <c r="P167" s="95">
        <f>住CF!R419</f>
        <v>0</v>
      </c>
      <c r="Q167" s="95">
        <f>住CF!S419</f>
        <v>0</v>
      </c>
      <c r="R167" s="95">
        <f>住CF!T419</f>
        <v>0</v>
      </c>
      <c r="S167" s="95">
        <f>住CF!U419</f>
        <v>0</v>
      </c>
      <c r="T167" s="95">
        <f>住CF!V419</f>
        <v>0</v>
      </c>
      <c r="U167" s="95">
        <f>住CF!W419</f>
        <v>0</v>
      </c>
      <c r="V167" s="95">
        <f>住CF!X419</f>
        <v>0</v>
      </c>
      <c r="W167" s="95">
        <f>住CF!Y419</f>
        <v>0</v>
      </c>
      <c r="X167" s="95">
        <f>住CF!Z419</f>
        <v>0</v>
      </c>
      <c r="Y167" s="95">
        <f>住CF!AA419</f>
        <v>0</v>
      </c>
      <c r="Z167" s="95">
        <f>住CF!AB419</f>
        <v>0</v>
      </c>
      <c r="AA167" s="95">
        <f>住CF!AC419</f>
        <v>0</v>
      </c>
      <c r="AB167" s="95">
        <f>住CF!AD419</f>
        <v>0</v>
      </c>
      <c r="AC167" s="95">
        <f>住CF!AE419</f>
        <v>0</v>
      </c>
      <c r="AD167" s="95">
        <f>住CF!AF419</f>
        <v>0</v>
      </c>
      <c r="AE167" s="95">
        <f>住CF!AG419</f>
        <v>0</v>
      </c>
      <c r="AF167" s="95">
        <f>住CF!AH419</f>
        <v>0</v>
      </c>
      <c r="AG167" s="95">
        <f>住CF!AI419</f>
        <v>0</v>
      </c>
      <c r="AH167" s="95">
        <f>住CF!AJ419</f>
        <v>0</v>
      </c>
      <c r="AI167" s="95">
        <f>住CF!AK419</f>
        <v>0</v>
      </c>
      <c r="AJ167" s="95">
        <f>住CF!AL419</f>
        <v>0</v>
      </c>
      <c r="AK167" s="95">
        <f>住CF!AM419</f>
        <v>0</v>
      </c>
      <c r="AL167" s="95">
        <f>住CF!AN419</f>
        <v>0</v>
      </c>
      <c r="AM167" s="95">
        <f>住CF!AO419</f>
        <v>0</v>
      </c>
      <c r="AN167" s="95" t="e">
        <f>住CF!#REF!</f>
        <v>#REF!</v>
      </c>
      <c r="AO167" s="95" t="e">
        <f>住CF!#REF!</f>
        <v>#REF!</v>
      </c>
      <c r="AP167" s="95" t="e">
        <f>住CF!#REF!</f>
        <v>#REF!</v>
      </c>
      <c r="AQ167" s="95" t="e">
        <f>住CF!#REF!</f>
        <v>#REF!</v>
      </c>
      <c r="AR167" s="95" t="e">
        <f>住CF!#REF!</f>
        <v>#REF!</v>
      </c>
      <c r="AS167" s="95" t="e">
        <f>住CF!#REF!</f>
        <v>#REF!</v>
      </c>
      <c r="AT167" s="95" t="e">
        <f>住CF!#REF!</f>
        <v>#REF!</v>
      </c>
      <c r="AU167" s="95" t="e">
        <f>住CF!#REF!</f>
        <v>#REF!</v>
      </c>
      <c r="AV167" s="95" t="e">
        <f>住CF!#REF!</f>
        <v>#REF!</v>
      </c>
      <c r="AW167" s="95" t="e">
        <f>住CF!#REF!</f>
        <v>#REF!</v>
      </c>
      <c r="AX167" s="95" t="e">
        <f>住CF!#REF!</f>
        <v>#REF!</v>
      </c>
      <c r="AY167" s="95" t="e">
        <f>住CF!#REF!</f>
        <v>#REF!</v>
      </c>
      <c r="AZ167" s="95" t="e">
        <f>住CF!#REF!</f>
        <v>#REF!</v>
      </c>
      <c r="BA167" s="95" t="e">
        <f>住CF!#REF!</f>
        <v>#REF!</v>
      </c>
      <c r="BB167" s="95" t="e">
        <f>住CF!#REF!</f>
        <v>#REF!</v>
      </c>
      <c r="BC167" s="95" t="e">
        <f>住CF!#REF!</f>
        <v>#REF!</v>
      </c>
      <c r="BD167" s="95" t="e">
        <f>住CF!#REF!</f>
        <v>#REF!</v>
      </c>
      <c r="BE167" s="95" t="e">
        <f>住CF!#REF!</f>
        <v>#REF!</v>
      </c>
      <c r="BF167" s="95" t="e">
        <f>住CF!#REF!</f>
        <v>#REF!</v>
      </c>
      <c r="BG167" s="95" t="e">
        <f>住CF!#REF!</f>
        <v>#REF!</v>
      </c>
      <c r="BH167" s="95" t="e">
        <f>住CF!#REF!</f>
        <v>#REF!</v>
      </c>
      <c r="BI167" s="95" t="e">
        <f>住CF!#REF!</f>
        <v>#REF!</v>
      </c>
      <c r="BJ167" s="95" t="e">
        <f>住CF!#REF!</f>
        <v>#REF!</v>
      </c>
      <c r="BK167" s="95" t="e">
        <f>住CF!#REF!</f>
        <v>#REF!</v>
      </c>
      <c r="BL167" s="95" t="e">
        <f>住CF!#REF!</f>
        <v>#REF!</v>
      </c>
      <c r="BM167" s="95" t="e">
        <f>住CF!#REF!</f>
        <v>#REF!</v>
      </c>
      <c r="BN167" s="95" t="e">
        <f>住CF!#REF!</f>
        <v>#REF!</v>
      </c>
      <c r="BO167" s="95" t="e">
        <f>住CF!#REF!</f>
        <v>#REF!</v>
      </c>
      <c r="BP167" s="95" t="e">
        <f>住CF!#REF!</f>
        <v>#REF!</v>
      </c>
      <c r="BQ167" s="95" t="e">
        <f>住CF!#REF!</f>
        <v>#REF!</v>
      </c>
      <c r="BR167" s="95" t="e">
        <f>住CF!#REF!</f>
        <v>#REF!</v>
      </c>
      <c r="BS167" s="95" t="e">
        <f>住CF!#REF!</f>
        <v>#REF!</v>
      </c>
      <c r="BT167" s="95" t="e">
        <f>住CF!#REF!</f>
        <v>#REF!</v>
      </c>
      <c r="BU167" s="95" t="e">
        <f>住CF!#REF!</f>
        <v>#REF!</v>
      </c>
      <c r="BV167" s="95" t="e">
        <f>住CF!#REF!</f>
        <v>#REF!</v>
      </c>
      <c r="BW167" s="95" t="e">
        <f>住CF!#REF!</f>
        <v>#REF!</v>
      </c>
      <c r="BX167" s="95" t="e">
        <f>住CF!#REF!</f>
        <v>#REF!</v>
      </c>
      <c r="BY167" s="95" t="e">
        <f>住CF!#REF!</f>
        <v>#REF!</v>
      </c>
      <c r="BZ167" s="95" t="e">
        <f>住CF!#REF!</f>
        <v>#REF!</v>
      </c>
      <c r="CA167" s="95" t="e">
        <f>住CF!#REF!</f>
        <v>#REF!</v>
      </c>
      <c r="CB167" s="95" t="e">
        <f>住CF!#REF!</f>
        <v>#REF!</v>
      </c>
      <c r="CC167" s="95" t="e">
        <f>住CF!#REF!</f>
        <v>#REF!</v>
      </c>
      <c r="CD167" s="95" t="e">
        <f>住CF!#REF!</f>
        <v>#REF!</v>
      </c>
      <c r="CE167" s="95" t="e">
        <f>住CF!#REF!</f>
        <v>#REF!</v>
      </c>
      <c r="CF167" s="95" t="e">
        <f>住CF!#REF!</f>
        <v>#REF!</v>
      </c>
      <c r="CG167" s="95" t="e">
        <f>住CF!#REF!</f>
        <v>#REF!</v>
      </c>
      <c r="CH167" s="95" t="e">
        <f>住CF!#REF!</f>
        <v>#REF!</v>
      </c>
      <c r="CI167" s="95" t="e">
        <f>住CF!#REF!</f>
        <v>#REF!</v>
      </c>
      <c r="CJ167" s="95" t="e">
        <f>住CF!#REF!</f>
        <v>#REF!</v>
      </c>
      <c r="CK167" s="95" t="e">
        <f>住CF!#REF!</f>
        <v>#REF!</v>
      </c>
      <c r="CL167" s="95" t="e">
        <f>住CF!#REF!</f>
        <v>#REF!</v>
      </c>
      <c r="CM167" s="95" t="e">
        <f>住CF!#REF!</f>
        <v>#REF!</v>
      </c>
      <c r="CN167" s="95" t="e">
        <f>住CF!#REF!</f>
        <v>#REF!</v>
      </c>
      <c r="CO167" s="95" t="e">
        <f>住CF!#REF!</f>
        <v>#REF!</v>
      </c>
      <c r="CP167" s="95" t="e">
        <f>住CF!#REF!</f>
        <v>#REF!</v>
      </c>
      <c r="CQ167" s="95" t="e">
        <f>住CF!#REF!</f>
        <v>#REF!</v>
      </c>
      <c r="CR167" s="95" t="e">
        <f>住CF!#REF!</f>
        <v>#REF!</v>
      </c>
      <c r="CS167" s="95" t="e">
        <f>住CF!#REF!</f>
        <v>#REF!</v>
      </c>
      <c r="CT167" s="95" t="e">
        <f>住CF!#REF!</f>
        <v>#REF!</v>
      </c>
      <c r="CU167" s="95" t="e">
        <f>住CF!#REF!</f>
        <v>#REF!</v>
      </c>
      <c r="CV167" s="95" t="e">
        <f>住CF!#REF!</f>
        <v>#REF!</v>
      </c>
      <c r="CW167" s="95" t="e">
        <f>住CF!#REF!</f>
        <v>#REF!</v>
      </c>
      <c r="CX167" s="95" t="e">
        <f>住CF!#REF!</f>
        <v>#REF!</v>
      </c>
      <c r="CY167" s="95" t="e">
        <f>住CF!#REF!</f>
        <v>#REF!</v>
      </c>
      <c r="CZ167" s="95" t="e">
        <f>住CF!#REF!</f>
        <v>#REF!</v>
      </c>
    </row>
    <row r="168" spans="1:104">
      <c r="A168" t="s">
        <v>201</v>
      </c>
      <c r="C168" s="153" t="s">
        <v>640</v>
      </c>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c r="CT168" s="97"/>
      <c r="CU168" s="97"/>
      <c r="CV168" s="97"/>
      <c r="CW168" s="97"/>
      <c r="CX168" s="97"/>
      <c r="CY168" s="97"/>
      <c r="CZ168" s="97"/>
    </row>
    <row r="169" spans="1:104">
      <c r="A169" t="s">
        <v>202</v>
      </c>
      <c r="C169" s="153" t="s">
        <v>482</v>
      </c>
      <c r="D169" s="189">
        <f>MIN(D167,D165)</f>
        <v>0</v>
      </c>
      <c r="E169" s="189">
        <f t="shared" ref="E169:BP169" si="102">MIN(E167,E165)</f>
        <v>0</v>
      </c>
      <c r="F169" s="189">
        <f t="shared" si="102"/>
        <v>0</v>
      </c>
      <c r="G169" s="189">
        <f t="shared" si="102"/>
        <v>0</v>
      </c>
      <c r="H169" s="189">
        <f t="shared" si="102"/>
        <v>0</v>
      </c>
      <c r="I169" s="189">
        <f t="shared" si="102"/>
        <v>0</v>
      </c>
      <c r="J169" s="189">
        <f t="shared" si="102"/>
        <v>0</v>
      </c>
      <c r="K169" s="189">
        <f t="shared" si="102"/>
        <v>0</v>
      </c>
      <c r="L169" s="189">
        <f t="shared" si="102"/>
        <v>0</v>
      </c>
      <c r="M169" s="189">
        <f t="shared" si="102"/>
        <v>0</v>
      </c>
      <c r="N169" s="189">
        <f t="shared" si="102"/>
        <v>0</v>
      </c>
      <c r="O169" s="189">
        <f t="shared" si="102"/>
        <v>0</v>
      </c>
      <c r="P169" s="189">
        <f t="shared" si="102"/>
        <v>0</v>
      </c>
      <c r="Q169" s="189">
        <f t="shared" si="102"/>
        <v>0</v>
      </c>
      <c r="R169" s="189">
        <f t="shared" si="102"/>
        <v>0</v>
      </c>
      <c r="S169" s="189">
        <f t="shared" si="102"/>
        <v>0</v>
      </c>
      <c r="T169" s="189">
        <f t="shared" si="102"/>
        <v>0</v>
      </c>
      <c r="U169" s="189">
        <f t="shared" si="102"/>
        <v>0</v>
      </c>
      <c r="V169" s="189">
        <f t="shared" si="102"/>
        <v>0</v>
      </c>
      <c r="W169" s="189">
        <f t="shared" si="102"/>
        <v>0</v>
      </c>
      <c r="X169" s="189">
        <f t="shared" si="102"/>
        <v>0</v>
      </c>
      <c r="Y169" s="189">
        <f t="shared" si="102"/>
        <v>0</v>
      </c>
      <c r="Z169" s="189">
        <f t="shared" si="102"/>
        <v>0</v>
      </c>
      <c r="AA169" s="189">
        <f t="shared" si="102"/>
        <v>0</v>
      </c>
      <c r="AB169" s="189">
        <f t="shared" si="102"/>
        <v>0</v>
      </c>
      <c r="AC169" s="189">
        <f t="shared" si="102"/>
        <v>0</v>
      </c>
      <c r="AD169" s="189">
        <f t="shared" si="102"/>
        <v>0</v>
      </c>
      <c r="AE169" s="189">
        <f t="shared" si="102"/>
        <v>0</v>
      </c>
      <c r="AF169" s="189">
        <f t="shared" si="102"/>
        <v>0</v>
      </c>
      <c r="AG169" s="189">
        <f t="shared" si="102"/>
        <v>0</v>
      </c>
      <c r="AH169" s="189">
        <f t="shared" si="102"/>
        <v>0</v>
      </c>
      <c r="AI169" s="189">
        <f t="shared" si="102"/>
        <v>0</v>
      </c>
      <c r="AJ169" s="189">
        <f t="shared" si="102"/>
        <v>0</v>
      </c>
      <c r="AK169" s="189">
        <f t="shared" si="102"/>
        <v>0</v>
      </c>
      <c r="AL169" s="189">
        <f t="shared" si="102"/>
        <v>0</v>
      </c>
      <c r="AM169" s="189">
        <f t="shared" si="102"/>
        <v>0</v>
      </c>
      <c r="AN169" s="189" t="e">
        <f t="shared" si="102"/>
        <v>#REF!</v>
      </c>
      <c r="AO169" s="189" t="e">
        <f t="shared" si="102"/>
        <v>#REF!</v>
      </c>
      <c r="AP169" s="189" t="e">
        <f t="shared" si="102"/>
        <v>#REF!</v>
      </c>
      <c r="AQ169" s="189" t="e">
        <f t="shared" si="102"/>
        <v>#REF!</v>
      </c>
      <c r="AR169" s="189" t="e">
        <f t="shared" si="102"/>
        <v>#REF!</v>
      </c>
      <c r="AS169" s="189" t="e">
        <f t="shared" si="102"/>
        <v>#REF!</v>
      </c>
      <c r="AT169" s="189" t="e">
        <f t="shared" si="102"/>
        <v>#REF!</v>
      </c>
      <c r="AU169" s="189" t="e">
        <f t="shared" si="102"/>
        <v>#REF!</v>
      </c>
      <c r="AV169" s="189" t="e">
        <f t="shared" si="102"/>
        <v>#REF!</v>
      </c>
      <c r="AW169" s="189" t="e">
        <f t="shared" si="102"/>
        <v>#REF!</v>
      </c>
      <c r="AX169" s="189" t="e">
        <f t="shared" si="102"/>
        <v>#REF!</v>
      </c>
      <c r="AY169" s="189" t="e">
        <f t="shared" si="102"/>
        <v>#REF!</v>
      </c>
      <c r="AZ169" s="189" t="e">
        <f t="shared" si="102"/>
        <v>#REF!</v>
      </c>
      <c r="BA169" s="189" t="e">
        <f t="shared" si="102"/>
        <v>#REF!</v>
      </c>
      <c r="BB169" s="189" t="e">
        <f t="shared" si="102"/>
        <v>#REF!</v>
      </c>
      <c r="BC169" s="189" t="e">
        <f t="shared" si="102"/>
        <v>#REF!</v>
      </c>
      <c r="BD169" s="189" t="e">
        <f t="shared" si="102"/>
        <v>#REF!</v>
      </c>
      <c r="BE169" s="189" t="e">
        <f t="shared" si="102"/>
        <v>#REF!</v>
      </c>
      <c r="BF169" s="189" t="e">
        <f t="shared" si="102"/>
        <v>#REF!</v>
      </c>
      <c r="BG169" s="189" t="e">
        <f t="shared" si="102"/>
        <v>#REF!</v>
      </c>
      <c r="BH169" s="189" t="e">
        <f t="shared" si="102"/>
        <v>#REF!</v>
      </c>
      <c r="BI169" s="189" t="e">
        <f t="shared" si="102"/>
        <v>#REF!</v>
      </c>
      <c r="BJ169" s="189" t="e">
        <f t="shared" si="102"/>
        <v>#REF!</v>
      </c>
      <c r="BK169" s="189" t="e">
        <f t="shared" si="102"/>
        <v>#REF!</v>
      </c>
      <c r="BL169" s="189" t="e">
        <f t="shared" si="102"/>
        <v>#REF!</v>
      </c>
      <c r="BM169" s="189" t="e">
        <f t="shared" si="102"/>
        <v>#REF!</v>
      </c>
      <c r="BN169" s="189" t="e">
        <f t="shared" si="102"/>
        <v>#REF!</v>
      </c>
      <c r="BO169" s="189" t="e">
        <f t="shared" si="102"/>
        <v>#REF!</v>
      </c>
      <c r="BP169" s="189" t="e">
        <f t="shared" si="102"/>
        <v>#REF!</v>
      </c>
      <c r="BQ169" s="189" t="e">
        <f t="shared" ref="BQ169:CZ169" si="103">MIN(BQ167,BQ165)</f>
        <v>#REF!</v>
      </c>
      <c r="BR169" s="189" t="e">
        <f t="shared" si="103"/>
        <v>#REF!</v>
      </c>
      <c r="BS169" s="189" t="e">
        <f t="shared" si="103"/>
        <v>#REF!</v>
      </c>
      <c r="BT169" s="189" t="e">
        <f t="shared" si="103"/>
        <v>#REF!</v>
      </c>
      <c r="BU169" s="189" t="e">
        <f t="shared" si="103"/>
        <v>#REF!</v>
      </c>
      <c r="BV169" s="189" t="e">
        <f t="shared" si="103"/>
        <v>#REF!</v>
      </c>
      <c r="BW169" s="189" t="e">
        <f t="shared" si="103"/>
        <v>#REF!</v>
      </c>
      <c r="BX169" s="189" t="e">
        <f t="shared" si="103"/>
        <v>#REF!</v>
      </c>
      <c r="BY169" s="189" t="e">
        <f t="shared" si="103"/>
        <v>#REF!</v>
      </c>
      <c r="BZ169" s="189" t="e">
        <f t="shared" si="103"/>
        <v>#REF!</v>
      </c>
      <c r="CA169" s="189" t="e">
        <f t="shared" si="103"/>
        <v>#REF!</v>
      </c>
      <c r="CB169" s="189" t="e">
        <f t="shared" si="103"/>
        <v>#REF!</v>
      </c>
      <c r="CC169" s="189" t="e">
        <f t="shared" si="103"/>
        <v>#REF!</v>
      </c>
      <c r="CD169" s="189" t="e">
        <f t="shared" si="103"/>
        <v>#REF!</v>
      </c>
      <c r="CE169" s="189" t="e">
        <f t="shared" si="103"/>
        <v>#REF!</v>
      </c>
      <c r="CF169" s="189" t="e">
        <f t="shared" si="103"/>
        <v>#REF!</v>
      </c>
      <c r="CG169" s="189" t="e">
        <f t="shared" si="103"/>
        <v>#REF!</v>
      </c>
      <c r="CH169" s="189" t="e">
        <f t="shared" si="103"/>
        <v>#REF!</v>
      </c>
      <c r="CI169" s="189" t="e">
        <f t="shared" si="103"/>
        <v>#REF!</v>
      </c>
      <c r="CJ169" s="189" t="e">
        <f t="shared" si="103"/>
        <v>#REF!</v>
      </c>
      <c r="CK169" s="189" t="e">
        <f t="shared" si="103"/>
        <v>#REF!</v>
      </c>
      <c r="CL169" s="189" t="e">
        <f t="shared" si="103"/>
        <v>#REF!</v>
      </c>
      <c r="CM169" s="189" t="e">
        <f t="shared" si="103"/>
        <v>#REF!</v>
      </c>
      <c r="CN169" s="189" t="e">
        <f t="shared" si="103"/>
        <v>#REF!</v>
      </c>
      <c r="CO169" s="189" t="e">
        <f t="shared" si="103"/>
        <v>#REF!</v>
      </c>
      <c r="CP169" s="189" t="e">
        <f t="shared" si="103"/>
        <v>#REF!</v>
      </c>
      <c r="CQ169" s="189" t="e">
        <f t="shared" si="103"/>
        <v>#REF!</v>
      </c>
      <c r="CR169" s="189" t="e">
        <f t="shared" si="103"/>
        <v>#REF!</v>
      </c>
      <c r="CS169" s="189" t="e">
        <f t="shared" si="103"/>
        <v>#REF!</v>
      </c>
      <c r="CT169" s="189" t="e">
        <f t="shared" si="103"/>
        <v>#REF!</v>
      </c>
      <c r="CU169" s="189" t="e">
        <f t="shared" si="103"/>
        <v>#REF!</v>
      </c>
      <c r="CV169" s="189" t="e">
        <f t="shared" si="103"/>
        <v>#REF!</v>
      </c>
      <c r="CW169" s="189" t="e">
        <f t="shared" si="103"/>
        <v>#REF!</v>
      </c>
      <c r="CX169" s="189" t="e">
        <f t="shared" si="103"/>
        <v>#REF!</v>
      </c>
      <c r="CY169" s="189" t="e">
        <f t="shared" si="103"/>
        <v>#REF!</v>
      </c>
      <c r="CZ169" s="189" t="e">
        <f t="shared" si="103"/>
        <v>#REF!</v>
      </c>
    </row>
    <row r="170" spans="1:104">
      <c r="A170" t="s">
        <v>203</v>
      </c>
      <c r="C170" s="153" t="s">
        <v>641</v>
      </c>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c r="CT170" s="97"/>
      <c r="CU170" s="97"/>
      <c r="CV170" s="97"/>
      <c r="CW170" s="97"/>
      <c r="CX170" s="97"/>
      <c r="CY170" s="97"/>
      <c r="CZ170" s="97"/>
    </row>
    <row r="171" spans="1:104">
      <c r="A171" t="s">
        <v>204</v>
      </c>
      <c r="C171" s="154" t="s">
        <v>483</v>
      </c>
      <c r="D171" s="191">
        <f>D165-SUM(D168:D170)</f>
        <v>0</v>
      </c>
      <c r="E171" s="191">
        <f t="shared" ref="E171:BP171" si="104">E165-SUM(E168:E170)</f>
        <v>0</v>
      </c>
      <c r="F171" s="191">
        <f t="shared" si="104"/>
        <v>0</v>
      </c>
      <c r="G171" s="191">
        <f t="shared" si="104"/>
        <v>0</v>
      </c>
      <c r="H171" s="191">
        <f t="shared" si="104"/>
        <v>0</v>
      </c>
      <c r="I171" s="191">
        <f t="shared" si="104"/>
        <v>0</v>
      </c>
      <c r="J171" s="191">
        <f t="shared" si="104"/>
        <v>0</v>
      </c>
      <c r="K171" s="191">
        <f t="shared" si="104"/>
        <v>0</v>
      </c>
      <c r="L171" s="191">
        <f t="shared" si="104"/>
        <v>0</v>
      </c>
      <c r="M171" s="191">
        <f t="shared" si="104"/>
        <v>0</v>
      </c>
      <c r="N171" s="191">
        <f t="shared" si="104"/>
        <v>0</v>
      </c>
      <c r="O171" s="191">
        <f t="shared" si="104"/>
        <v>0</v>
      </c>
      <c r="P171" s="191">
        <f t="shared" si="104"/>
        <v>0</v>
      </c>
      <c r="Q171" s="191">
        <f t="shared" si="104"/>
        <v>0</v>
      </c>
      <c r="R171" s="191">
        <f t="shared" si="104"/>
        <v>0</v>
      </c>
      <c r="S171" s="191">
        <f t="shared" si="104"/>
        <v>0</v>
      </c>
      <c r="T171" s="191">
        <f t="shared" si="104"/>
        <v>0</v>
      </c>
      <c r="U171" s="191">
        <f t="shared" si="104"/>
        <v>0</v>
      </c>
      <c r="V171" s="191">
        <f t="shared" si="104"/>
        <v>0</v>
      </c>
      <c r="W171" s="191">
        <f t="shared" si="104"/>
        <v>0</v>
      </c>
      <c r="X171" s="191">
        <f t="shared" si="104"/>
        <v>0</v>
      </c>
      <c r="Y171" s="191">
        <f t="shared" si="104"/>
        <v>0</v>
      </c>
      <c r="Z171" s="191">
        <f t="shared" si="104"/>
        <v>0</v>
      </c>
      <c r="AA171" s="191">
        <f t="shared" si="104"/>
        <v>0</v>
      </c>
      <c r="AB171" s="191">
        <f t="shared" si="104"/>
        <v>0</v>
      </c>
      <c r="AC171" s="191">
        <f t="shared" si="104"/>
        <v>0</v>
      </c>
      <c r="AD171" s="191">
        <f t="shared" si="104"/>
        <v>0</v>
      </c>
      <c r="AE171" s="191">
        <f t="shared" si="104"/>
        <v>0</v>
      </c>
      <c r="AF171" s="191">
        <f t="shared" si="104"/>
        <v>0</v>
      </c>
      <c r="AG171" s="191">
        <f t="shared" si="104"/>
        <v>0</v>
      </c>
      <c r="AH171" s="191">
        <f t="shared" si="104"/>
        <v>0</v>
      </c>
      <c r="AI171" s="191">
        <f t="shared" si="104"/>
        <v>0</v>
      </c>
      <c r="AJ171" s="191">
        <f t="shared" si="104"/>
        <v>0</v>
      </c>
      <c r="AK171" s="191">
        <f t="shared" si="104"/>
        <v>0</v>
      </c>
      <c r="AL171" s="191">
        <f t="shared" si="104"/>
        <v>0</v>
      </c>
      <c r="AM171" s="191">
        <f t="shared" si="104"/>
        <v>0</v>
      </c>
      <c r="AN171" s="191" t="e">
        <f t="shared" si="104"/>
        <v>#REF!</v>
      </c>
      <c r="AO171" s="191" t="e">
        <f t="shared" si="104"/>
        <v>#REF!</v>
      </c>
      <c r="AP171" s="191" t="e">
        <f t="shared" si="104"/>
        <v>#REF!</v>
      </c>
      <c r="AQ171" s="191" t="e">
        <f t="shared" si="104"/>
        <v>#REF!</v>
      </c>
      <c r="AR171" s="191" t="e">
        <f t="shared" si="104"/>
        <v>#REF!</v>
      </c>
      <c r="AS171" s="191" t="e">
        <f t="shared" si="104"/>
        <v>#REF!</v>
      </c>
      <c r="AT171" s="191" t="e">
        <f t="shared" si="104"/>
        <v>#REF!</v>
      </c>
      <c r="AU171" s="191" t="e">
        <f t="shared" si="104"/>
        <v>#REF!</v>
      </c>
      <c r="AV171" s="191" t="e">
        <f t="shared" si="104"/>
        <v>#REF!</v>
      </c>
      <c r="AW171" s="191" t="e">
        <f t="shared" si="104"/>
        <v>#REF!</v>
      </c>
      <c r="AX171" s="191" t="e">
        <f t="shared" si="104"/>
        <v>#REF!</v>
      </c>
      <c r="AY171" s="191" t="e">
        <f t="shared" si="104"/>
        <v>#REF!</v>
      </c>
      <c r="AZ171" s="191" t="e">
        <f t="shared" si="104"/>
        <v>#REF!</v>
      </c>
      <c r="BA171" s="191" t="e">
        <f t="shared" si="104"/>
        <v>#REF!</v>
      </c>
      <c r="BB171" s="191" t="e">
        <f t="shared" si="104"/>
        <v>#REF!</v>
      </c>
      <c r="BC171" s="191" t="e">
        <f t="shared" si="104"/>
        <v>#REF!</v>
      </c>
      <c r="BD171" s="191" t="e">
        <f t="shared" si="104"/>
        <v>#REF!</v>
      </c>
      <c r="BE171" s="191" t="e">
        <f t="shared" si="104"/>
        <v>#REF!</v>
      </c>
      <c r="BF171" s="191" t="e">
        <f t="shared" si="104"/>
        <v>#REF!</v>
      </c>
      <c r="BG171" s="191" t="e">
        <f t="shared" si="104"/>
        <v>#REF!</v>
      </c>
      <c r="BH171" s="191" t="e">
        <f t="shared" si="104"/>
        <v>#REF!</v>
      </c>
      <c r="BI171" s="191" t="e">
        <f t="shared" si="104"/>
        <v>#REF!</v>
      </c>
      <c r="BJ171" s="191" t="e">
        <f t="shared" si="104"/>
        <v>#REF!</v>
      </c>
      <c r="BK171" s="191" t="e">
        <f t="shared" si="104"/>
        <v>#REF!</v>
      </c>
      <c r="BL171" s="191" t="e">
        <f t="shared" si="104"/>
        <v>#REF!</v>
      </c>
      <c r="BM171" s="191" t="e">
        <f t="shared" si="104"/>
        <v>#REF!</v>
      </c>
      <c r="BN171" s="191" t="e">
        <f t="shared" si="104"/>
        <v>#REF!</v>
      </c>
      <c r="BO171" s="191" t="e">
        <f t="shared" si="104"/>
        <v>#REF!</v>
      </c>
      <c r="BP171" s="191" t="e">
        <f t="shared" si="104"/>
        <v>#REF!</v>
      </c>
      <c r="BQ171" s="191" t="e">
        <f t="shared" ref="BQ171:CZ171" si="105">BQ165-SUM(BQ168:BQ170)</f>
        <v>#REF!</v>
      </c>
      <c r="BR171" s="191" t="e">
        <f t="shared" si="105"/>
        <v>#REF!</v>
      </c>
      <c r="BS171" s="191" t="e">
        <f t="shared" si="105"/>
        <v>#REF!</v>
      </c>
      <c r="BT171" s="191" t="e">
        <f t="shared" si="105"/>
        <v>#REF!</v>
      </c>
      <c r="BU171" s="191" t="e">
        <f t="shared" si="105"/>
        <v>#REF!</v>
      </c>
      <c r="BV171" s="191" t="e">
        <f t="shared" si="105"/>
        <v>#REF!</v>
      </c>
      <c r="BW171" s="191" t="e">
        <f t="shared" si="105"/>
        <v>#REF!</v>
      </c>
      <c r="BX171" s="191" t="e">
        <f t="shared" si="105"/>
        <v>#REF!</v>
      </c>
      <c r="BY171" s="191" t="e">
        <f t="shared" si="105"/>
        <v>#REF!</v>
      </c>
      <c r="BZ171" s="191" t="e">
        <f t="shared" si="105"/>
        <v>#REF!</v>
      </c>
      <c r="CA171" s="191" t="e">
        <f t="shared" si="105"/>
        <v>#REF!</v>
      </c>
      <c r="CB171" s="191" t="e">
        <f t="shared" si="105"/>
        <v>#REF!</v>
      </c>
      <c r="CC171" s="191" t="e">
        <f t="shared" si="105"/>
        <v>#REF!</v>
      </c>
      <c r="CD171" s="191" t="e">
        <f t="shared" si="105"/>
        <v>#REF!</v>
      </c>
      <c r="CE171" s="191" t="e">
        <f t="shared" si="105"/>
        <v>#REF!</v>
      </c>
      <c r="CF171" s="191" t="e">
        <f t="shared" si="105"/>
        <v>#REF!</v>
      </c>
      <c r="CG171" s="191" t="e">
        <f t="shared" si="105"/>
        <v>#REF!</v>
      </c>
      <c r="CH171" s="191" t="e">
        <f t="shared" si="105"/>
        <v>#REF!</v>
      </c>
      <c r="CI171" s="191" t="e">
        <f t="shared" si="105"/>
        <v>#REF!</v>
      </c>
      <c r="CJ171" s="191" t="e">
        <f t="shared" si="105"/>
        <v>#REF!</v>
      </c>
      <c r="CK171" s="191" t="e">
        <f t="shared" si="105"/>
        <v>#REF!</v>
      </c>
      <c r="CL171" s="191" t="e">
        <f t="shared" si="105"/>
        <v>#REF!</v>
      </c>
      <c r="CM171" s="191" t="e">
        <f t="shared" si="105"/>
        <v>#REF!</v>
      </c>
      <c r="CN171" s="191" t="e">
        <f t="shared" si="105"/>
        <v>#REF!</v>
      </c>
      <c r="CO171" s="191" t="e">
        <f t="shared" si="105"/>
        <v>#REF!</v>
      </c>
      <c r="CP171" s="191" t="e">
        <f t="shared" si="105"/>
        <v>#REF!</v>
      </c>
      <c r="CQ171" s="191" t="e">
        <f t="shared" si="105"/>
        <v>#REF!</v>
      </c>
      <c r="CR171" s="191" t="e">
        <f t="shared" si="105"/>
        <v>#REF!</v>
      </c>
      <c r="CS171" s="191" t="e">
        <f t="shared" si="105"/>
        <v>#REF!</v>
      </c>
      <c r="CT171" s="191" t="e">
        <f t="shared" si="105"/>
        <v>#REF!</v>
      </c>
      <c r="CU171" s="191" t="e">
        <f t="shared" si="105"/>
        <v>#REF!</v>
      </c>
      <c r="CV171" s="191" t="e">
        <f t="shared" si="105"/>
        <v>#REF!</v>
      </c>
      <c r="CW171" s="191" t="e">
        <f t="shared" si="105"/>
        <v>#REF!</v>
      </c>
      <c r="CX171" s="191" t="e">
        <f t="shared" si="105"/>
        <v>#REF!</v>
      </c>
      <c r="CY171" s="191" t="e">
        <f t="shared" si="105"/>
        <v>#REF!</v>
      </c>
      <c r="CZ171" s="191" t="e">
        <f t="shared" si="105"/>
        <v>#REF!</v>
      </c>
    </row>
    <row r="172" spans="1:104">
      <c r="A172" t="s">
        <v>205</v>
      </c>
      <c r="C172" s="153" t="s">
        <v>484</v>
      </c>
      <c r="D172" s="95">
        <f>IF(D171&lt;0,0,D171*0.021)</f>
        <v>0</v>
      </c>
      <c r="E172" s="95">
        <f t="shared" ref="E172:BP172" si="106">IF(E171&lt;0,0,E171*0.021)</f>
        <v>0</v>
      </c>
      <c r="F172" s="95">
        <f t="shared" si="106"/>
        <v>0</v>
      </c>
      <c r="G172" s="95">
        <f t="shared" si="106"/>
        <v>0</v>
      </c>
      <c r="H172" s="95">
        <f t="shared" si="106"/>
        <v>0</v>
      </c>
      <c r="I172" s="95">
        <f t="shared" si="106"/>
        <v>0</v>
      </c>
      <c r="J172" s="95">
        <f t="shared" si="106"/>
        <v>0</v>
      </c>
      <c r="K172" s="95">
        <f t="shared" si="106"/>
        <v>0</v>
      </c>
      <c r="L172" s="95">
        <f t="shared" si="106"/>
        <v>0</v>
      </c>
      <c r="M172" s="95">
        <f t="shared" si="106"/>
        <v>0</v>
      </c>
      <c r="N172" s="95">
        <f t="shared" si="106"/>
        <v>0</v>
      </c>
      <c r="O172" s="95">
        <f t="shared" si="106"/>
        <v>0</v>
      </c>
      <c r="P172" s="95">
        <f t="shared" si="106"/>
        <v>0</v>
      </c>
      <c r="Q172" s="95">
        <f t="shared" si="106"/>
        <v>0</v>
      </c>
      <c r="R172" s="95">
        <f t="shared" si="106"/>
        <v>0</v>
      </c>
      <c r="S172" s="95">
        <f t="shared" si="106"/>
        <v>0</v>
      </c>
      <c r="T172" s="95">
        <f t="shared" si="106"/>
        <v>0</v>
      </c>
      <c r="U172" s="95">
        <f t="shared" si="106"/>
        <v>0</v>
      </c>
      <c r="V172" s="95">
        <f t="shared" si="106"/>
        <v>0</v>
      </c>
      <c r="W172" s="95">
        <f t="shared" si="106"/>
        <v>0</v>
      </c>
      <c r="X172" s="95">
        <f t="shared" si="106"/>
        <v>0</v>
      </c>
      <c r="Y172" s="95">
        <f t="shared" si="106"/>
        <v>0</v>
      </c>
      <c r="Z172" s="95">
        <f t="shared" si="106"/>
        <v>0</v>
      </c>
      <c r="AA172" s="95">
        <f t="shared" si="106"/>
        <v>0</v>
      </c>
      <c r="AB172" s="95">
        <f t="shared" si="106"/>
        <v>0</v>
      </c>
      <c r="AC172" s="95">
        <f t="shared" si="106"/>
        <v>0</v>
      </c>
      <c r="AD172" s="95">
        <f t="shared" si="106"/>
        <v>0</v>
      </c>
      <c r="AE172" s="95">
        <f t="shared" si="106"/>
        <v>0</v>
      </c>
      <c r="AF172" s="95">
        <f t="shared" si="106"/>
        <v>0</v>
      </c>
      <c r="AG172" s="95">
        <f t="shared" si="106"/>
        <v>0</v>
      </c>
      <c r="AH172" s="95">
        <f t="shared" si="106"/>
        <v>0</v>
      </c>
      <c r="AI172" s="95">
        <f t="shared" si="106"/>
        <v>0</v>
      </c>
      <c r="AJ172" s="95">
        <f t="shared" si="106"/>
        <v>0</v>
      </c>
      <c r="AK172" s="95">
        <f t="shared" si="106"/>
        <v>0</v>
      </c>
      <c r="AL172" s="95">
        <f t="shared" si="106"/>
        <v>0</v>
      </c>
      <c r="AM172" s="95">
        <f t="shared" si="106"/>
        <v>0</v>
      </c>
      <c r="AN172" s="95" t="e">
        <f t="shared" si="106"/>
        <v>#REF!</v>
      </c>
      <c r="AO172" s="95" t="e">
        <f t="shared" si="106"/>
        <v>#REF!</v>
      </c>
      <c r="AP172" s="95" t="e">
        <f t="shared" si="106"/>
        <v>#REF!</v>
      </c>
      <c r="AQ172" s="95" t="e">
        <f t="shared" si="106"/>
        <v>#REF!</v>
      </c>
      <c r="AR172" s="95" t="e">
        <f t="shared" si="106"/>
        <v>#REF!</v>
      </c>
      <c r="AS172" s="95" t="e">
        <f t="shared" si="106"/>
        <v>#REF!</v>
      </c>
      <c r="AT172" s="95" t="e">
        <f t="shared" si="106"/>
        <v>#REF!</v>
      </c>
      <c r="AU172" s="95" t="e">
        <f t="shared" si="106"/>
        <v>#REF!</v>
      </c>
      <c r="AV172" s="95" t="e">
        <f t="shared" si="106"/>
        <v>#REF!</v>
      </c>
      <c r="AW172" s="95" t="e">
        <f t="shared" si="106"/>
        <v>#REF!</v>
      </c>
      <c r="AX172" s="95" t="e">
        <f t="shared" si="106"/>
        <v>#REF!</v>
      </c>
      <c r="AY172" s="95" t="e">
        <f t="shared" si="106"/>
        <v>#REF!</v>
      </c>
      <c r="AZ172" s="95" t="e">
        <f t="shared" si="106"/>
        <v>#REF!</v>
      </c>
      <c r="BA172" s="95" t="e">
        <f t="shared" si="106"/>
        <v>#REF!</v>
      </c>
      <c r="BB172" s="95" t="e">
        <f t="shared" si="106"/>
        <v>#REF!</v>
      </c>
      <c r="BC172" s="95" t="e">
        <f t="shared" si="106"/>
        <v>#REF!</v>
      </c>
      <c r="BD172" s="95" t="e">
        <f t="shared" si="106"/>
        <v>#REF!</v>
      </c>
      <c r="BE172" s="95" t="e">
        <f t="shared" si="106"/>
        <v>#REF!</v>
      </c>
      <c r="BF172" s="95" t="e">
        <f t="shared" si="106"/>
        <v>#REF!</v>
      </c>
      <c r="BG172" s="95" t="e">
        <f t="shared" si="106"/>
        <v>#REF!</v>
      </c>
      <c r="BH172" s="95" t="e">
        <f t="shared" si="106"/>
        <v>#REF!</v>
      </c>
      <c r="BI172" s="95" t="e">
        <f t="shared" si="106"/>
        <v>#REF!</v>
      </c>
      <c r="BJ172" s="95" t="e">
        <f t="shared" si="106"/>
        <v>#REF!</v>
      </c>
      <c r="BK172" s="95" t="e">
        <f t="shared" si="106"/>
        <v>#REF!</v>
      </c>
      <c r="BL172" s="95" t="e">
        <f t="shared" si="106"/>
        <v>#REF!</v>
      </c>
      <c r="BM172" s="95" t="e">
        <f t="shared" si="106"/>
        <v>#REF!</v>
      </c>
      <c r="BN172" s="95" t="e">
        <f t="shared" si="106"/>
        <v>#REF!</v>
      </c>
      <c r="BO172" s="95" t="e">
        <f t="shared" si="106"/>
        <v>#REF!</v>
      </c>
      <c r="BP172" s="95" t="e">
        <f t="shared" si="106"/>
        <v>#REF!</v>
      </c>
      <c r="BQ172" s="95" t="e">
        <f t="shared" ref="BQ172:CZ172" si="107">IF(BQ171&lt;0,0,BQ171*0.021)</f>
        <v>#REF!</v>
      </c>
      <c r="BR172" s="95" t="e">
        <f t="shared" si="107"/>
        <v>#REF!</v>
      </c>
      <c r="BS172" s="95" t="e">
        <f t="shared" si="107"/>
        <v>#REF!</v>
      </c>
      <c r="BT172" s="95" t="e">
        <f t="shared" si="107"/>
        <v>#REF!</v>
      </c>
      <c r="BU172" s="95" t="e">
        <f t="shared" si="107"/>
        <v>#REF!</v>
      </c>
      <c r="BV172" s="95" t="e">
        <f t="shared" si="107"/>
        <v>#REF!</v>
      </c>
      <c r="BW172" s="95" t="e">
        <f t="shared" si="107"/>
        <v>#REF!</v>
      </c>
      <c r="BX172" s="95" t="e">
        <f t="shared" si="107"/>
        <v>#REF!</v>
      </c>
      <c r="BY172" s="95" t="e">
        <f t="shared" si="107"/>
        <v>#REF!</v>
      </c>
      <c r="BZ172" s="95" t="e">
        <f t="shared" si="107"/>
        <v>#REF!</v>
      </c>
      <c r="CA172" s="95" t="e">
        <f t="shared" si="107"/>
        <v>#REF!</v>
      </c>
      <c r="CB172" s="95" t="e">
        <f t="shared" si="107"/>
        <v>#REF!</v>
      </c>
      <c r="CC172" s="95" t="e">
        <f t="shared" si="107"/>
        <v>#REF!</v>
      </c>
      <c r="CD172" s="95" t="e">
        <f t="shared" si="107"/>
        <v>#REF!</v>
      </c>
      <c r="CE172" s="95" t="e">
        <f t="shared" si="107"/>
        <v>#REF!</v>
      </c>
      <c r="CF172" s="95" t="e">
        <f t="shared" si="107"/>
        <v>#REF!</v>
      </c>
      <c r="CG172" s="95" t="e">
        <f t="shared" si="107"/>
        <v>#REF!</v>
      </c>
      <c r="CH172" s="95" t="e">
        <f t="shared" si="107"/>
        <v>#REF!</v>
      </c>
      <c r="CI172" s="95" t="e">
        <f t="shared" si="107"/>
        <v>#REF!</v>
      </c>
      <c r="CJ172" s="95" t="e">
        <f t="shared" si="107"/>
        <v>#REF!</v>
      </c>
      <c r="CK172" s="95" t="e">
        <f t="shared" si="107"/>
        <v>#REF!</v>
      </c>
      <c r="CL172" s="95" t="e">
        <f t="shared" si="107"/>
        <v>#REF!</v>
      </c>
      <c r="CM172" s="95" t="e">
        <f t="shared" si="107"/>
        <v>#REF!</v>
      </c>
      <c r="CN172" s="95" t="e">
        <f t="shared" si="107"/>
        <v>#REF!</v>
      </c>
      <c r="CO172" s="95" t="e">
        <f t="shared" si="107"/>
        <v>#REF!</v>
      </c>
      <c r="CP172" s="95" t="e">
        <f t="shared" si="107"/>
        <v>#REF!</v>
      </c>
      <c r="CQ172" s="95" t="e">
        <f t="shared" si="107"/>
        <v>#REF!</v>
      </c>
      <c r="CR172" s="95" t="e">
        <f t="shared" si="107"/>
        <v>#REF!</v>
      </c>
      <c r="CS172" s="95" t="e">
        <f t="shared" si="107"/>
        <v>#REF!</v>
      </c>
      <c r="CT172" s="95" t="e">
        <f t="shared" si="107"/>
        <v>#REF!</v>
      </c>
      <c r="CU172" s="95" t="e">
        <f t="shared" si="107"/>
        <v>#REF!</v>
      </c>
      <c r="CV172" s="95" t="e">
        <f t="shared" si="107"/>
        <v>#REF!</v>
      </c>
      <c r="CW172" s="95" t="e">
        <f t="shared" si="107"/>
        <v>#REF!</v>
      </c>
      <c r="CX172" s="95" t="e">
        <f t="shared" si="107"/>
        <v>#REF!</v>
      </c>
      <c r="CY172" s="95" t="e">
        <f t="shared" si="107"/>
        <v>#REF!</v>
      </c>
      <c r="CZ172" s="95" t="e">
        <f t="shared" si="107"/>
        <v>#REF!</v>
      </c>
    </row>
    <row r="173" spans="1:104">
      <c r="A173" t="s">
        <v>206</v>
      </c>
      <c r="C173" s="154" t="s">
        <v>570</v>
      </c>
      <c r="D173" s="191">
        <f>D171+D172</f>
        <v>0</v>
      </c>
      <c r="E173" s="191">
        <f t="shared" ref="E173:BP173" si="108">E171+E172</f>
        <v>0</v>
      </c>
      <c r="F173" s="191">
        <f t="shared" si="108"/>
        <v>0</v>
      </c>
      <c r="G173" s="191">
        <f t="shared" si="108"/>
        <v>0</v>
      </c>
      <c r="H173" s="191">
        <f t="shared" si="108"/>
        <v>0</v>
      </c>
      <c r="I173" s="191">
        <f t="shared" si="108"/>
        <v>0</v>
      </c>
      <c r="J173" s="191">
        <f t="shared" si="108"/>
        <v>0</v>
      </c>
      <c r="K173" s="191">
        <f t="shared" si="108"/>
        <v>0</v>
      </c>
      <c r="L173" s="191">
        <f t="shared" si="108"/>
        <v>0</v>
      </c>
      <c r="M173" s="191">
        <f t="shared" si="108"/>
        <v>0</v>
      </c>
      <c r="N173" s="191">
        <f t="shared" si="108"/>
        <v>0</v>
      </c>
      <c r="O173" s="191">
        <f t="shared" si="108"/>
        <v>0</v>
      </c>
      <c r="P173" s="191">
        <f t="shared" si="108"/>
        <v>0</v>
      </c>
      <c r="Q173" s="191">
        <f t="shared" si="108"/>
        <v>0</v>
      </c>
      <c r="R173" s="191">
        <f t="shared" si="108"/>
        <v>0</v>
      </c>
      <c r="S173" s="191">
        <f t="shared" si="108"/>
        <v>0</v>
      </c>
      <c r="T173" s="191">
        <f t="shared" si="108"/>
        <v>0</v>
      </c>
      <c r="U173" s="191">
        <f t="shared" si="108"/>
        <v>0</v>
      </c>
      <c r="V173" s="191">
        <f t="shared" si="108"/>
        <v>0</v>
      </c>
      <c r="W173" s="191">
        <f t="shared" si="108"/>
        <v>0</v>
      </c>
      <c r="X173" s="191">
        <f t="shared" si="108"/>
        <v>0</v>
      </c>
      <c r="Y173" s="191">
        <f t="shared" si="108"/>
        <v>0</v>
      </c>
      <c r="Z173" s="191">
        <f t="shared" si="108"/>
        <v>0</v>
      </c>
      <c r="AA173" s="191">
        <f t="shared" si="108"/>
        <v>0</v>
      </c>
      <c r="AB173" s="191">
        <f t="shared" si="108"/>
        <v>0</v>
      </c>
      <c r="AC173" s="191">
        <f t="shared" si="108"/>
        <v>0</v>
      </c>
      <c r="AD173" s="191">
        <f t="shared" si="108"/>
        <v>0</v>
      </c>
      <c r="AE173" s="191">
        <f t="shared" si="108"/>
        <v>0</v>
      </c>
      <c r="AF173" s="191">
        <f t="shared" si="108"/>
        <v>0</v>
      </c>
      <c r="AG173" s="191">
        <f t="shared" si="108"/>
        <v>0</v>
      </c>
      <c r="AH173" s="191">
        <f t="shared" si="108"/>
        <v>0</v>
      </c>
      <c r="AI173" s="191">
        <f t="shared" si="108"/>
        <v>0</v>
      </c>
      <c r="AJ173" s="191">
        <f t="shared" si="108"/>
        <v>0</v>
      </c>
      <c r="AK173" s="191">
        <f t="shared" si="108"/>
        <v>0</v>
      </c>
      <c r="AL173" s="191">
        <f t="shared" si="108"/>
        <v>0</v>
      </c>
      <c r="AM173" s="191">
        <f t="shared" si="108"/>
        <v>0</v>
      </c>
      <c r="AN173" s="191" t="e">
        <f t="shared" si="108"/>
        <v>#REF!</v>
      </c>
      <c r="AO173" s="191" t="e">
        <f t="shared" si="108"/>
        <v>#REF!</v>
      </c>
      <c r="AP173" s="191" t="e">
        <f t="shared" si="108"/>
        <v>#REF!</v>
      </c>
      <c r="AQ173" s="191" t="e">
        <f t="shared" si="108"/>
        <v>#REF!</v>
      </c>
      <c r="AR173" s="191" t="e">
        <f t="shared" si="108"/>
        <v>#REF!</v>
      </c>
      <c r="AS173" s="191" t="e">
        <f t="shared" si="108"/>
        <v>#REF!</v>
      </c>
      <c r="AT173" s="191" t="e">
        <f t="shared" si="108"/>
        <v>#REF!</v>
      </c>
      <c r="AU173" s="191" t="e">
        <f t="shared" si="108"/>
        <v>#REF!</v>
      </c>
      <c r="AV173" s="191" t="e">
        <f t="shared" si="108"/>
        <v>#REF!</v>
      </c>
      <c r="AW173" s="191" t="e">
        <f t="shared" si="108"/>
        <v>#REF!</v>
      </c>
      <c r="AX173" s="191" t="e">
        <f t="shared" si="108"/>
        <v>#REF!</v>
      </c>
      <c r="AY173" s="191" t="e">
        <f t="shared" si="108"/>
        <v>#REF!</v>
      </c>
      <c r="AZ173" s="191" t="e">
        <f t="shared" si="108"/>
        <v>#REF!</v>
      </c>
      <c r="BA173" s="191" t="e">
        <f t="shared" si="108"/>
        <v>#REF!</v>
      </c>
      <c r="BB173" s="191" t="e">
        <f t="shared" si="108"/>
        <v>#REF!</v>
      </c>
      <c r="BC173" s="191" t="e">
        <f t="shared" si="108"/>
        <v>#REF!</v>
      </c>
      <c r="BD173" s="191" t="e">
        <f t="shared" si="108"/>
        <v>#REF!</v>
      </c>
      <c r="BE173" s="191" t="e">
        <f t="shared" si="108"/>
        <v>#REF!</v>
      </c>
      <c r="BF173" s="191" t="e">
        <f t="shared" si="108"/>
        <v>#REF!</v>
      </c>
      <c r="BG173" s="191" t="e">
        <f t="shared" si="108"/>
        <v>#REF!</v>
      </c>
      <c r="BH173" s="191" t="e">
        <f t="shared" si="108"/>
        <v>#REF!</v>
      </c>
      <c r="BI173" s="191" t="e">
        <f t="shared" si="108"/>
        <v>#REF!</v>
      </c>
      <c r="BJ173" s="191" t="e">
        <f t="shared" si="108"/>
        <v>#REF!</v>
      </c>
      <c r="BK173" s="191" t="e">
        <f t="shared" si="108"/>
        <v>#REF!</v>
      </c>
      <c r="BL173" s="191" t="e">
        <f t="shared" si="108"/>
        <v>#REF!</v>
      </c>
      <c r="BM173" s="191" t="e">
        <f t="shared" si="108"/>
        <v>#REF!</v>
      </c>
      <c r="BN173" s="191" t="e">
        <f t="shared" si="108"/>
        <v>#REF!</v>
      </c>
      <c r="BO173" s="191" t="e">
        <f t="shared" si="108"/>
        <v>#REF!</v>
      </c>
      <c r="BP173" s="191" t="e">
        <f t="shared" si="108"/>
        <v>#REF!</v>
      </c>
      <c r="BQ173" s="191" t="e">
        <f t="shared" ref="BQ173:CZ173" si="109">BQ171+BQ172</f>
        <v>#REF!</v>
      </c>
      <c r="BR173" s="191" t="e">
        <f t="shared" si="109"/>
        <v>#REF!</v>
      </c>
      <c r="BS173" s="191" t="e">
        <f t="shared" si="109"/>
        <v>#REF!</v>
      </c>
      <c r="BT173" s="191" t="e">
        <f t="shared" si="109"/>
        <v>#REF!</v>
      </c>
      <c r="BU173" s="191" t="e">
        <f t="shared" si="109"/>
        <v>#REF!</v>
      </c>
      <c r="BV173" s="191" t="e">
        <f t="shared" si="109"/>
        <v>#REF!</v>
      </c>
      <c r="BW173" s="191" t="e">
        <f t="shared" si="109"/>
        <v>#REF!</v>
      </c>
      <c r="BX173" s="191" t="e">
        <f t="shared" si="109"/>
        <v>#REF!</v>
      </c>
      <c r="BY173" s="191" t="e">
        <f t="shared" si="109"/>
        <v>#REF!</v>
      </c>
      <c r="BZ173" s="191" t="e">
        <f t="shared" si="109"/>
        <v>#REF!</v>
      </c>
      <c r="CA173" s="191" t="e">
        <f t="shared" si="109"/>
        <v>#REF!</v>
      </c>
      <c r="CB173" s="191" t="e">
        <f t="shared" si="109"/>
        <v>#REF!</v>
      </c>
      <c r="CC173" s="191" t="e">
        <f t="shared" si="109"/>
        <v>#REF!</v>
      </c>
      <c r="CD173" s="191" t="e">
        <f t="shared" si="109"/>
        <v>#REF!</v>
      </c>
      <c r="CE173" s="191" t="e">
        <f t="shared" si="109"/>
        <v>#REF!</v>
      </c>
      <c r="CF173" s="191" t="e">
        <f t="shared" si="109"/>
        <v>#REF!</v>
      </c>
      <c r="CG173" s="191" t="e">
        <f t="shared" si="109"/>
        <v>#REF!</v>
      </c>
      <c r="CH173" s="191" t="e">
        <f t="shared" si="109"/>
        <v>#REF!</v>
      </c>
      <c r="CI173" s="191" t="e">
        <f t="shared" si="109"/>
        <v>#REF!</v>
      </c>
      <c r="CJ173" s="191" t="e">
        <f t="shared" si="109"/>
        <v>#REF!</v>
      </c>
      <c r="CK173" s="191" t="e">
        <f t="shared" si="109"/>
        <v>#REF!</v>
      </c>
      <c r="CL173" s="191" t="e">
        <f t="shared" si="109"/>
        <v>#REF!</v>
      </c>
      <c r="CM173" s="191" t="e">
        <f t="shared" si="109"/>
        <v>#REF!</v>
      </c>
      <c r="CN173" s="191" t="e">
        <f t="shared" si="109"/>
        <v>#REF!</v>
      </c>
      <c r="CO173" s="191" t="e">
        <f t="shared" si="109"/>
        <v>#REF!</v>
      </c>
      <c r="CP173" s="191" t="e">
        <f t="shared" si="109"/>
        <v>#REF!</v>
      </c>
      <c r="CQ173" s="191" t="e">
        <f t="shared" si="109"/>
        <v>#REF!</v>
      </c>
      <c r="CR173" s="191" t="e">
        <f t="shared" si="109"/>
        <v>#REF!</v>
      </c>
      <c r="CS173" s="191" t="e">
        <f t="shared" si="109"/>
        <v>#REF!</v>
      </c>
      <c r="CT173" s="191" t="e">
        <f t="shared" si="109"/>
        <v>#REF!</v>
      </c>
      <c r="CU173" s="191" t="e">
        <f t="shared" si="109"/>
        <v>#REF!</v>
      </c>
      <c r="CV173" s="191" t="e">
        <f t="shared" si="109"/>
        <v>#REF!</v>
      </c>
      <c r="CW173" s="191" t="e">
        <f t="shared" si="109"/>
        <v>#REF!</v>
      </c>
      <c r="CX173" s="191" t="e">
        <f t="shared" si="109"/>
        <v>#REF!</v>
      </c>
      <c r="CY173" s="191" t="e">
        <f t="shared" si="109"/>
        <v>#REF!</v>
      </c>
      <c r="CZ173" s="191" t="e">
        <f t="shared" si="109"/>
        <v>#REF!</v>
      </c>
    </row>
    <row r="174" spans="1:104">
      <c r="A174" t="s">
        <v>207</v>
      </c>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c r="CO174" s="96"/>
      <c r="CP174" s="96"/>
      <c r="CQ174" s="96"/>
      <c r="CR174" s="96"/>
      <c r="CS174" s="96"/>
      <c r="CT174" s="96"/>
      <c r="CU174" s="96"/>
      <c r="CV174" s="96"/>
      <c r="CW174" s="96"/>
      <c r="CX174" s="96"/>
      <c r="CY174" s="96"/>
      <c r="CZ174" s="96"/>
    </row>
    <row r="175" spans="1:104">
      <c r="A175" t="s">
        <v>208</v>
      </c>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c r="CO175" s="96"/>
      <c r="CP175" s="96"/>
      <c r="CQ175" s="96"/>
      <c r="CR175" s="96"/>
      <c r="CS175" s="96"/>
      <c r="CT175" s="96"/>
      <c r="CU175" s="96"/>
      <c r="CV175" s="96"/>
      <c r="CW175" s="96"/>
      <c r="CX175" s="96"/>
      <c r="CY175" s="96"/>
      <c r="CZ175" s="96"/>
    </row>
    <row r="176" spans="1:104">
      <c r="A176" t="s">
        <v>209</v>
      </c>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c r="CO176" s="96"/>
      <c r="CP176" s="96"/>
      <c r="CQ176" s="96"/>
      <c r="CR176" s="96"/>
      <c r="CS176" s="96"/>
      <c r="CT176" s="96"/>
      <c r="CU176" s="96"/>
      <c r="CV176" s="96"/>
      <c r="CW176" s="96"/>
      <c r="CX176" s="96"/>
      <c r="CY176" s="96"/>
      <c r="CZ176" s="96"/>
    </row>
    <row r="177" spans="1:104">
      <c r="A177" t="s">
        <v>210</v>
      </c>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c r="CO177" s="96"/>
      <c r="CP177" s="96"/>
      <c r="CQ177" s="96"/>
      <c r="CR177" s="96"/>
      <c r="CS177" s="96"/>
      <c r="CT177" s="96"/>
      <c r="CU177" s="96"/>
      <c r="CV177" s="96"/>
      <c r="CW177" s="96"/>
      <c r="CX177" s="96"/>
      <c r="CY177" s="96"/>
      <c r="CZ177" s="96"/>
    </row>
    <row r="178" spans="1:104">
      <c r="A178" t="s">
        <v>211</v>
      </c>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c r="CO178" s="96"/>
      <c r="CP178" s="96"/>
      <c r="CQ178" s="96"/>
      <c r="CR178" s="96"/>
      <c r="CS178" s="96"/>
      <c r="CT178" s="96"/>
      <c r="CU178" s="96"/>
      <c r="CV178" s="96"/>
      <c r="CW178" s="96"/>
      <c r="CX178" s="96"/>
      <c r="CY178" s="96"/>
      <c r="CZ178" s="96"/>
    </row>
    <row r="179" spans="1:104">
      <c r="A179" t="s">
        <v>212</v>
      </c>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c r="CO179" s="96"/>
      <c r="CP179" s="96"/>
      <c r="CQ179" s="96"/>
      <c r="CR179" s="96"/>
      <c r="CS179" s="96"/>
      <c r="CT179" s="96"/>
      <c r="CU179" s="96"/>
      <c r="CV179" s="96"/>
      <c r="CW179" s="96"/>
      <c r="CX179" s="96"/>
      <c r="CY179" s="96"/>
      <c r="CZ179" s="96"/>
    </row>
    <row r="180" spans="1:104">
      <c r="A180" t="s">
        <v>213</v>
      </c>
      <c r="B180" t="s">
        <v>701</v>
      </c>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c r="CO180" s="96"/>
      <c r="CP180" s="96"/>
      <c r="CQ180" s="96"/>
      <c r="CR180" s="96"/>
      <c r="CS180" s="96"/>
      <c r="CT180" s="96"/>
      <c r="CU180" s="96"/>
      <c r="CV180" s="96"/>
      <c r="CW180" s="96"/>
      <c r="CX180" s="96"/>
      <c r="CY180" s="96"/>
      <c r="CZ180" s="96"/>
    </row>
    <row r="181" spans="1:104">
      <c r="A181" t="s">
        <v>214</v>
      </c>
    </row>
    <row r="182" spans="1:104">
      <c r="A182" t="s">
        <v>215</v>
      </c>
    </row>
    <row r="183" spans="1:104">
      <c r="A183" t="s">
        <v>216</v>
      </c>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c r="CO183" s="96"/>
      <c r="CP183" s="96"/>
      <c r="CQ183" s="96"/>
      <c r="CR183" s="96"/>
      <c r="CS183" s="96"/>
      <c r="CT183" s="96"/>
      <c r="CU183" s="96"/>
      <c r="CV183" s="96"/>
      <c r="CW183" s="96"/>
      <c r="CX183" s="96"/>
      <c r="CY183" s="96"/>
      <c r="CZ183" s="96"/>
    </row>
    <row r="184" spans="1:104">
      <c r="A184" t="s">
        <v>217</v>
      </c>
      <c r="B184" t="s">
        <v>702</v>
      </c>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96"/>
      <c r="CA184" s="96"/>
      <c r="CB184" s="96"/>
      <c r="CC184" s="96"/>
      <c r="CD184" s="96"/>
      <c r="CE184" s="96"/>
      <c r="CF184" s="96"/>
      <c r="CG184" s="96"/>
      <c r="CH184" s="96"/>
      <c r="CI184" s="96"/>
      <c r="CJ184" s="96"/>
      <c r="CK184" s="96"/>
      <c r="CL184" s="96"/>
      <c r="CM184" s="96"/>
      <c r="CN184" s="96"/>
      <c r="CO184" s="96"/>
      <c r="CP184" s="96"/>
      <c r="CQ184" s="96"/>
      <c r="CR184" s="96"/>
      <c r="CS184" s="96"/>
      <c r="CT184" s="96"/>
      <c r="CU184" s="96"/>
      <c r="CV184" s="96"/>
      <c r="CW184" s="96"/>
      <c r="CX184" s="96"/>
      <c r="CY184" s="96"/>
      <c r="CZ184" s="96"/>
    </row>
    <row r="185" spans="1:104">
      <c r="A185" t="s">
        <v>218</v>
      </c>
      <c r="C185" s="151" t="s">
        <v>468</v>
      </c>
      <c r="D185" s="95">
        <f t="shared" ref="D185:AI185" si="110">D94</f>
        <v>0</v>
      </c>
      <c r="E185" s="95">
        <f t="shared" si="110"/>
        <v>0</v>
      </c>
      <c r="F185" s="95">
        <f t="shared" si="110"/>
        <v>0</v>
      </c>
      <c r="G185" s="95">
        <f t="shared" si="110"/>
        <v>0</v>
      </c>
      <c r="H185" s="95">
        <f t="shared" si="110"/>
        <v>0</v>
      </c>
      <c r="I185" s="95">
        <f t="shared" si="110"/>
        <v>0</v>
      </c>
      <c r="J185" s="95">
        <f t="shared" si="110"/>
        <v>0</v>
      </c>
      <c r="K185" s="95">
        <f t="shared" si="110"/>
        <v>0</v>
      </c>
      <c r="L185" s="95">
        <f t="shared" si="110"/>
        <v>0</v>
      </c>
      <c r="M185" s="95">
        <f t="shared" si="110"/>
        <v>0</v>
      </c>
      <c r="N185" s="95">
        <f t="shared" si="110"/>
        <v>0</v>
      </c>
      <c r="O185" s="95">
        <f t="shared" si="110"/>
        <v>0</v>
      </c>
      <c r="P185" s="95">
        <f t="shared" si="110"/>
        <v>0</v>
      </c>
      <c r="Q185" s="95">
        <f t="shared" si="110"/>
        <v>0</v>
      </c>
      <c r="R185" s="95">
        <f t="shared" si="110"/>
        <v>0</v>
      </c>
      <c r="S185" s="95">
        <f t="shared" si="110"/>
        <v>0</v>
      </c>
      <c r="T185" s="95">
        <f t="shared" si="110"/>
        <v>0</v>
      </c>
      <c r="U185" s="95">
        <f t="shared" si="110"/>
        <v>0</v>
      </c>
      <c r="V185" s="95">
        <f t="shared" si="110"/>
        <v>0</v>
      </c>
      <c r="W185" s="95">
        <f t="shared" si="110"/>
        <v>0</v>
      </c>
      <c r="X185" s="95">
        <f t="shared" si="110"/>
        <v>0</v>
      </c>
      <c r="Y185" s="95">
        <f t="shared" si="110"/>
        <v>0</v>
      </c>
      <c r="Z185" s="95">
        <f t="shared" si="110"/>
        <v>0</v>
      </c>
      <c r="AA185" s="95">
        <f t="shared" si="110"/>
        <v>0</v>
      </c>
      <c r="AB185" s="95">
        <f t="shared" si="110"/>
        <v>0</v>
      </c>
      <c r="AC185" s="95">
        <f t="shared" si="110"/>
        <v>0</v>
      </c>
      <c r="AD185" s="95">
        <f t="shared" si="110"/>
        <v>0</v>
      </c>
      <c r="AE185" s="95">
        <f t="shared" si="110"/>
        <v>0</v>
      </c>
      <c r="AF185" s="95">
        <f t="shared" si="110"/>
        <v>0</v>
      </c>
      <c r="AG185" s="95">
        <f t="shared" si="110"/>
        <v>0</v>
      </c>
      <c r="AH185" s="95">
        <f t="shared" si="110"/>
        <v>0</v>
      </c>
      <c r="AI185" s="95">
        <f t="shared" si="110"/>
        <v>0</v>
      </c>
      <c r="AJ185" s="95">
        <f t="shared" ref="AJ185:BO185" si="111">AJ94</f>
        <v>0</v>
      </c>
      <c r="AK185" s="95">
        <f t="shared" si="111"/>
        <v>0</v>
      </c>
      <c r="AL185" s="95">
        <f t="shared" si="111"/>
        <v>0</v>
      </c>
      <c r="AM185" s="95">
        <f t="shared" si="111"/>
        <v>0</v>
      </c>
      <c r="AN185" s="95" t="e">
        <f t="shared" si="111"/>
        <v>#REF!</v>
      </c>
      <c r="AO185" s="95" t="e">
        <f t="shared" si="111"/>
        <v>#REF!</v>
      </c>
      <c r="AP185" s="95" t="e">
        <f t="shared" si="111"/>
        <v>#REF!</v>
      </c>
      <c r="AQ185" s="95" t="e">
        <f t="shared" si="111"/>
        <v>#REF!</v>
      </c>
      <c r="AR185" s="95" t="e">
        <f t="shared" si="111"/>
        <v>#REF!</v>
      </c>
      <c r="AS185" s="95" t="e">
        <f t="shared" si="111"/>
        <v>#REF!</v>
      </c>
      <c r="AT185" s="95" t="e">
        <f t="shared" si="111"/>
        <v>#REF!</v>
      </c>
      <c r="AU185" s="95" t="e">
        <f t="shared" si="111"/>
        <v>#REF!</v>
      </c>
      <c r="AV185" s="95" t="e">
        <f t="shared" si="111"/>
        <v>#REF!</v>
      </c>
      <c r="AW185" s="95" t="e">
        <f t="shared" si="111"/>
        <v>#REF!</v>
      </c>
      <c r="AX185" s="95" t="e">
        <f t="shared" si="111"/>
        <v>#REF!</v>
      </c>
      <c r="AY185" s="95" t="e">
        <f t="shared" si="111"/>
        <v>#REF!</v>
      </c>
      <c r="AZ185" s="95" t="e">
        <f t="shared" si="111"/>
        <v>#REF!</v>
      </c>
      <c r="BA185" s="95" t="e">
        <f t="shared" si="111"/>
        <v>#REF!</v>
      </c>
      <c r="BB185" s="95" t="e">
        <f t="shared" si="111"/>
        <v>#REF!</v>
      </c>
      <c r="BC185" s="95" t="e">
        <f t="shared" si="111"/>
        <v>#REF!</v>
      </c>
      <c r="BD185" s="95" t="e">
        <f t="shared" si="111"/>
        <v>#REF!</v>
      </c>
      <c r="BE185" s="95" t="e">
        <f t="shared" si="111"/>
        <v>#REF!</v>
      </c>
      <c r="BF185" s="95" t="e">
        <f t="shared" si="111"/>
        <v>#REF!</v>
      </c>
      <c r="BG185" s="95" t="e">
        <f t="shared" si="111"/>
        <v>#REF!</v>
      </c>
      <c r="BH185" s="95" t="e">
        <f t="shared" si="111"/>
        <v>#REF!</v>
      </c>
      <c r="BI185" s="95" t="e">
        <f t="shared" si="111"/>
        <v>#REF!</v>
      </c>
      <c r="BJ185" s="95" t="e">
        <f t="shared" si="111"/>
        <v>#REF!</v>
      </c>
      <c r="BK185" s="95" t="e">
        <f t="shared" si="111"/>
        <v>#REF!</v>
      </c>
      <c r="BL185" s="95" t="e">
        <f t="shared" si="111"/>
        <v>#REF!</v>
      </c>
      <c r="BM185" s="95" t="e">
        <f t="shared" si="111"/>
        <v>#REF!</v>
      </c>
      <c r="BN185" s="95" t="e">
        <f t="shared" si="111"/>
        <v>#REF!</v>
      </c>
      <c r="BO185" s="95" t="e">
        <f t="shared" si="111"/>
        <v>#REF!</v>
      </c>
      <c r="BP185" s="95" t="e">
        <f t="shared" ref="BP185:CZ185" si="112">BP94</f>
        <v>#REF!</v>
      </c>
      <c r="BQ185" s="95" t="e">
        <f t="shared" si="112"/>
        <v>#REF!</v>
      </c>
      <c r="BR185" s="95" t="e">
        <f t="shared" si="112"/>
        <v>#REF!</v>
      </c>
      <c r="BS185" s="95" t="e">
        <f t="shared" si="112"/>
        <v>#REF!</v>
      </c>
      <c r="BT185" s="95" t="e">
        <f t="shared" si="112"/>
        <v>#REF!</v>
      </c>
      <c r="BU185" s="95" t="e">
        <f t="shared" si="112"/>
        <v>#REF!</v>
      </c>
      <c r="BV185" s="95" t="e">
        <f t="shared" si="112"/>
        <v>#REF!</v>
      </c>
      <c r="BW185" s="95" t="e">
        <f t="shared" si="112"/>
        <v>#REF!</v>
      </c>
      <c r="BX185" s="95" t="e">
        <f t="shared" si="112"/>
        <v>#REF!</v>
      </c>
      <c r="BY185" s="95" t="e">
        <f t="shared" si="112"/>
        <v>#REF!</v>
      </c>
      <c r="BZ185" s="95" t="e">
        <f t="shared" si="112"/>
        <v>#REF!</v>
      </c>
      <c r="CA185" s="95" t="e">
        <f t="shared" si="112"/>
        <v>#REF!</v>
      </c>
      <c r="CB185" s="95" t="e">
        <f t="shared" si="112"/>
        <v>#REF!</v>
      </c>
      <c r="CC185" s="95" t="e">
        <f t="shared" si="112"/>
        <v>#REF!</v>
      </c>
      <c r="CD185" s="95" t="e">
        <f t="shared" si="112"/>
        <v>#REF!</v>
      </c>
      <c r="CE185" s="95" t="e">
        <f t="shared" si="112"/>
        <v>#REF!</v>
      </c>
      <c r="CF185" s="95" t="e">
        <f t="shared" si="112"/>
        <v>#REF!</v>
      </c>
      <c r="CG185" s="95" t="e">
        <f t="shared" si="112"/>
        <v>#REF!</v>
      </c>
      <c r="CH185" s="95" t="e">
        <f t="shared" si="112"/>
        <v>#REF!</v>
      </c>
      <c r="CI185" s="95" t="e">
        <f t="shared" si="112"/>
        <v>#REF!</v>
      </c>
      <c r="CJ185" s="95" t="e">
        <f t="shared" si="112"/>
        <v>#REF!</v>
      </c>
      <c r="CK185" s="95" t="e">
        <f t="shared" si="112"/>
        <v>#REF!</v>
      </c>
      <c r="CL185" s="95" t="e">
        <f t="shared" si="112"/>
        <v>#REF!</v>
      </c>
      <c r="CM185" s="95" t="e">
        <f t="shared" si="112"/>
        <v>#REF!</v>
      </c>
      <c r="CN185" s="95" t="e">
        <f t="shared" si="112"/>
        <v>#REF!</v>
      </c>
      <c r="CO185" s="95" t="e">
        <f t="shared" si="112"/>
        <v>#REF!</v>
      </c>
      <c r="CP185" s="95" t="e">
        <f t="shared" si="112"/>
        <v>#REF!</v>
      </c>
      <c r="CQ185" s="95" t="e">
        <f t="shared" si="112"/>
        <v>#REF!</v>
      </c>
      <c r="CR185" s="95" t="e">
        <f t="shared" si="112"/>
        <v>#REF!</v>
      </c>
      <c r="CS185" s="95" t="e">
        <f t="shared" si="112"/>
        <v>#REF!</v>
      </c>
      <c r="CT185" s="95" t="e">
        <f t="shared" si="112"/>
        <v>#REF!</v>
      </c>
      <c r="CU185" s="95" t="e">
        <f t="shared" si="112"/>
        <v>#REF!</v>
      </c>
      <c r="CV185" s="95" t="e">
        <f t="shared" si="112"/>
        <v>#REF!</v>
      </c>
      <c r="CW185" s="95" t="e">
        <f t="shared" si="112"/>
        <v>#REF!</v>
      </c>
      <c r="CX185" s="95" t="e">
        <f t="shared" si="112"/>
        <v>#REF!</v>
      </c>
      <c r="CY185" s="95" t="e">
        <f t="shared" si="112"/>
        <v>#REF!</v>
      </c>
      <c r="CZ185" s="95" t="e">
        <f t="shared" si="112"/>
        <v>#REF!</v>
      </c>
    </row>
    <row r="186" spans="1:104" ht="40.5">
      <c r="A186" t="s">
        <v>219</v>
      </c>
      <c r="C186" s="197" t="s">
        <v>684</v>
      </c>
      <c r="D186" s="95">
        <f t="shared" ref="D186:AI186" si="113">D95</f>
        <v>105.3</v>
      </c>
      <c r="E186" s="95">
        <f t="shared" si="113"/>
        <v>105.3</v>
      </c>
      <c r="F186" s="95">
        <f t="shared" si="113"/>
        <v>105.3</v>
      </c>
      <c r="G186" s="95">
        <f t="shared" si="113"/>
        <v>105.3</v>
      </c>
      <c r="H186" s="95">
        <f t="shared" si="113"/>
        <v>105.3</v>
      </c>
      <c r="I186" s="95">
        <f t="shared" si="113"/>
        <v>105.3</v>
      </c>
      <c r="J186" s="95">
        <f t="shared" si="113"/>
        <v>75</v>
      </c>
      <c r="K186" s="95">
        <f t="shared" si="113"/>
        <v>75</v>
      </c>
      <c r="L186" s="95">
        <f t="shared" si="113"/>
        <v>75</v>
      </c>
      <c r="M186" s="95">
        <f t="shared" si="113"/>
        <v>75</v>
      </c>
      <c r="N186" s="95">
        <f t="shared" si="113"/>
        <v>84.6</v>
      </c>
      <c r="O186" s="95">
        <f t="shared" si="113"/>
        <v>20.299999999999997</v>
      </c>
      <c r="P186" s="95">
        <f t="shared" si="113"/>
        <v>20.299999999999997</v>
      </c>
      <c r="Q186" s="95">
        <f t="shared" si="113"/>
        <v>20.299999999999997</v>
      </c>
      <c r="R186" s="95">
        <f t="shared" si="113"/>
        <v>20.299999999999997</v>
      </c>
      <c r="S186" s="95">
        <f t="shared" si="113"/>
        <v>20.299999999999997</v>
      </c>
      <c r="T186" s="95">
        <f t="shared" si="113"/>
        <v>20.299999999999997</v>
      </c>
      <c r="U186" s="95">
        <f t="shared" si="113"/>
        <v>20.299999999999997</v>
      </c>
      <c r="V186" s="95">
        <f t="shared" si="113"/>
        <v>20.299999999999997</v>
      </c>
      <c r="W186" s="95">
        <f t="shared" si="113"/>
        <v>20.299999999999997</v>
      </c>
      <c r="X186" s="95">
        <f t="shared" si="113"/>
        <v>19</v>
      </c>
      <c r="Y186" s="95">
        <f t="shared" si="113"/>
        <v>19</v>
      </c>
      <c r="Z186" s="95">
        <f t="shared" si="113"/>
        <v>19</v>
      </c>
      <c r="AA186" s="95">
        <f t="shared" si="113"/>
        <v>19</v>
      </c>
      <c r="AB186" s="95">
        <f t="shared" si="113"/>
        <v>19</v>
      </c>
      <c r="AC186" s="95">
        <f t="shared" si="113"/>
        <v>19</v>
      </c>
      <c r="AD186" s="95">
        <f t="shared" si="113"/>
        <v>19</v>
      </c>
      <c r="AE186" s="95">
        <f t="shared" si="113"/>
        <v>19</v>
      </c>
      <c r="AF186" s="95">
        <f t="shared" si="113"/>
        <v>19</v>
      </c>
      <c r="AG186" s="95">
        <f t="shared" si="113"/>
        <v>19</v>
      </c>
      <c r="AH186" s="95">
        <f t="shared" si="113"/>
        <v>19</v>
      </c>
      <c r="AI186" s="95">
        <f t="shared" si="113"/>
        <v>19</v>
      </c>
      <c r="AJ186" s="95">
        <f t="shared" ref="AJ186:BO186" si="114">AJ95</f>
        <v>19</v>
      </c>
      <c r="AK186" s="95">
        <f t="shared" si="114"/>
        <v>19</v>
      </c>
      <c r="AL186" s="95">
        <f t="shared" si="114"/>
        <v>19</v>
      </c>
      <c r="AM186" s="95">
        <f t="shared" si="114"/>
        <v>19</v>
      </c>
      <c r="AN186" s="95" t="e">
        <f t="shared" si="114"/>
        <v>#REF!</v>
      </c>
      <c r="AO186" s="95" t="e">
        <f t="shared" si="114"/>
        <v>#REF!</v>
      </c>
      <c r="AP186" s="95" t="e">
        <f t="shared" si="114"/>
        <v>#REF!</v>
      </c>
      <c r="AQ186" s="95" t="e">
        <f t="shared" si="114"/>
        <v>#REF!</v>
      </c>
      <c r="AR186" s="95" t="e">
        <f t="shared" si="114"/>
        <v>#REF!</v>
      </c>
      <c r="AS186" s="95" t="e">
        <f t="shared" si="114"/>
        <v>#REF!</v>
      </c>
      <c r="AT186" s="95" t="e">
        <f t="shared" si="114"/>
        <v>#REF!</v>
      </c>
      <c r="AU186" s="95" t="e">
        <f t="shared" si="114"/>
        <v>#REF!</v>
      </c>
      <c r="AV186" s="95" t="e">
        <f t="shared" si="114"/>
        <v>#REF!</v>
      </c>
      <c r="AW186" s="95" t="e">
        <f t="shared" si="114"/>
        <v>#REF!</v>
      </c>
      <c r="AX186" s="95" t="e">
        <f t="shared" si="114"/>
        <v>#REF!</v>
      </c>
      <c r="AY186" s="95" t="e">
        <f t="shared" si="114"/>
        <v>#REF!</v>
      </c>
      <c r="AZ186" s="95" t="e">
        <f t="shared" si="114"/>
        <v>#REF!</v>
      </c>
      <c r="BA186" s="95" t="e">
        <f t="shared" si="114"/>
        <v>#REF!</v>
      </c>
      <c r="BB186" s="95" t="e">
        <f t="shared" si="114"/>
        <v>#REF!</v>
      </c>
      <c r="BC186" s="95" t="e">
        <f t="shared" si="114"/>
        <v>#REF!</v>
      </c>
      <c r="BD186" s="95" t="e">
        <f t="shared" si="114"/>
        <v>#REF!</v>
      </c>
      <c r="BE186" s="95" t="e">
        <f t="shared" si="114"/>
        <v>#REF!</v>
      </c>
      <c r="BF186" s="95" t="e">
        <f t="shared" si="114"/>
        <v>#REF!</v>
      </c>
      <c r="BG186" s="95" t="e">
        <f t="shared" si="114"/>
        <v>#REF!</v>
      </c>
      <c r="BH186" s="95" t="e">
        <f t="shared" si="114"/>
        <v>#REF!</v>
      </c>
      <c r="BI186" s="95" t="e">
        <f t="shared" si="114"/>
        <v>#REF!</v>
      </c>
      <c r="BJ186" s="95" t="e">
        <f t="shared" si="114"/>
        <v>#REF!</v>
      </c>
      <c r="BK186" s="95" t="e">
        <f t="shared" si="114"/>
        <v>#REF!</v>
      </c>
      <c r="BL186" s="95" t="e">
        <f t="shared" si="114"/>
        <v>#REF!</v>
      </c>
      <c r="BM186" s="95" t="e">
        <f t="shared" si="114"/>
        <v>#REF!</v>
      </c>
      <c r="BN186" s="95" t="e">
        <f t="shared" si="114"/>
        <v>#REF!</v>
      </c>
      <c r="BO186" s="95" t="e">
        <f t="shared" si="114"/>
        <v>#REF!</v>
      </c>
      <c r="BP186" s="95" t="e">
        <f t="shared" ref="BP186:CZ186" si="115">BP95</f>
        <v>#REF!</v>
      </c>
      <c r="BQ186" s="95" t="e">
        <f t="shared" si="115"/>
        <v>#REF!</v>
      </c>
      <c r="BR186" s="95" t="e">
        <f t="shared" si="115"/>
        <v>#REF!</v>
      </c>
      <c r="BS186" s="95" t="e">
        <f t="shared" si="115"/>
        <v>#REF!</v>
      </c>
      <c r="BT186" s="95" t="e">
        <f t="shared" si="115"/>
        <v>#REF!</v>
      </c>
      <c r="BU186" s="95" t="e">
        <f t="shared" si="115"/>
        <v>#REF!</v>
      </c>
      <c r="BV186" s="95" t="e">
        <f t="shared" si="115"/>
        <v>#REF!</v>
      </c>
      <c r="BW186" s="95" t="e">
        <f t="shared" si="115"/>
        <v>#REF!</v>
      </c>
      <c r="BX186" s="95" t="e">
        <f t="shared" si="115"/>
        <v>#REF!</v>
      </c>
      <c r="BY186" s="95" t="e">
        <f t="shared" si="115"/>
        <v>#REF!</v>
      </c>
      <c r="BZ186" s="95" t="e">
        <f t="shared" si="115"/>
        <v>#REF!</v>
      </c>
      <c r="CA186" s="95" t="e">
        <f t="shared" si="115"/>
        <v>#REF!</v>
      </c>
      <c r="CB186" s="95" t="e">
        <f t="shared" si="115"/>
        <v>#REF!</v>
      </c>
      <c r="CC186" s="95" t="e">
        <f t="shared" si="115"/>
        <v>#REF!</v>
      </c>
      <c r="CD186" s="95" t="e">
        <f t="shared" si="115"/>
        <v>#REF!</v>
      </c>
      <c r="CE186" s="95" t="e">
        <f t="shared" si="115"/>
        <v>#REF!</v>
      </c>
      <c r="CF186" s="95" t="e">
        <f t="shared" si="115"/>
        <v>#REF!</v>
      </c>
      <c r="CG186" s="95" t="e">
        <f t="shared" si="115"/>
        <v>#REF!</v>
      </c>
      <c r="CH186" s="95" t="e">
        <f t="shared" si="115"/>
        <v>#REF!</v>
      </c>
      <c r="CI186" s="95" t="e">
        <f t="shared" si="115"/>
        <v>#REF!</v>
      </c>
      <c r="CJ186" s="95" t="e">
        <f t="shared" si="115"/>
        <v>#REF!</v>
      </c>
      <c r="CK186" s="95" t="e">
        <f t="shared" si="115"/>
        <v>#REF!</v>
      </c>
      <c r="CL186" s="95" t="e">
        <f t="shared" si="115"/>
        <v>#REF!</v>
      </c>
      <c r="CM186" s="95" t="e">
        <f t="shared" si="115"/>
        <v>#REF!</v>
      </c>
      <c r="CN186" s="95" t="e">
        <f t="shared" si="115"/>
        <v>#REF!</v>
      </c>
      <c r="CO186" s="95" t="e">
        <f t="shared" si="115"/>
        <v>#REF!</v>
      </c>
      <c r="CP186" s="95" t="e">
        <f t="shared" si="115"/>
        <v>#REF!</v>
      </c>
      <c r="CQ186" s="95" t="e">
        <f t="shared" si="115"/>
        <v>#REF!</v>
      </c>
      <c r="CR186" s="95" t="e">
        <f t="shared" si="115"/>
        <v>#REF!</v>
      </c>
      <c r="CS186" s="95" t="e">
        <f t="shared" si="115"/>
        <v>#REF!</v>
      </c>
      <c r="CT186" s="95" t="e">
        <f t="shared" si="115"/>
        <v>#REF!</v>
      </c>
      <c r="CU186" s="95" t="e">
        <f t="shared" si="115"/>
        <v>#REF!</v>
      </c>
      <c r="CV186" s="95" t="e">
        <f t="shared" si="115"/>
        <v>#REF!</v>
      </c>
      <c r="CW186" s="95" t="e">
        <f t="shared" si="115"/>
        <v>#REF!</v>
      </c>
      <c r="CX186" s="95" t="e">
        <f t="shared" si="115"/>
        <v>#REF!</v>
      </c>
      <c r="CY186" s="95" t="e">
        <f t="shared" si="115"/>
        <v>#REF!</v>
      </c>
      <c r="CZ186" s="95" t="e">
        <f t="shared" si="115"/>
        <v>#REF!</v>
      </c>
    </row>
    <row r="187" spans="1:104">
      <c r="A187" t="s">
        <v>220</v>
      </c>
      <c r="C187" s="151" t="s">
        <v>672</v>
      </c>
      <c r="D187" s="95">
        <f t="shared" ref="D187:AI187" si="116">D96</f>
        <v>0</v>
      </c>
      <c r="E187" s="95">
        <f t="shared" si="116"/>
        <v>0</v>
      </c>
      <c r="F187" s="95">
        <f t="shared" si="116"/>
        <v>0</v>
      </c>
      <c r="G187" s="95">
        <f t="shared" si="116"/>
        <v>0</v>
      </c>
      <c r="H187" s="95">
        <f t="shared" si="116"/>
        <v>0</v>
      </c>
      <c r="I187" s="95">
        <f t="shared" si="116"/>
        <v>0</v>
      </c>
      <c r="J187" s="95">
        <f t="shared" si="116"/>
        <v>0</v>
      </c>
      <c r="K187" s="95">
        <f t="shared" si="116"/>
        <v>0</v>
      </c>
      <c r="L187" s="95">
        <f t="shared" si="116"/>
        <v>0</v>
      </c>
      <c r="M187" s="95">
        <f t="shared" si="116"/>
        <v>0</v>
      </c>
      <c r="N187" s="95">
        <f t="shared" si="116"/>
        <v>0</v>
      </c>
      <c r="O187" s="95">
        <f t="shared" si="116"/>
        <v>0</v>
      </c>
      <c r="P187" s="95">
        <f t="shared" si="116"/>
        <v>0</v>
      </c>
      <c r="Q187" s="95">
        <f t="shared" si="116"/>
        <v>0</v>
      </c>
      <c r="R187" s="95">
        <f t="shared" si="116"/>
        <v>0</v>
      </c>
      <c r="S187" s="95">
        <f t="shared" si="116"/>
        <v>0</v>
      </c>
      <c r="T187" s="95">
        <f t="shared" si="116"/>
        <v>0</v>
      </c>
      <c r="U187" s="95">
        <f t="shared" si="116"/>
        <v>0</v>
      </c>
      <c r="V187" s="95">
        <f t="shared" si="116"/>
        <v>0</v>
      </c>
      <c r="W187" s="95">
        <f t="shared" si="116"/>
        <v>0</v>
      </c>
      <c r="X187" s="95">
        <f t="shared" si="116"/>
        <v>0</v>
      </c>
      <c r="Y187" s="95">
        <f t="shared" si="116"/>
        <v>0</v>
      </c>
      <c r="Z187" s="95">
        <f t="shared" si="116"/>
        <v>0</v>
      </c>
      <c r="AA187" s="95">
        <f t="shared" si="116"/>
        <v>0</v>
      </c>
      <c r="AB187" s="95">
        <f t="shared" si="116"/>
        <v>0</v>
      </c>
      <c r="AC187" s="95">
        <f t="shared" si="116"/>
        <v>0</v>
      </c>
      <c r="AD187" s="95">
        <f t="shared" si="116"/>
        <v>0</v>
      </c>
      <c r="AE187" s="95">
        <f t="shared" si="116"/>
        <v>0</v>
      </c>
      <c r="AF187" s="95">
        <f t="shared" si="116"/>
        <v>0</v>
      </c>
      <c r="AG187" s="95">
        <f t="shared" si="116"/>
        <v>0</v>
      </c>
      <c r="AH187" s="95">
        <f t="shared" si="116"/>
        <v>0</v>
      </c>
      <c r="AI187" s="95">
        <f t="shared" si="116"/>
        <v>0</v>
      </c>
      <c r="AJ187" s="95">
        <f t="shared" ref="AJ187:BO187" si="117">AJ96</f>
        <v>0</v>
      </c>
      <c r="AK187" s="95">
        <f t="shared" si="117"/>
        <v>0</v>
      </c>
      <c r="AL187" s="95">
        <f t="shared" si="117"/>
        <v>0</v>
      </c>
      <c r="AM187" s="95">
        <f t="shared" si="117"/>
        <v>0</v>
      </c>
      <c r="AN187" s="95">
        <f t="shared" si="117"/>
        <v>0</v>
      </c>
      <c r="AO187" s="95">
        <f t="shared" si="117"/>
        <v>0</v>
      </c>
      <c r="AP187" s="95">
        <f t="shared" si="117"/>
        <v>0</v>
      </c>
      <c r="AQ187" s="95">
        <f t="shared" si="117"/>
        <v>0</v>
      </c>
      <c r="AR187" s="95">
        <f t="shared" si="117"/>
        <v>0</v>
      </c>
      <c r="AS187" s="95">
        <f t="shared" si="117"/>
        <v>0</v>
      </c>
      <c r="AT187" s="95">
        <f t="shared" si="117"/>
        <v>0</v>
      </c>
      <c r="AU187" s="95">
        <f t="shared" si="117"/>
        <v>0</v>
      </c>
      <c r="AV187" s="95">
        <f t="shared" si="117"/>
        <v>0</v>
      </c>
      <c r="AW187" s="95">
        <f t="shared" si="117"/>
        <v>0</v>
      </c>
      <c r="AX187" s="95">
        <f t="shared" si="117"/>
        <v>0</v>
      </c>
      <c r="AY187" s="95">
        <f t="shared" si="117"/>
        <v>0</v>
      </c>
      <c r="AZ187" s="95">
        <f t="shared" si="117"/>
        <v>0</v>
      </c>
      <c r="BA187" s="95">
        <f t="shared" si="117"/>
        <v>0</v>
      </c>
      <c r="BB187" s="95">
        <f t="shared" si="117"/>
        <v>0</v>
      </c>
      <c r="BC187" s="95">
        <f t="shared" si="117"/>
        <v>0</v>
      </c>
      <c r="BD187" s="95">
        <f t="shared" si="117"/>
        <v>0</v>
      </c>
      <c r="BE187" s="95">
        <f t="shared" si="117"/>
        <v>0</v>
      </c>
      <c r="BF187" s="95">
        <f t="shared" si="117"/>
        <v>0</v>
      </c>
      <c r="BG187" s="95">
        <f t="shared" si="117"/>
        <v>0</v>
      </c>
      <c r="BH187" s="95">
        <f t="shared" si="117"/>
        <v>0</v>
      </c>
      <c r="BI187" s="95">
        <f t="shared" si="117"/>
        <v>0</v>
      </c>
      <c r="BJ187" s="95">
        <f t="shared" si="117"/>
        <v>0</v>
      </c>
      <c r="BK187" s="95">
        <f t="shared" si="117"/>
        <v>0</v>
      </c>
      <c r="BL187" s="95">
        <f t="shared" si="117"/>
        <v>0</v>
      </c>
      <c r="BM187" s="95">
        <f t="shared" si="117"/>
        <v>0</v>
      </c>
      <c r="BN187" s="95">
        <f t="shared" si="117"/>
        <v>0</v>
      </c>
      <c r="BO187" s="95">
        <f t="shared" si="117"/>
        <v>0</v>
      </c>
      <c r="BP187" s="95">
        <f t="shared" ref="BP187:CZ187" si="118">BP96</f>
        <v>0</v>
      </c>
      <c r="BQ187" s="95">
        <f t="shared" si="118"/>
        <v>0</v>
      </c>
      <c r="BR187" s="95">
        <f t="shared" si="118"/>
        <v>0</v>
      </c>
      <c r="BS187" s="95">
        <f t="shared" si="118"/>
        <v>0</v>
      </c>
      <c r="BT187" s="95">
        <f t="shared" si="118"/>
        <v>0</v>
      </c>
      <c r="BU187" s="95">
        <f t="shared" si="118"/>
        <v>0</v>
      </c>
      <c r="BV187" s="95">
        <f t="shared" si="118"/>
        <v>0</v>
      </c>
      <c r="BW187" s="95">
        <f t="shared" si="118"/>
        <v>0</v>
      </c>
      <c r="BX187" s="95">
        <f t="shared" si="118"/>
        <v>0</v>
      </c>
      <c r="BY187" s="95">
        <f t="shared" si="118"/>
        <v>0</v>
      </c>
      <c r="BZ187" s="95">
        <f t="shared" si="118"/>
        <v>0</v>
      </c>
      <c r="CA187" s="95">
        <f t="shared" si="118"/>
        <v>0</v>
      </c>
      <c r="CB187" s="95">
        <f t="shared" si="118"/>
        <v>0</v>
      </c>
      <c r="CC187" s="95">
        <f t="shared" si="118"/>
        <v>0</v>
      </c>
      <c r="CD187" s="95">
        <f t="shared" si="118"/>
        <v>0</v>
      </c>
      <c r="CE187" s="95">
        <f t="shared" si="118"/>
        <v>0</v>
      </c>
      <c r="CF187" s="95">
        <f t="shared" si="118"/>
        <v>0</v>
      </c>
      <c r="CG187" s="95">
        <f t="shared" si="118"/>
        <v>0</v>
      </c>
      <c r="CH187" s="95">
        <f t="shared" si="118"/>
        <v>0</v>
      </c>
      <c r="CI187" s="95">
        <f t="shared" si="118"/>
        <v>0</v>
      </c>
      <c r="CJ187" s="95">
        <f t="shared" si="118"/>
        <v>0</v>
      </c>
      <c r="CK187" s="95">
        <f t="shared" si="118"/>
        <v>0</v>
      </c>
      <c r="CL187" s="95">
        <f t="shared" si="118"/>
        <v>0</v>
      </c>
      <c r="CM187" s="95">
        <f t="shared" si="118"/>
        <v>0</v>
      </c>
      <c r="CN187" s="95">
        <f t="shared" si="118"/>
        <v>0</v>
      </c>
      <c r="CO187" s="95">
        <f t="shared" si="118"/>
        <v>0</v>
      </c>
      <c r="CP187" s="95">
        <f t="shared" si="118"/>
        <v>0</v>
      </c>
      <c r="CQ187" s="95">
        <f t="shared" si="118"/>
        <v>0</v>
      </c>
      <c r="CR187" s="95">
        <f t="shared" si="118"/>
        <v>0</v>
      </c>
      <c r="CS187" s="95">
        <f t="shared" si="118"/>
        <v>0</v>
      </c>
      <c r="CT187" s="95">
        <f t="shared" si="118"/>
        <v>0</v>
      </c>
      <c r="CU187" s="95">
        <f t="shared" si="118"/>
        <v>0</v>
      </c>
      <c r="CV187" s="95">
        <f t="shared" si="118"/>
        <v>0</v>
      </c>
      <c r="CW187" s="95">
        <f t="shared" si="118"/>
        <v>0</v>
      </c>
      <c r="CX187" s="95">
        <f t="shared" si="118"/>
        <v>0</v>
      </c>
      <c r="CY187" s="95">
        <f t="shared" si="118"/>
        <v>0</v>
      </c>
      <c r="CZ187" s="95">
        <f t="shared" si="118"/>
        <v>0</v>
      </c>
    </row>
    <row r="188" spans="1:104">
      <c r="A188" t="s">
        <v>221</v>
      </c>
      <c r="C188" s="151" t="s">
        <v>469</v>
      </c>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c r="CT188" s="97"/>
      <c r="CU188" s="97"/>
      <c r="CV188" s="97"/>
      <c r="CW188" s="97"/>
      <c r="CX188" s="97"/>
      <c r="CY188" s="97"/>
      <c r="CZ188" s="97"/>
    </row>
    <row r="189" spans="1:104">
      <c r="A189" t="s">
        <v>222</v>
      </c>
      <c r="C189" s="151" t="s">
        <v>488</v>
      </c>
      <c r="D189" s="95">
        <f t="shared" ref="D189:AI189" si="119">D98/2</f>
        <v>0</v>
      </c>
      <c r="E189" s="95">
        <f t="shared" si="119"/>
        <v>0</v>
      </c>
      <c r="F189" s="95">
        <f t="shared" si="119"/>
        <v>0</v>
      </c>
      <c r="G189" s="95">
        <f t="shared" si="119"/>
        <v>0</v>
      </c>
      <c r="H189" s="95">
        <f t="shared" si="119"/>
        <v>0</v>
      </c>
      <c r="I189" s="95">
        <f t="shared" si="119"/>
        <v>0</v>
      </c>
      <c r="J189" s="95">
        <f t="shared" si="119"/>
        <v>0</v>
      </c>
      <c r="K189" s="95">
        <f t="shared" si="119"/>
        <v>0</v>
      </c>
      <c r="L189" s="95">
        <f t="shared" si="119"/>
        <v>0</v>
      </c>
      <c r="M189" s="95">
        <f t="shared" si="119"/>
        <v>0</v>
      </c>
      <c r="N189" s="95">
        <f t="shared" si="119"/>
        <v>0</v>
      </c>
      <c r="O189" s="95">
        <f t="shared" si="119"/>
        <v>0</v>
      </c>
      <c r="P189" s="95">
        <f t="shared" si="119"/>
        <v>0</v>
      </c>
      <c r="Q189" s="95">
        <f t="shared" si="119"/>
        <v>0</v>
      </c>
      <c r="R189" s="95">
        <f t="shared" si="119"/>
        <v>0</v>
      </c>
      <c r="S189" s="95">
        <f t="shared" si="119"/>
        <v>0</v>
      </c>
      <c r="T189" s="95">
        <f t="shared" si="119"/>
        <v>0</v>
      </c>
      <c r="U189" s="95">
        <f t="shared" si="119"/>
        <v>0</v>
      </c>
      <c r="V189" s="95">
        <f t="shared" si="119"/>
        <v>0</v>
      </c>
      <c r="W189" s="95">
        <f t="shared" si="119"/>
        <v>0</v>
      </c>
      <c r="X189" s="95">
        <f t="shared" si="119"/>
        <v>0</v>
      </c>
      <c r="Y189" s="95">
        <f t="shared" si="119"/>
        <v>0</v>
      </c>
      <c r="Z189" s="95">
        <f t="shared" si="119"/>
        <v>0</v>
      </c>
      <c r="AA189" s="95">
        <f t="shared" si="119"/>
        <v>0</v>
      </c>
      <c r="AB189" s="95">
        <f t="shared" si="119"/>
        <v>0</v>
      </c>
      <c r="AC189" s="95">
        <f t="shared" si="119"/>
        <v>0</v>
      </c>
      <c r="AD189" s="95">
        <f t="shared" si="119"/>
        <v>0</v>
      </c>
      <c r="AE189" s="95">
        <f t="shared" si="119"/>
        <v>0</v>
      </c>
      <c r="AF189" s="95">
        <f t="shared" si="119"/>
        <v>0</v>
      </c>
      <c r="AG189" s="95">
        <f t="shared" si="119"/>
        <v>0</v>
      </c>
      <c r="AH189" s="95">
        <f t="shared" si="119"/>
        <v>0</v>
      </c>
      <c r="AI189" s="95">
        <f t="shared" si="119"/>
        <v>0</v>
      </c>
      <c r="AJ189" s="95">
        <f t="shared" ref="AJ189:BO189" si="120">AJ98/2</f>
        <v>0</v>
      </c>
      <c r="AK189" s="95">
        <f t="shared" si="120"/>
        <v>0</v>
      </c>
      <c r="AL189" s="95">
        <f t="shared" si="120"/>
        <v>0</v>
      </c>
      <c r="AM189" s="95">
        <f t="shared" si="120"/>
        <v>0</v>
      </c>
      <c r="AN189" s="95">
        <f t="shared" si="120"/>
        <v>0</v>
      </c>
      <c r="AO189" s="95">
        <f t="shared" si="120"/>
        <v>0</v>
      </c>
      <c r="AP189" s="95">
        <f t="shared" si="120"/>
        <v>0</v>
      </c>
      <c r="AQ189" s="95">
        <f t="shared" si="120"/>
        <v>0</v>
      </c>
      <c r="AR189" s="95">
        <f t="shared" si="120"/>
        <v>0</v>
      </c>
      <c r="AS189" s="95">
        <f t="shared" si="120"/>
        <v>0</v>
      </c>
      <c r="AT189" s="95">
        <f t="shared" si="120"/>
        <v>0</v>
      </c>
      <c r="AU189" s="95">
        <f t="shared" si="120"/>
        <v>0</v>
      </c>
      <c r="AV189" s="95">
        <f t="shared" si="120"/>
        <v>0</v>
      </c>
      <c r="AW189" s="95">
        <f t="shared" si="120"/>
        <v>0</v>
      </c>
      <c r="AX189" s="95">
        <f t="shared" si="120"/>
        <v>0</v>
      </c>
      <c r="AY189" s="95">
        <f t="shared" si="120"/>
        <v>0</v>
      </c>
      <c r="AZ189" s="95">
        <f t="shared" si="120"/>
        <v>0</v>
      </c>
      <c r="BA189" s="95">
        <f t="shared" si="120"/>
        <v>0</v>
      </c>
      <c r="BB189" s="95">
        <f t="shared" si="120"/>
        <v>0</v>
      </c>
      <c r="BC189" s="95">
        <f t="shared" si="120"/>
        <v>0</v>
      </c>
      <c r="BD189" s="95">
        <f t="shared" si="120"/>
        <v>0</v>
      </c>
      <c r="BE189" s="95">
        <f t="shared" si="120"/>
        <v>0</v>
      </c>
      <c r="BF189" s="95">
        <f t="shared" si="120"/>
        <v>0</v>
      </c>
      <c r="BG189" s="95">
        <f t="shared" si="120"/>
        <v>0</v>
      </c>
      <c r="BH189" s="95">
        <f t="shared" si="120"/>
        <v>0</v>
      </c>
      <c r="BI189" s="95">
        <f t="shared" si="120"/>
        <v>0</v>
      </c>
      <c r="BJ189" s="95">
        <f t="shared" si="120"/>
        <v>0</v>
      </c>
      <c r="BK189" s="95">
        <f t="shared" si="120"/>
        <v>0</v>
      </c>
      <c r="BL189" s="95">
        <f t="shared" si="120"/>
        <v>0</v>
      </c>
      <c r="BM189" s="95">
        <f t="shared" si="120"/>
        <v>0</v>
      </c>
      <c r="BN189" s="95">
        <f t="shared" si="120"/>
        <v>0</v>
      </c>
      <c r="BO189" s="95">
        <f t="shared" si="120"/>
        <v>0</v>
      </c>
      <c r="BP189" s="95">
        <f t="shared" ref="BP189:CZ189" si="121">BP98/2</f>
        <v>0</v>
      </c>
      <c r="BQ189" s="95">
        <f t="shared" si="121"/>
        <v>0</v>
      </c>
      <c r="BR189" s="95">
        <f t="shared" si="121"/>
        <v>0</v>
      </c>
      <c r="BS189" s="95">
        <f t="shared" si="121"/>
        <v>0</v>
      </c>
      <c r="BT189" s="95">
        <f t="shared" si="121"/>
        <v>0</v>
      </c>
      <c r="BU189" s="95">
        <f t="shared" si="121"/>
        <v>0</v>
      </c>
      <c r="BV189" s="95">
        <f t="shared" si="121"/>
        <v>0</v>
      </c>
      <c r="BW189" s="95">
        <f t="shared" si="121"/>
        <v>0</v>
      </c>
      <c r="BX189" s="95">
        <f t="shared" si="121"/>
        <v>0</v>
      </c>
      <c r="BY189" s="95">
        <f t="shared" si="121"/>
        <v>0</v>
      </c>
      <c r="BZ189" s="95">
        <f t="shared" si="121"/>
        <v>0</v>
      </c>
      <c r="CA189" s="95">
        <f t="shared" si="121"/>
        <v>0</v>
      </c>
      <c r="CB189" s="95">
        <f t="shared" si="121"/>
        <v>0</v>
      </c>
      <c r="CC189" s="95">
        <f t="shared" si="121"/>
        <v>0</v>
      </c>
      <c r="CD189" s="95">
        <f t="shared" si="121"/>
        <v>0</v>
      </c>
      <c r="CE189" s="95">
        <f t="shared" si="121"/>
        <v>0</v>
      </c>
      <c r="CF189" s="95">
        <f t="shared" si="121"/>
        <v>0</v>
      </c>
      <c r="CG189" s="95">
        <f t="shared" si="121"/>
        <v>0</v>
      </c>
      <c r="CH189" s="95">
        <f t="shared" si="121"/>
        <v>0</v>
      </c>
      <c r="CI189" s="95">
        <f t="shared" si="121"/>
        <v>0</v>
      </c>
      <c r="CJ189" s="95">
        <f t="shared" si="121"/>
        <v>0</v>
      </c>
      <c r="CK189" s="95">
        <f t="shared" si="121"/>
        <v>0</v>
      </c>
      <c r="CL189" s="95">
        <f t="shared" si="121"/>
        <v>0</v>
      </c>
      <c r="CM189" s="95">
        <f t="shared" si="121"/>
        <v>0</v>
      </c>
      <c r="CN189" s="95">
        <f t="shared" si="121"/>
        <v>0</v>
      </c>
      <c r="CO189" s="95">
        <f t="shared" si="121"/>
        <v>0</v>
      </c>
      <c r="CP189" s="95">
        <f t="shared" si="121"/>
        <v>0</v>
      </c>
      <c r="CQ189" s="95">
        <f t="shared" si="121"/>
        <v>0</v>
      </c>
      <c r="CR189" s="95">
        <f t="shared" si="121"/>
        <v>0</v>
      </c>
      <c r="CS189" s="95">
        <f t="shared" si="121"/>
        <v>0</v>
      </c>
      <c r="CT189" s="95">
        <f t="shared" si="121"/>
        <v>0</v>
      </c>
      <c r="CU189" s="95">
        <f t="shared" si="121"/>
        <v>0</v>
      </c>
      <c r="CV189" s="95">
        <f t="shared" si="121"/>
        <v>0</v>
      </c>
      <c r="CW189" s="95">
        <f t="shared" si="121"/>
        <v>0</v>
      </c>
      <c r="CX189" s="95">
        <f t="shared" si="121"/>
        <v>0</v>
      </c>
      <c r="CY189" s="95">
        <f t="shared" si="121"/>
        <v>0</v>
      </c>
      <c r="CZ189" s="95">
        <f t="shared" si="121"/>
        <v>0</v>
      </c>
    </row>
    <row r="190" spans="1:104">
      <c r="A190" t="s">
        <v>223</v>
      </c>
      <c r="C190" s="151" t="s">
        <v>470</v>
      </c>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c r="CT190" s="97"/>
      <c r="CU190" s="97"/>
      <c r="CV190" s="97"/>
      <c r="CW190" s="97"/>
      <c r="CX190" s="97"/>
      <c r="CY190" s="97"/>
      <c r="CZ190" s="97"/>
    </row>
    <row r="191" spans="1:104">
      <c r="A191" t="s">
        <v>224</v>
      </c>
      <c r="C191" s="151" t="s">
        <v>703</v>
      </c>
      <c r="D191" s="95">
        <f>D308</f>
        <v>0</v>
      </c>
      <c r="E191" s="95">
        <f t="shared" ref="E191:BP191" si="122">E308</f>
        <v>0</v>
      </c>
      <c r="F191" s="95">
        <f t="shared" si="122"/>
        <v>0</v>
      </c>
      <c r="G191" s="95">
        <f t="shared" si="122"/>
        <v>0</v>
      </c>
      <c r="H191" s="95">
        <f t="shared" si="122"/>
        <v>0</v>
      </c>
      <c r="I191" s="95">
        <f t="shared" si="122"/>
        <v>0</v>
      </c>
      <c r="J191" s="95">
        <f t="shared" si="122"/>
        <v>0</v>
      </c>
      <c r="K191" s="95">
        <f t="shared" si="122"/>
        <v>0</v>
      </c>
      <c r="L191" s="95">
        <f t="shared" si="122"/>
        <v>0</v>
      </c>
      <c r="M191" s="95">
        <f t="shared" si="122"/>
        <v>0</v>
      </c>
      <c r="N191" s="95">
        <f t="shared" si="122"/>
        <v>0</v>
      </c>
      <c r="O191" s="95">
        <f t="shared" si="122"/>
        <v>0</v>
      </c>
      <c r="P191" s="95">
        <f t="shared" si="122"/>
        <v>0</v>
      </c>
      <c r="Q191" s="95">
        <f t="shared" si="122"/>
        <v>0</v>
      </c>
      <c r="R191" s="95">
        <f t="shared" si="122"/>
        <v>0</v>
      </c>
      <c r="S191" s="95">
        <f t="shared" si="122"/>
        <v>0</v>
      </c>
      <c r="T191" s="95">
        <f t="shared" si="122"/>
        <v>0</v>
      </c>
      <c r="U191" s="95">
        <f t="shared" si="122"/>
        <v>0</v>
      </c>
      <c r="V191" s="95">
        <f t="shared" si="122"/>
        <v>0</v>
      </c>
      <c r="W191" s="95">
        <f t="shared" si="122"/>
        <v>0</v>
      </c>
      <c r="X191" s="95">
        <f t="shared" si="122"/>
        <v>0</v>
      </c>
      <c r="Y191" s="95">
        <f t="shared" si="122"/>
        <v>0</v>
      </c>
      <c r="Z191" s="95">
        <f t="shared" si="122"/>
        <v>0</v>
      </c>
      <c r="AA191" s="95">
        <f t="shared" si="122"/>
        <v>0</v>
      </c>
      <c r="AB191" s="95">
        <f t="shared" si="122"/>
        <v>0</v>
      </c>
      <c r="AC191" s="95">
        <f t="shared" si="122"/>
        <v>0</v>
      </c>
      <c r="AD191" s="95">
        <f t="shared" si="122"/>
        <v>0</v>
      </c>
      <c r="AE191" s="95">
        <f t="shared" si="122"/>
        <v>0</v>
      </c>
      <c r="AF191" s="95">
        <f t="shared" si="122"/>
        <v>0</v>
      </c>
      <c r="AG191" s="95">
        <f t="shared" si="122"/>
        <v>0</v>
      </c>
      <c r="AH191" s="95">
        <f t="shared" si="122"/>
        <v>0</v>
      </c>
      <c r="AI191" s="95">
        <f t="shared" si="122"/>
        <v>0</v>
      </c>
      <c r="AJ191" s="95">
        <f t="shared" si="122"/>
        <v>0</v>
      </c>
      <c r="AK191" s="95">
        <f t="shared" si="122"/>
        <v>0</v>
      </c>
      <c r="AL191" s="95">
        <f t="shared" si="122"/>
        <v>0</v>
      </c>
      <c r="AM191" s="95">
        <f t="shared" si="122"/>
        <v>0</v>
      </c>
      <c r="AN191" s="95">
        <f t="shared" si="122"/>
        <v>0</v>
      </c>
      <c r="AO191" s="95">
        <f t="shared" si="122"/>
        <v>0</v>
      </c>
      <c r="AP191" s="95">
        <f t="shared" si="122"/>
        <v>0</v>
      </c>
      <c r="AQ191" s="95">
        <f t="shared" si="122"/>
        <v>0</v>
      </c>
      <c r="AR191" s="95">
        <f t="shared" si="122"/>
        <v>0</v>
      </c>
      <c r="AS191" s="95">
        <f t="shared" si="122"/>
        <v>0</v>
      </c>
      <c r="AT191" s="95">
        <f t="shared" si="122"/>
        <v>0</v>
      </c>
      <c r="AU191" s="95">
        <f t="shared" si="122"/>
        <v>0</v>
      </c>
      <c r="AV191" s="95">
        <f t="shared" si="122"/>
        <v>0</v>
      </c>
      <c r="AW191" s="95">
        <f t="shared" si="122"/>
        <v>0</v>
      </c>
      <c r="AX191" s="95">
        <f t="shared" si="122"/>
        <v>0</v>
      </c>
      <c r="AY191" s="95">
        <f t="shared" si="122"/>
        <v>0</v>
      </c>
      <c r="AZ191" s="95">
        <f t="shared" si="122"/>
        <v>0</v>
      </c>
      <c r="BA191" s="95">
        <f t="shared" si="122"/>
        <v>0</v>
      </c>
      <c r="BB191" s="95">
        <f t="shared" si="122"/>
        <v>0</v>
      </c>
      <c r="BC191" s="95">
        <f t="shared" si="122"/>
        <v>0</v>
      </c>
      <c r="BD191" s="95">
        <f t="shared" si="122"/>
        <v>0</v>
      </c>
      <c r="BE191" s="95">
        <f t="shared" si="122"/>
        <v>0</v>
      </c>
      <c r="BF191" s="95">
        <f t="shared" si="122"/>
        <v>0</v>
      </c>
      <c r="BG191" s="95">
        <f t="shared" si="122"/>
        <v>0</v>
      </c>
      <c r="BH191" s="95">
        <f t="shared" si="122"/>
        <v>0</v>
      </c>
      <c r="BI191" s="95">
        <f t="shared" si="122"/>
        <v>0</v>
      </c>
      <c r="BJ191" s="95">
        <f t="shared" si="122"/>
        <v>0</v>
      </c>
      <c r="BK191" s="95">
        <f t="shared" si="122"/>
        <v>0</v>
      </c>
      <c r="BL191" s="95">
        <f t="shared" si="122"/>
        <v>0</v>
      </c>
      <c r="BM191" s="95">
        <f t="shared" si="122"/>
        <v>0</v>
      </c>
      <c r="BN191" s="95">
        <f t="shared" si="122"/>
        <v>0</v>
      </c>
      <c r="BO191" s="95">
        <f t="shared" si="122"/>
        <v>0</v>
      </c>
      <c r="BP191" s="95">
        <f t="shared" si="122"/>
        <v>0</v>
      </c>
      <c r="BQ191" s="95">
        <f t="shared" ref="BQ191:CZ191" si="123">BQ308</f>
        <v>0</v>
      </c>
      <c r="BR191" s="95">
        <f t="shared" si="123"/>
        <v>0</v>
      </c>
      <c r="BS191" s="95">
        <f t="shared" si="123"/>
        <v>0</v>
      </c>
      <c r="BT191" s="95">
        <f t="shared" si="123"/>
        <v>0</v>
      </c>
      <c r="BU191" s="95">
        <f t="shared" si="123"/>
        <v>0</v>
      </c>
      <c r="BV191" s="95">
        <f t="shared" si="123"/>
        <v>0</v>
      </c>
      <c r="BW191" s="95">
        <f t="shared" si="123"/>
        <v>0</v>
      </c>
      <c r="BX191" s="95">
        <f t="shared" si="123"/>
        <v>0</v>
      </c>
      <c r="BY191" s="95">
        <f t="shared" si="123"/>
        <v>0</v>
      </c>
      <c r="BZ191" s="95">
        <f t="shared" si="123"/>
        <v>0</v>
      </c>
      <c r="CA191" s="95">
        <f t="shared" si="123"/>
        <v>0</v>
      </c>
      <c r="CB191" s="95">
        <f t="shared" si="123"/>
        <v>0</v>
      </c>
      <c r="CC191" s="95">
        <f t="shared" si="123"/>
        <v>0</v>
      </c>
      <c r="CD191" s="95">
        <f t="shared" si="123"/>
        <v>0</v>
      </c>
      <c r="CE191" s="95">
        <f t="shared" si="123"/>
        <v>0</v>
      </c>
      <c r="CF191" s="95">
        <f t="shared" si="123"/>
        <v>0</v>
      </c>
      <c r="CG191" s="95">
        <f t="shared" si="123"/>
        <v>0</v>
      </c>
      <c r="CH191" s="95">
        <f t="shared" si="123"/>
        <v>0</v>
      </c>
      <c r="CI191" s="95">
        <f t="shared" si="123"/>
        <v>0</v>
      </c>
      <c r="CJ191" s="95">
        <f t="shared" si="123"/>
        <v>0</v>
      </c>
      <c r="CK191" s="95">
        <f t="shared" si="123"/>
        <v>0</v>
      </c>
      <c r="CL191" s="95">
        <f t="shared" si="123"/>
        <v>0</v>
      </c>
      <c r="CM191" s="95">
        <f t="shared" si="123"/>
        <v>0</v>
      </c>
      <c r="CN191" s="95">
        <f t="shared" si="123"/>
        <v>0</v>
      </c>
      <c r="CO191" s="95">
        <f t="shared" si="123"/>
        <v>0</v>
      </c>
      <c r="CP191" s="95">
        <f t="shared" si="123"/>
        <v>0</v>
      </c>
      <c r="CQ191" s="95">
        <f t="shared" si="123"/>
        <v>0</v>
      </c>
      <c r="CR191" s="95">
        <f t="shared" si="123"/>
        <v>0</v>
      </c>
      <c r="CS191" s="95">
        <f t="shared" si="123"/>
        <v>0</v>
      </c>
      <c r="CT191" s="95">
        <f t="shared" si="123"/>
        <v>0</v>
      </c>
      <c r="CU191" s="95">
        <f t="shared" si="123"/>
        <v>0</v>
      </c>
      <c r="CV191" s="95">
        <f t="shared" si="123"/>
        <v>0</v>
      </c>
      <c r="CW191" s="95">
        <f t="shared" si="123"/>
        <v>0</v>
      </c>
      <c r="CX191" s="95">
        <f t="shared" si="123"/>
        <v>0</v>
      </c>
      <c r="CY191" s="95">
        <f t="shared" si="123"/>
        <v>0</v>
      </c>
      <c r="CZ191" s="95">
        <f t="shared" si="123"/>
        <v>0</v>
      </c>
    </row>
    <row r="192" spans="1:104">
      <c r="A192" t="s">
        <v>225</v>
      </c>
      <c r="C192" s="151" t="s">
        <v>704</v>
      </c>
      <c r="D192" s="95">
        <f>D309</f>
        <v>0</v>
      </c>
      <c r="E192" s="95">
        <f t="shared" ref="E192:BP192" si="124">E309</f>
        <v>0</v>
      </c>
      <c r="F192" s="95">
        <f t="shared" si="124"/>
        <v>0</v>
      </c>
      <c r="G192" s="95">
        <f t="shared" si="124"/>
        <v>0</v>
      </c>
      <c r="H192" s="95">
        <f t="shared" si="124"/>
        <v>0</v>
      </c>
      <c r="I192" s="95">
        <f t="shared" si="124"/>
        <v>0</v>
      </c>
      <c r="J192" s="95">
        <f t="shared" si="124"/>
        <v>0</v>
      </c>
      <c r="K192" s="95">
        <f t="shared" si="124"/>
        <v>0</v>
      </c>
      <c r="L192" s="95">
        <f t="shared" si="124"/>
        <v>0</v>
      </c>
      <c r="M192" s="95">
        <f t="shared" si="124"/>
        <v>0</v>
      </c>
      <c r="N192" s="95">
        <f t="shared" si="124"/>
        <v>0</v>
      </c>
      <c r="O192" s="95">
        <f t="shared" si="124"/>
        <v>0</v>
      </c>
      <c r="P192" s="95">
        <f t="shared" si="124"/>
        <v>0</v>
      </c>
      <c r="Q192" s="95">
        <f t="shared" si="124"/>
        <v>0</v>
      </c>
      <c r="R192" s="95">
        <f t="shared" si="124"/>
        <v>0</v>
      </c>
      <c r="S192" s="95">
        <f t="shared" si="124"/>
        <v>0</v>
      </c>
      <c r="T192" s="95">
        <f t="shared" si="124"/>
        <v>0</v>
      </c>
      <c r="U192" s="95">
        <f t="shared" si="124"/>
        <v>0</v>
      </c>
      <c r="V192" s="95">
        <f t="shared" si="124"/>
        <v>0</v>
      </c>
      <c r="W192" s="95">
        <f t="shared" si="124"/>
        <v>0</v>
      </c>
      <c r="X192" s="95">
        <f t="shared" si="124"/>
        <v>0</v>
      </c>
      <c r="Y192" s="95">
        <f t="shared" si="124"/>
        <v>0</v>
      </c>
      <c r="Z192" s="95">
        <f t="shared" si="124"/>
        <v>0</v>
      </c>
      <c r="AA192" s="95">
        <f t="shared" si="124"/>
        <v>0</v>
      </c>
      <c r="AB192" s="95">
        <f t="shared" si="124"/>
        <v>0</v>
      </c>
      <c r="AC192" s="95">
        <f t="shared" si="124"/>
        <v>0</v>
      </c>
      <c r="AD192" s="95">
        <f t="shared" si="124"/>
        <v>0</v>
      </c>
      <c r="AE192" s="95">
        <f t="shared" si="124"/>
        <v>0</v>
      </c>
      <c r="AF192" s="95">
        <f t="shared" si="124"/>
        <v>0</v>
      </c>
      <c r="AG192" s="95">
        <f t="shared" si="124"/>
        <v>0</v>
      </c>
      <c r="AH192" s="95">
        <f t="shared" si="124"/>
        <v>0</v>
      </c>
      <c r="AI192" s="95">
        <f t="shared" si="124"/>
        <v>0</v>
      </c>
      <c r="AJ192" s="95">
        <f t="shared" si="124"/>
        <v>0</v>
      </c>
      <c r="AK192" s="95">
        <f t="shared" si="124"/>
        <v>0</v>
      </c>
      <c r="AL192" s="95">
        <f t="shared" si="124"/>
        <v>0</v>
      </c>
      <c r="AM192" s="95">
        <f t="shared" si="124"/>
        <v>0</v>
      </c>
      <c r="AN192" s="95">
        <f t="shared" si="124"/>
        <v>0</v>
      </c>
      <c r="AO192" s="95">
        <f t="shared" si="124"/>
        <v>0</v>
      </c>
      <c r="AP192" s="95">
        <f t="shared" si="124"/>
        <v>0</v>
      </c>
      <c r="AQ192" s="95">
        <f t="shared" si="124"/>
        <v>0</v>
      </c>
      <c r="AR192" s="95">
        <f t="shared" si="124"/>
        <v>0</v>
      </c>
      <c r="AS192" s="95">
        <f t="shared" si="124"/>
        <v>0</v>
      </c>
      <c r="AT192" s="95">
        <f t="shared" si="124"/>
        <v>0</v>
      </c>
      <c r="AU192" s="95">
        <f t="shared" si="124"/>
        <v>0</v>
      </c>
      <c r="AV192" s="95">
        <f t="shared" si="124"/>
        <v>0</v>
      </c>
      <c r="AW192" s="95">
        <f t="shared" si="124"/>
        <v>0</v>
      </c>
      <c r="AX192" s="95">
        <f t="shared" si="124"/>
        <v>0</v>
      </c>
      <c r="AY192" s="95">
        <f t="shared" si="124"/>
        <v>0</v>
      </c>
      <c r="AZ192" s="95">
        <f t="shared" si="124"/>
        <v>0</v>
      </c>
      <c r="BA192" s="95">
        <f t="shared" si="124"/>
        <v>0</v>
      </c>
      <c r="BB192" s="95">
        <f t="shared" si="124"/>
        <v>0</v>
      </c>
      <c r="BC192" s="95">
        <f t="shared" si="124"/>
        <v>0</v>
      </c>
      <c r="BD192" s="95">
        <f t="shared" si="124"/>
        <v>0</v>
      </c>
      <c r="BE192" s="95">
        <f t="shared" si="124"/>
        <v>0</v>
      </c>
      <c r="BF192" s="95">
        <f t="shared" si="124"/>
        <v>0</v>
      </c>
      <c r="BG192" s="95">
        <f t="shared" si="124"/>
        <v>0</v>
      </c>
      <c r="BH192" s="95">
        <f t="shared" si="124"/>
        <v>0</v>
      </c>
      <c r="BI192" s="95">
        <f t="shared" si="124"/>
        <v>0</v>
      </c>
      <c r="BJ192" s="95">
        <f t="shared" si="124"/>
        <v>0</v>
      </c>
      <c r="BK192" s="95">
        <f t="shared" si="124"/>
        <v>0</v>
      </c>
      <c r="BL192" s="95">
        <f t="shared" si="124"/>
        <v>0</v>
      </c>
      <c r="BM192" s="95">
        <f t="shared" si="124"/>
        <v>0</v>
      </c>
      <c r="BN192" s="95">
        <f t="shared" si="124"/>
        <v>0</v>
      </c>
      <c r="BO192" s="95">
        <f t="shared" si="124"/>
        <v>0</v>
      </c>
      <c r="BP192" s="95">
        <f t="shared" si="124"/>
        <v>0</v>
      </c>
      <c r="BQ192" s="95">
        <f t="shared" ref="BQ192:CZ192" si="125">BQ309</f>
        <v>0</v>
      </c>
      <c r="BR192" s="95">
        <f t="shared" si="125"/>
        <v>0</v>
      </c>
      <c r="BS192" s="95">
        <f t="shared" si="125"/>
        <v>0</v>
      </c>
      <c r="BT192" s="95">
        <f t="shared" si="125"/>
        <v>0</v>
      </c>
      <c r="BU192" s="95">
        <f t="shared" si="125"/>
        <v>0</v>
      </c>
      <c r="BV192" s="95">
        <f t="shared" si="125"/>
        <v>0</v>
      </c>
      <c r="BW192" s="95">
        <f t="shared" si="125"/>
        <v>0</v>
      </c>
      <c r="BX192" s="95">
        <f t="shared" si="125"/>
        <v>0</v>
      </c>
      <c r="BY192" s="95">
        <f t="shared" si="125"/>
        <v>0</v>
      </c>
      <c r="BZ192" s="95">
        <f t="shared" si="125"/>
        <v>0</v>
      </c>
      <c r="CA192" s="95">
        <f t="shared" si="125"/>
        <v>0</v>
      </c>
      <c r="CB192" s="95">
        <f t="shared" si="125"/>
        <v>0</v>
      </c>
      <c r="CC192" s="95">
        <f t="shared" si="125"/>
        <v>0</v>
      </c>
      <c r="CD192" s="95">
        <f t="shared" si="125"/>
        <v>0</v>
      </c>
      <c r="CE192" s="95">
        <f t="shared" si="125"/>
        <v>0</v>
      </c>
      <c r="CF192" s="95">
        <f t="shared" si="125"/>
        <v>0</v>
      </c>
      <c r="CG192" s="95">
        <f t="shared" si="125"/>
        <v>0</v>
      </c>
      <c r="CH192" s="95">
        <f t="shared" si="125"/>
        <v>0</v>
      </c>
      <c r="CI192" s="95">
        <f t="shared" si="125"/>
        <v>0</v>
      </c>
      <c r="CJ192" s="95">
        <f t="shared" si="125"/>
        <v>0</v>
      </c>
      <c r="CK192" s="95">
        <f t="shared" si="125"/>
        <v>0</v>
      </c>
      <c r="CL192" s="95">
        <f t="shared" si="125"/>
        <v>0</v>
      </c>
      <c r="CM192" s="95">
        <f t="shared" si="125"/>
        <v>0</v>
      </c>
      <c r="CN192" s="95">
        <f t="shared" si="125"/>
        <v>0</v>
      </c>
      <c r="CO192" s="95">
        <f t="shared" si="125"/>
        <v>0</v>
      </c>
      <c r="CP192" s="95">
        <f t="shared" si="125"/>
        <v>0</v>
      </c>
      <c r="CQ192" s="95">
        <f t="shared" si="125"/>
        <v>0</v>
      </c>
      <c r="CR192" s="95">
        <f t="shared" si="125"/>
        <v>0</v>
      </c>
      <c r="CS192" s="95">
        <f t="shared" si="125"/>
        <v>0</v>
      </c>
      <c r="CT192" s="95">
        <f t="shared" si="125"/>
        <v>0</v>
      </c>
      <c r="CU192" s="95">
        <f t="shared" si="125"/>
        <v>0</v>
      </c>
      <c r="CV192" s="95">
        <f t="shared" si="125"/>
        <v>0</v>
      </c>
      <c r="CW192" s="95">
        <f t="shared" si="125"/>
        <v>0</v>
      </c>
      <c r="CX192" s="95">
        <f t="shared" si="125"/>
        <v>0</v>
      </c>
      <c r="CY192" s="95">
        <f t="shared" si="125"/>
        <v>0</v>
      </c>
      <c r="CZ192" s="95">
        <f t="shared" si="125"/>
        <v>0</v>
      </c>
    </row>
    <row r="193" spans="1:104">
      <c r="A193" t="s">
        <v>226</v>
      </c>
      <c r="C193" s="151" t="s">
        <v>471</v>
      </c>
      <c r="D193" s="95">
        <f t="shared" ref="D193:AI193" si="126">IF(OR(D10=" ",D10=""),0,IF(D4&lt;16,0,IF(D4&lt;19,33,IF(D4&lt;23,45,IF(D4&lt;70,33,38)))))</f>
        <v>0</v>
      </c>
      <c r="E193" s="95">
        <f t="shared" si="126"/>
        <v>0</v>
      </c>
      <c r="F193" s="95">
        <f t="shared" si="126"/>
        <v>0</v>
      </c>
      <c r="G193" s="95">
        <f t="shared" si="126"/>
        <v>0</v>
      </c>
      <c r="H193" s="95">
        <f t="shared" si="126"/>
        <v>0</v>
      </c>
      <c r="I193" s="95">
        <f t="shared" si="126"/>
        <v>0</v>
      </c>
      <c r="J193" s="95">
        <f t="shared" si="126"/>
        <v>0</v>
      </c>
      <c r="K193" s="95">
        <f t="shared" si="126"/>
        <v>0</v>
      </c>
      <c r="L193" s="95">
        <f t="shared" si="126"/>
        <v>0</v>
      </c>
      <c r="M193" s="95">
        <f t="shared" si="126"/>
        <v>0</v>
      </c>
      <c r="N193" s="95">
        <f t="shared" si="126"/>
        <v>0</v>
      </c>
      <c r="O193" s="95">
        <f t="shared" si="126"/>
        <v>0</v>
      </c>
      <c r="P193" s="95">
        <f t="shared" si="126"/>
        <v>0</v>
      </c>
      <c r="Q193" s="95">
        <f t="shared" si="126"/>
        <v>0</v>
      </c>
      <c r="R193" s="95">
        <f t="shared" si="126"/>
        <v>0</v>
      </c>
      <c r="S193" s="95">
        <f t="shared" si="126"/>
        <v>0</v>
      </c>
      <c r="T193" s="95">
        <f t="shared" si="126"/>
        <v>0</v>
      </c>
      <c r="U193" s="95">
        <f t="shared" si="126"/>
        <v>0</v>
      </c>
      <c r="V193" s="95">
        <f t="shared" si="126"/>
        <v>0</v>
      </c>
      <c r="W193" s="95">
        <f t="shared" si="126"/>
        <v>0</v>
      </c>
      <c r="X193" s="95">
        <f t="shared" si="126"/>
        <v>0</v>
      </c>
      <c r="Y193" s="95">
        <f t="shared" si="126"/>
        <v>0</v>
      </c>
      <c r="Z193" s="95">
        <f t="shared" si="126"/>
        <v>0</v>
      </c>
      <c r="AA193" s="95">
        <f t="shared" si="126"/>
        <v>0</v>
      </c>
      <c r="AB193" s="95">
        <f t="shared" si="126"/>
        <v>0</v>
      </c>
      <c r="AC193" s="95">
        <f t="shared" si="126"/>
        <v>0</v>
      </c>
      <c r="AD193" s="95">
        <f t="shared" si="126"/>
        <v>0</v>
      </c>
      <c r="AE193" s="95">
        <f t="shared" si="126"/>
        <v>0</v>
      </c>
      <c r="AF193" s="95">
        <f t="shared" si="126"/>
        <v>0</v>
      </c>
      <c r="AG193" s="95">
        <f t="shared" si="126"/>
        <v>0</v>
      </c>
      <c r="AH193" s="95">
        <f t="shared" si="126"/>
        <v>0</v>
      </c>
      <c r="AI193" s="95">
        <f t="shared" si="126"/>
        <v>0</v>
      </c>
      <c r="AJ193" s="95">
        <f t="shared" ref="AJ193:BO193" si="127">IF(OR(AJ10=" ",AJ10=""),0,IF(AJ4&lt;16,0,IF(AJ4&lt;19,33,IF(AJ4&lt;23,45,IF(AJ4&lt;70,33,38)))))</f>
        <v>0</v>
      </c>
      <c r="AK193" s="95">
        <f t="shared" si="127"/>
        <v>0</v>
      </c>
      <c r="AL193" s="95">
        <f t="shared" si="127"/>
        <v>0</v>
      </c>
      <c r="AM193" s="95">
        <f t="shared" si="127"/>
        <v>0</v>
      </c>
      <c r="AN193" s="95" t="e">
        <f t="shared" si="127"/>
        <v>#REF!</v>
      </c>
      <c r="AO193" s="95" t="e">
        <f t="shared" si="127"/>
        <v>#REF!</v>
      </c>
      <c r="AP193" s="95" t="e">
        <f t="shared" si="127"/>
        <v>#REF!</v>
      </c>
      <c r="AQ193" s="95" t="e">
        <f t="shared" si="127"/>
        <v>#REF!</v>
      </c>
      <c r="AR193" s="95" t="e">
        <f t="shared" si="127"/>
        <v>#REF!</v>
      </c>
      <c r="AS193" s="95" t="e">
        <f t="shared" si="127"/>
        <v>#REF!</v>
      </c>
      <c r="AT193" s="95" t="e">
        <f t="shared" si="127"/>
        <v>#REF!</v>
      </c>
      <c r="AU193" s="95" t="e">
        <f t="shared" si="127"/>
        <v>#REF!</v>
      </c>
      <c r="AV193" s="95" t="e">
        <f t="shared" si="127"/>
        <v>#REF!</v>
      </c>
      <c r="AW193" s="95" t="e">
        <f t="shared" si="127"/>
        <v>#REF!</v>
      </c>
      <c r="AX193" s="95" t="e">
        <f t="shared" si="127"/>
        <v>#REF!</v>
      </c>
      <c r="AY193" s="95" t="e">
        <f t="shared" si="127"/>
        <v>#REF!</v>
      </c>
      <c r="AZ193" s="95" t="e">
        <f t="shared" si="127"/>
        <v>#REF!</v>
      </c>
      <c r="BA193" s="95" t="e">
        <f t="shared" si="127"/>
        <v>#REF!</v>
      </c>
      <c r="BB193" s="95" t="e">
        <f t="shared" si="127"/>
        <v>#REF!</v>
      </c>
      <c r="BC193" s="95" t="e">
        <f t="shared" si="127"/>
        <v>#REF!</v>
      </c>
      <c r="BD193" s="95" t="e">
        <f t="shared" si="127"/>
        <v>#REF!</v>
      </c>
      <c r="BE193" s="95" t="e">
        <f t="shared" si="127"/>
        <v>#REF!</v>
      </c>
      <c r="BF193" s="95" t="e">
        <f t="shared" si="127"/>
        <v>#REF!</v>
      </c>
      <c r="BG193" s="95" t="e">
        <f t="shared" si="127"/>
        <v>#REF!</v>
      </c>
      <c r="BH193" s="95" t="e">
        <f t="shared" si="127"/>
        <v>#REF!</v>
      </c>
      <c r="BI193" s="95" t="e">
        <f t="shared" si="127"/>
        <v>#REF!</v>
      </c>
      <c r="BJ193" s="95" t="e">
        <f t="shared" si="127"/>
        <v>#REF!</v>
      </c>
      <c r="BK193" s="95" t="e">
        <f t="shared" si="127"/>
        <v>#REF!</v>
      </c>
      <c r="BL193" s="95" t="e">
        <f t="shared" si="127"/>
        <v>#REF!</v>
      </c>
      <c r="BM193" s="95" t="e">
        <f t="shared" si="127"/>
        <v>#REF!</v>
      </c>
      <c r="BN193" s="95" t="e">
        <f t="shared" si="127"/>
        <v>#REF!</v>
      </c>
      <c r="BO193" s="95" t="e">
        <f t="shared" si="127"/>
        <v>#REF!</v>
      </c>
      <c r="BP193" s="95" t="e">
        <f t="shared" ref="BP193:CZ193" si="128">IF(OR(BP10=" ",BP10=""),0,IF(BP4&lt;16,0,IF(BP4&lt;19,33,IF(BP4&lt;23,45,IF(BP4&lt;70,33,38)))))</f>
        <v>#REF!</v>
      </c>
      <c r="BQ193" s="95" t="e">
        <f t="shared" si="128"/>
        <v>#REF!</v>
      </c>
      <c r="BR193" s="95" t="e">
        <f t="shared" si="128"/>
        <v>#REF!</v>
      </c>
      <c r="BS193" s="95" t="e">
        <f t="shared" si="128"/>
        <v>#REF!</v>
      </c>
      <c r="BT193" s="95" t="e">
        <f t="shared" si="128"/>
        <v>#REF!</v>
      </c>
      <c r="BU193" s="95" t="e">
        <f t="shared" si="128"/>
        <v>#REF!</v>
      </c>
      <c r="BV193" s="95" t="e">
        <f t="shared" si="128"/>
        <v>#REF!</v>
      </c>
      <c r="BW193" s="95" t="e">
        <f t="shared" si="128"/>
        <v>#REF!</v>
      </c>
      <c r="BX193" s="95" t="e">
        <f t="shared" si="128"/>
        <v>#REF!</v>
      </c>
      <c r="BY193" s="95" t="e">
        <f t="shared" si="128"/>
        <v>#REF!</v>
      </c>
      <c r="BZ193" s="95" t="e">
        <f t="shared" si="128"/>
        <v>#REF!</v>
      </c>
      <c r="CA193" s="95" t="e">
        <f t="shared" si="128"/>
        <v>#REF!</v>
      </c>
      <c r="CB193" s="95" t="e">
        <f t="shared" si="128"/>
        <v>#REF!</v>
      </c>
      <c r="CC193" s="95" t="e">
        <f t="shared" si="128"/>
        <v>#REF!</v>
      </c>
      <c r="CD193" s="95" t="e">
        <f t="shared" si="128"/>
        <v>#REF!</v>
      </c>
      <c r="CE193" s="95" t="e">
        <f t="shared" si="128"/>
        <v>#REF!</v>
      </c>
      <c r="CF193" s="95" t="e">
        <f t="shared" si="128"/>
        <v>#REF!</v>
      </c>
      <c r="CG193" s="95" t="e">
        <f t="shared" si="128"/>
        <v>#REF!</v>
      </c>
      <c r="CH193" s="95" t="e">
        <f t="shared" si="128"/>
        <v>#REF!</v>
      </c>
      <c r="CI193" s="95" t="e">
        <f t="shared" si="128"/>
        <v>#REF!</v>
      </c>
      <c r="CJ193" s="95" t="e">
        <f t="shared" si="128"/>
        <v>#REF!</v>
      </c>
      <c r="CK193" s="95" t="e">
        <f t="shared" si="128"/>
        <v>#REF!</v>
      </c>
      <c r="CL193" s="95" t="e">
        <f t="shared" si="128"/>
        <v>#REF!</v>
      </c>
      <c r="CM193" s="95" t="e">
        <f t="shared" si="128"/>
        <v>#REF!</v>
      </c>
      <c r="CN193" s="95" t="e">
        <f t="shared" si="128"/>
        <v>#REF!</v>
      </c>
      <c r="CO193" s="95" t="e">
        <f t="shared" si="128"/>
        <v>#REF!</v>
      </c>
      <c r="CP193" s="95" t="e">
        <f t="shared" si="128"/>
        <v>#REF!</v>
      </c>
      <c r="CQ193" s="95" t="e">
        <f t="shared" si="128"/>
        <v>#REF!</v>
      </c>
      <c r="CR193" s="95" t="e">
        <f t="shared" si="128"/>
        <v>#REF!</v>
      </c>
      <c r="CS193" s="95" t="e">
        <f t="shared" si="128"/>
        <v>#REF!</v>
      </c>
      <c r="CT193" s="95" t="e">
        <f t="shared" si="128"/>
        <v>#REF!</v>
      </c>
      <c r="CU193" s="95" t="e">
        <f t="shared" si="128"/>
        <v>#REF!</v>
      </c>
      <c r="CV193" s="95" t="e">
        <f t="shared" si="128"/>
        <v>#REF!</v>
      </c>
      <c r="CW193" s="95" t="e">
        <f t="shared" si="128"/>
        <v>#REF!</v>
      </c>
      <c r="CX193" s="95" t="e">
        <f t="shared" si="128"/>
        <v>#REF!</v>
      </c>
      <c r="CY193" s="95" t="e">
        <f t="shared" si="128"/>
        <v>#REF!</v>
      </c>
      <c r="CZ193" s="95" t="e">
        <f t="shared" si="128"/>
        <v>#REF!</v>
      </c>
    </row>
    <row r="194" spans="1:104">
      <c r="A194" t="s">
        <v>227</v>
      </c>
      <c r="C194" s="151" t="s">
        <v>472</v>
      </c>
      <c r="D194" s="95">
        <f t="shared" ref="D194:AI194" si="129">IF(OR(D11=" ",D11=""),0,IF(D5&lt;16,0,IF(D5&lt;19,33,IF(D5&lt;23,45,IF(D5&lt;70,33,38)))))</f>
        <v>0</v>
      </c>
      <c r="E194" s="95">
        <f t="shared" si="129"/>
        <v>0</v>
      </c>
      <c r="F194" s="95">
        <f t="shared" si="129"/>
        <v>0</v>
      </c>
      <c r="G194" s="95">
        <f t="shared" si="129"/>
        <v>0</v>
      </c>
      <c r="H194" s="95">
        <f t="shared" si="129"/>
        <v>0</v>
      </c>
      <c r="I194" s="95">
        <f t="shared" si="129"/>
        <v>0</v>
      </c>
      <c r="J194" s="95">
        <f t="shared" si="129"/>
        <v>0</v>
      </c>
      <c r="K194" s="95">
        <f t="shared" si="129"/>
        <v>0</v>
      </c>
      <c r="L194" s="95">
        <f t="shared" si="129"/>
        <v>0</v>
      </c>
      <c r="M194" s="95">
        <f t="shared" si="129"/>
        <v>0</v>
      </c>
      <c r="N194" s="95">
        <f t="shared" si="129"/>
        <v>0</v>
      </c>
      <c r="O194" s="95">
        <f t="shared" si="129"/>
        <v>0</v>
      </c>
      <c r="P194" s="95">
        <f t="shared" si="129"/>
        <v>0</v>
      </c>
      <c r="Q194" s="95">
        <f t="shared" si="129"/>
        <v>0</v>
      </c>
      <c r="R194" s="95">
        <f t="shared" si="129"/>
        <v>0</v>
      </c>
      <c r="S194" s="95">
        <f t="shared" si="129"/>
        <v>0</v>
      </c>
      <c r="T194" s="95">
        <f t="shared" si="129"/>
        <v>0</v>
      </c>
      <c r="U194" s="95">
        <f t="shared" si="129"/>
        <v>0</v>
      </c>
      <c r="V194" s="95">
        <f t="shared" si="129"/>
        <v>0</v>
      </c>
      <c r="W194" s="95">
        <f t="shared" si="129"/>
        <v>0</v>
      </c>
      <c r="X194" s="95">
        <f t="shared" si="129"/>
        <v>0</v>
      </c>
      <c r="Y194" s="95">
        <f t="shared" si="129"/>
        <v>0</v>
      </c>
      <c r="Z194" s="95">
        <f t="shared" si="129"/>
        <v>0</v>
      </c>
      <c r="AA194" s="95">
        <f t="shared" si="129"/>
        <v>0</v>
      </c>
      <c r="AB194" s="95">
        <f t="shared" si="129"/>
        <v>0</v>
      </c>
      <c r="AC194" s="95">
        <f t="shared" si="129"/>
        <v>0</v>
      </c>
      <c r="AD194" s="95">
        <f t="shared" si="129"/>
        <v>0</v>
      </c>
      <c r="AE194" s="95">
        <f t="shared" si="129"/>
        <v>0</v>
      </c>
      <c r="AF194" s="95">
        <f t="shared" si="129"/>
        <v>0</v>
      </c>
      <c r="AG194" s="95">
        <f t="shared" si="129"/>
        <v>0</v>
      </c>
      <c r="AH194" s="95">
        <f t="shared" si="129"/>
        <v>0</v>
      </c>
      <c r="AI194" s="95">
        <f t="shared" si="129"/>
        <v>0</v>
      </c>
      <c r="AJ194" s="95">
        <f t="shared" ref="AJ194:BO194" si="130">IF(OR(AJ11=" ",AJ11=""),0,IF(AJ5&lt;16,0,IF(AJ5&lt;19,33,IF(AJ5&lt;23,45,IF(AJ5&lt;70,33,38)))))</f>
        <v>0</v>
      </c>
      <c r="AK194" s="95">
        <f t="shared" si="130"/>
        <v>0</v>
      </c>
      <c r="AL194" s="95">
        <f t="shared" si="130"/>
        <v>0</v>
      </c>
      <c r="AM194" s="95">
        <f t="shared" si="130"/>
        <v>0</v>
      </c>
      <c r="AN194" s="95" t="e">
        <f t="shared" si="130"/>
        <v>#REF!</v>
      </c>
      <c r="AO194" s="95" t="e">
        <f t="shared" si="130"/>
        <v>#REF!</v>
      </c>
      <c r="AP194" s="95" t="e">
        <f t="shared" si="130"/>
        <v>#REF!</v>
      </c>
      <c r="AQ194" s="95" t="e">
        <f t="shared" si="130"/>
        <v>#REF!</v>
      </c>
      <c r="AR194" s="95" t="e">
        <f t="shared" si="130"/>
        <v>#REF!</v>
      </c>
      <c r="AS194" s="95" t="e">
        <f t="shared" si="130"/>
        <v>#REF!</v>
      </c>
      <c r="AT194" s="95" t="e">
        <f t="shared" si="130"/>
        <v>#REF!</v>
      </c>
      <c r="AU194" s="95" t="e">
        <f t="shared" si="130"/>
        <v>#REF!</v>
      </c>
      <c r="AV194" s="95" t="e">
        <f t="shared" si="130"/>
        <v>#REF!</v>
      </c>
      <c r="AW194" s="95" t="e">
        <f t="shared" si="130"/>
        <v>#REF!</v>
      </c>
      <c r="AX194" s="95" t="e">
        <f t="shared" si="130"/>
        <v>#REF!</v>
      </c>
      <c r="AY194" s="95" t="e">
        <f t="shared" si="130"/>
        <v>#REF!</v>
      </c>
      <c r="AZ194" s="95" t="e">
        <f t="shared" si="130"/>
        <v>#REF!</v>
      </c>
      <c r="BA194" s="95" t="e">
        <f t="shared" si="130"/>
        <v>#REF!</v>
      </c>
      <c r="BB194" s="95" t="e">
        <f t="shared" si="130"/>
        <v>#REF!</v>
      </c>
      <c r="BC194" s="95" t="e">
        <f t="shared" si="130"/>
        <v>#REF!</v>
      </c>
      <c r="BD194" s="95" t="e">
        <f t="shared" si="130"/>
        <v>#REF!</v>
      </c>
      <c r="BE194" s="95" t="e">
        <f t="shared" si="130"/>
        <v>#REF!</v>
      </c>
      <c r="BF194" s="95" t="e">
        <f t="shared" si="130"/>
        <v>#REF!</v>
      </c>
      <c r="BG194" s="95" t="e">
        <f t="shared" si="130"/>
        <v>#REF!</v>
      </c>
      <c r="BH194" s="95" t="e">
        <f t="shared" si="130"/>
        <v>#REF!</v>
      </c>
      <c r="BI194" s="95" t="e">
        <f t="shared" si="130"/>
        <v>#REF!</v>
      </c>
      <c r="BJ194" s="95" t="e">
        <f t="shared" si="130"/>
        <v>#REF!</v>
      </c>
      <c r="BK194" s="95" t="e">
        <f t="shared" si="130"/>
        <v>#REF!</v>
      </c>
      <c r="BL194" s="95" t="e">
        <f t="shared" si="130"/>
        <v>#REF!</v>
      </c>
      <c r="BM194" s="95" t="e">
        <f t="shared" si="130"/>
        <v>#REF!</v>
      </c>
      <c r="BN194" s="95" t="e">
        <f t="shared" si="130"/>
        <v>#REF!</v>
      </c>
      <c r="BO194" s="95" t="e">
        <f t="shared" si="130"/>
        <v>#REF!</v>
      </c>
      <c r="BP194" s="95" t="e">
        <f t="shared" ref="BP194:CZ194" si="131">IF(OR(BP11=" ",BP11=""),0,IF(BP5&lt;16,0,IF(BP5&lt;19,33,IF(BP5&lt;23,45,IF(BP5&lt;70,33,38)))))</f>
        <v>#REF!</v>
      </c>
      <c r="BQ194" s="95" t="e">
        <f t="shared" si="131"/>
        <v>#REF!</v>
      </c>
      <c r="BR194" s="95" t="e">
        <f t="shared" si="131"/>
        <v>#REF!</v>
      </c>
      <c r="BS194" s="95" t="e">
        <f t="shared" si="131"/>
        <v>#REF!</v>
      </c>
      <c r="BT194" s="95" t="e">
        <f t="shared" si="131"/>
        <v>#REF!</v>
      </c>
      <c r="BU194" s="95" t="e">
        <f t="shared" si="131"/>
        <v>#REF!</v>
      </c>
      <c r="BV194" s="95" t="e">
        <f t="shared" si="131"/>
        <v>#REF!</v>
      </c>
      <c r="BW194" s="95" t="e">
        <f t="shared" si="131"/>
        <v>#REF!</v>
      </c>
      <c r="BX194" s="95" t="e">
        <f t="shared" si="131"/>
        <v>#REF!</v>
      </c>
      <c r="BY194" s="95" t="e">
        <f t="shared" si="131"/>
        <v>#REF!</v>
      </c>
      <c r="BZ194" s="95" t="e">
        <f t="shared" si="131"/>
        <v>#REF!</v>
      </c>
      <c r="CA194" s="95" t="e">
        <f t="shared" si="131"/>
        <v>#REF!</v>
      </c>
      <c r="CB194" s="95" t="e">
        <f t="shared" si="131"/>
        <v>#REF!</v>
      </c>
      <c r="CC194" s="95" t="e">
        <f t="shared" si="131"/>
        <v>#REF!</v>
      </c>
      <c r="CD194" s="95" t="e">
        <f t="shared" si="131"/>
        <v>#REF!</v>
      </c>
      <c r="CE194" s="95" t="e">
        <f t="shared" si="131"/>
        <v>#REF!</v>
      </c>
      <c r="CF194" s="95" t="e">
        <f t="shared" si="131"/>
        <v>#REF!</v>
      </c>
      <c r="CG194" s="95" t="e">
        <f t="shared" si="131"/>
        <v>#REF!</v>
      </c>
      <c r="CH194" s="95" t="e">
        <f t="shared" si="131"/>
        <v>#REF!</v>
      </c>
      <c r="CI194" s="95" t="e">
        <f t="shared" si="131"/>
        <v>#REF!</v>
      </c>
      <c r="CJ194" s="95" t="e">
        <f t="shared" si="131"/>
        <v>#REF!</v>
      </c>
      <c r="CK194" s="95" t="e">
        <f t="shared" si="131"/>
        <v>#REF!</v>
      </c>
      <c r="CL194" s="95" t="e">
        <f t="shared" si="131"/>
        <v>#REF!</v>
      </c>
      <c r="CM194" s="95" t="e">
        <f t="shared" si="131"/>
        <v>#REF!</v>
      </c>
      <c r="CN194" s="95" t="e">
        <f t="shared" si="131"/>
        <v>#REF!</v>
      </c>
      <c r="CO194" s="95" t="e">
        <f t="shared" si="131"/>
        <v>#REF!</v>
      </c>
      <c r="CP194" s="95" t="e">
        <f t="shared" si="131"/>
        <v>#REF!</v>
      </c>
      <c r="CQ194" s="95" t="e">
        <f t="shared" si="131"/>
        <v>#REF!</v>
      </c>
      <c r="CR194" s="95" t="e">
        <f t="shared" si="131"/>
        <v>#REF!</v>
      </c>
      <c r="CS194" s="95" t="e">
        <f t="shared" si="131"/>
        <v>#REF!</v>
      </c>
      <c r="CT194" s="95" t="e">
        <f t="shared" si="131"/>
        <v>#REF!</v>
      </c>
      <c r="CU194" s="95" t="e">
        <f t="shared" si="131"/>
        <v>#REF!</v>
      </c>
      <c r="CV194" s="95" t="e">
        <f t="shared" si="131"/>
        <v>#REF!</v>
      </c>
      <c r="CW194" s="95" t="e">
        <f t="shared" si="131"/>
        <v>#REF!</v>
      </c>
      <c r="CX194" s="95" t="e">
        <f t="shared" si="131"/>
        <v>#REF!</v>
      </c>
      <c r="CY194" s="95" t="e">
        <f t="shared" si="131"/>
        <v>#REF!</v>
      </c>
      <c r="CZ194" s="95" t="e">
        <f t="shared" si="131"/>
        <v>#REF!</v>
      </c>
    </row>
    <row r="195" spans="1:104">
      <c r="A195" t="s">
        <v>228</v>
      </c>
      <c r="C195" s="151" t="s">
        <v>473</v>
      </c>
      <c r="D195" s="95">
        <f t="shared" ref="D195:AI195" si="132">IF(OR(D12=" ",D12=""),0,IF(D6&lt;16,0,IF(D6&lt;19,33,IF(D6&lt;23,45,IF(D6&lt;70,33,38)))))</f>
        <v>0</v>
      </c>
      <c r="E195" s="95">
        <f t="shared" si="132"/>
        <v>0</v>
      </c>
      <c r="F195" s="95">
        <f t="shared" si="132"/>
        <v>0</v>
      </c>
      <c r="G195" s="95">
        <f t="shared" si="132"/>
        <v>0</v>
      </c>
      <c r="H195" s="95">
        <f t="shared" si="132"/>
        <v>0</v>
      </c>
      <c r="I195" s="95">
        <f t="shared" si="132"/>
        <v>0</v>
      </c>
      <c r="J195" s="95">
        <f t="shared" si="132"/>
        <v>0</v>
      </c>
      <c r="K195" s="95">
        <f t="shared" si="132"/>
        <v>0</v>
      </c>
      <c r="L195" s="95">
        <f t="shared" si="132"/>
        <v>0</v>
      </c>
      <c r="M195" s="95">
        <f t="shared" si="132"/>
        <v>0</v>
      </c>
      <c r="N195" s="95">
        <f t="shared" si="132"/>
        <v>0</v>
      </c>
      <c r="O195" s="95">
        <f t="shared" si="132"/>
        <v>0</v>
      </c>
      <c r="P195" s="95">
        <f t="shared" si="132"/>
        <v>0</v>
      </c>
      <c r="Q195" s="95">
        <f t="shared" si="132"/>
        <v>0</v>
      </c>
      <c r="R195" s="95">
        <f t="shared" si="132"/>
        <v>0</v>
      </c>
      <c r="S195" s="95">
        <f t="shared" si="132"/>
        <v>0</v>
      </c>
      <c r="T195" s="95">
        <f t="shared" si="132"/>
        <v>0</v>
      </c>
      <c r="U195" s="95">
        <f t="shared" si="132"/>
        <v>0</v>
      </c>
      <c r="V195" s="95">
        <f t="shared" si="132"/>
        <v>0</v>
      </c>
      <c r="W195" s="95">
        <f t="shared" si="132"/>
        <v>0</v>
      </c>
      <c r="X195" s="95">
        <f t="shared" si="132"/>
        <v>0</v>
      </c>
      <c r="Y195" s="95">
        <f t="shared" si="132"/>
        <v>0</v>
      </c>
      <c r="Z195" s="95">
        <f t="shared" si="132"/>
        <v>0</v>
      </c>
      <c r="AA195" s="95">
        <f t="shared" si="132"/>
        <v>0</v>
      </c>
      <c r="AB195" s="95">
        <f t="shared" si="132"/>
        <v>0</v>
      </c>
      <c r="AC195" s="95">
        <f t="shared" si="132"/>
        <v>0</v>
      </c>
      <c r="AD195" s="95">
        <f t="shared" si="132"/>
        <v>0</v>
      </c>
      <c r="AE195" s="95">
        <f t="shared" si="132"/>
        <v>0</v>
      </c>
      <c r="AF195" s="95">
        <f t="shared" si="132"/>
        <v>0</v>
      </c>
      <c r="AG195" s="95">
        <f t="shared" si="132"/>
        <v>0</v>
      </c>
      <c r="AH195" s="95">
        <f t="shared" si="132"/>
        <v>0</v>
      </c>
      <c r="AI195" s="95">
        <f t="shared" si="132"/>
        <v>0</v>
      </c>
      <c r="AJ195" s="95">
        <f t="shared" ref="AJ195:BO195" si="133">IF(OR(AJ12=" ",AJ12=""),0,IF(AJ6&lt;16,0,IF(AJ6&lt;19,33,IF(AJ6&lt;23,45,IF(AJ6&lt;70,33,38)))))</f>
        <v>0</v>
      </c>
      <c r="AK195" s="95">
        <f t="shared" si="133"/>
        <v>0</v>
      </c>
      <c r="AL195" s="95">
        <f t="shared" si="133"/>
        <v>0</v>
      </c>
      <c r="AM195" s="95">
        <f t="shared" si="133"/>
        <v>0</v>
      </c>
      <c r="AN195" s="95" t="e">
        <f t="shared" si="133"/>
        <v>#REF!</v>
      </c>
      <c r="AO195" s="95" t="e">
        <f t="shared" si="133"/>
        <v>#REF!</v>
      </c>
      <c r="AP195" s="95" t="e">
        <f t="shared" si="133"/>
        <v>#REF!</v>
      </c>
      <c r="AQ195" s="95" t="e">
        <f t="shared" si="133"/>
        <v>#REF!</v>
      </c>
      <c r="AR195" s="95" t="e">
        <f t="shared" si="133"/>
        <v>#REF!</v>
      </c>
      <c r="AS195" s="95" t="e">
        <f t="shared" si="133"/>
        <v>#REF!</v>
      </c>
      <c r="AT195" s="95" t="e">
        <f t="shared" si="133"/>
        <v>#REF!</v>
      </c>
      <c r="AU195" s="95" t="e">
        <f t="shared" si="133"/>
        <v>#REF!</v>
      </c>
      <c r="AV195" s="95" t="e">
        <f t="shared" si="133"/>
        <v>#REF!</v>
      </c>
      <c r="AW195" s="95" t="e">
        <f t="shared" si="133"/>
        <v>#REF!</v>
      </c>
      <c r="AX195" s="95" t="e">
        <f t="shared" si="133"/>
        <v>#REF!</v>
      </c>
      <c r="AY195" s="95" t="e">
        <f t="shared" si="133"/>
        <v>#REF!</v>
      </c>
      <c r="AZ195" s="95" t="e">
        <f t="shared" si="133"/>
        <v>#REF!</v>
      </c>
      <c r="BA195" s="95" t="e">
        <f t="shared" si="133"/>
        <v>#REF!</v>
      </c>
      <c r="BB195" s="95" t="e">
        <f t="shared" si="133"/>
        <v>#REF!</v>
      </c>
      <c r="BC195" s="95" t="e">
        <f t="shared" si="133"/>
        <v>#REF!</v>
      </c>
      <c r="BD195" s="95" t="e">
        <f t="shared" si="133"/>
        <v>#REF!</v>
      </c>
      <c r="BE195" s="95" t="e">
        <f t="shared" si="133"/>
        <v>#REF!</v>
      </c>
      <c r="BF195" s="95" t="e">
        <f t="shared" si="133"/>
        <v>#REF!</v>
      </c>
      <c r="BG195" s="95" t="e">
        <f t="shared" si="133"/>
        <v>#REF!</v>
      </c>
      <c r="BH195" s="95" t="e">
        <f t="shared" si="133"/>
        <v>#REF!</v>
      </c>
      <c r="BI195" s="95" t="e">
        <f t="shared" si="133"/>
        <v>#REF!</v>
      </c>
      <c r="BJ195" s="95" t="e">
        <f t="shared" si="133"/>
        <v>#REF!</v>
      </c>
      <c r="BK195" s="95" t="e">
        <f t="shared" si="133"/>
        <v>#REF!</v>
      </c>
      <c r="BL195" s="95" t="e">
        <f t="shared" si="133"/>
        <v>#REF!</v>
      </c>
      <c r="BM195" s="95" t="e">
        <f t="shared" si="133"/>
        <v>#REF!</v>
      </c>
      <c r="BN195" s="95" t="e">
        <f t="shared" si="133"/>
        <v>#REF!</v>
      </c>
      <c r="BO195" s="95" t="e">
        <f t="shared" si="133"/>
        <v>#REF!</v>
      </c>
      <c r="BP195" s="95" t="e">
        <f t="shared" ref="BP195:CZ195" si="134">IF(OR(BP12=" ",BP12=""),0,IF(BP6&lt;16,0,IF(BP6&lt;19,33,IF(BP6&lt;23,45,IF(BP6&lt;70,33,38)))))</f>
        <v>#REF!</v>
      </c>
      <c r="BQ195" s="95" t="e">
        <f t="shared" si="134"/>
        <v>#REF!</v>
      </c>
      <c r="BR195" s="95" t="e">
        <f t="shared" si="134"/>
        <v>#REF!</v>
      </c>
      <c r="BS195" s="95" t="e">
        <f t="shared" si="134"/>
        <v>#REF!</v>
      </c>
      <c r="BT195" s="95" t="e">
        <f t="shared" si="134"/>
        <v>#REF!</v>
      </c>
      <c r="BU195" s="95" t="e">
        <f t="shared" si="134"/>
        <v>#REF!</v>
      </c>
      <c r="BV195" s="95" t="e">
        <f t="shared" si="134"/>
        <v>#REF!</v>
      </c>
      <c r="BW195" s="95" t="e">
        <f t="shared" si="134"/>
        <v>#REF!</v>
      </c>
      <c r="BX195" s="95" t="e">
        <f t="shared" si="134"/>
        <v>#REF!</v>
      </c>
      <c r="BY195" s="95" t="e">
        <f t="shared" si="134"/>
        <v>#REF!</v>
      </c>
      <c r="BZ195" s="95" t="e">
        <f t="shared" si="134"/>
        <v>#REF!</v>
      </c>
      <c r="CA195" s="95" t="e">
        <f t="shared" si="134"/>
        <v>#REF!</v>
      </c>
      <c r="CB195" s="95" t="e">
        <f t="shared" si="134"/>
        <v>#REF!</v>
      </c>
      <c r="CC195" s="95" t="e">
        <f t="shared" si="134"/>
        <v>#REF!</v>
      </c>
      <c r="CD195" s="95" t="e">
        <f t="shared" si="134"/>
        <v>#REF!</v>
      </c>
      <c r="CE195" s="95" t="e">
        <f t="shared" si="134"/>
        <v>#REF!</v>
      </c>
      <c r="CF195" s="95" t="e">
        <f t="shared" si="134"/>
        <v>#REF!</v>
      </c>
      <c r="CG195" s="95" t="e">
        <f t="shared" si="134"/>
        <v>#REF!</v>
      </c>
      <c r="CH195" s="95" t="e">
        <f t="shared" si="134"/>
        <v>#REF!</v>
      </c>
      <c r="CI195" s="95" t="e">
        <f t="shared" si="134"/>
        <v>#REF!</v>
      </c>
      <c r="CJ195" s="95" t="e">
        <f t="shared" si="134"/>
        <v>#REF!</v>
      </c>
      <c r="CK195" s="95" t="e">
        <f t="shared" si="134"/>
        <v>#REF!</v>
      </c>
      <c r="CL195" s="95" t="e">
        <f t="shared" si="134"/>
        <v>#REF!</v>
      </c>
      <c r="CM195" s="95" t="e">
        <f t="shared" si="134"/>
        <v>#REF!</v>
      </c>
      <c r="CN195" s="95" t="e">
        <f t="shared" si="134"/>
        <v>#REF!</v>
      </c>
      <c r="CO195" s="95" t="e">
        <f t="shared" si="134"/>
        <v>#REF!</v>
      </c>
      <c r="CP195" s="95" t="e">
        <f t="shared" si="134"/>
        <v>#REF!</v>
      </c>
      <c r="CQ195" s="95" t="e">
        <f t="shared" si="134"/>
        <v>#REF!</v>
      </c>
      <c r="CR195" s="95" t="e">
        <f t="shared" si="134"/>
        <v>#REF!</v>
      </c>
      <c r="CS195" s="95" t="e">
        <f t="shared" si="134"/>
        <v>#REF!</v>
      </c>
      <c r="CT195" s="95" t="e">
        <f t="shared" si="134"/>
        <v>#REF!</v>
      </c>
      <c r="CU195" s="95" t="e">
        <f t="shared" si="134"/>
        <v>#REF!</v>
      </c>
      <c r="CV195" s="95" t="e">
        <f t="shared" si="134"/>
        <v>#REF!</v>
      </c>
      <c r="CW195" s="95" t="e">
        <f t="shared" si="134"/>
        <v>#REF!</v>
      </c>
      <c r="CX195" s="95" t="e">
        <f t="shared" si="134"/>
        <v>#REF!</v>
      </c>
      <c r="CY195" s="95" t="e">
        <f t="shared" si="134"/>
        <v>#REF!</v>
      </c>
      <c r="CZ195" s="95" t="e">
        <f t="shared" si="134"/>
        <v>#REF!</v>
      </c>
    </row>
    <row r="196" spans="1:104">
      <c r="A196" t="s">
        <v>229</v>
      </c>
      <c r="C196" s="151" t="s">
        <v>474</v>
      </c>
      <c r="D196" s="95">
        <f t="shared" ref="D196:AI196" si="135">IF(OR(D13=" ",D13=""),0,IF(D7&lt;16,0,IF(D7&lt;19,33,IF(D7&lt;23,45,IF(D7&lt;70,33,38)))))</f>
        <v>0</v>
      </c>
      <c r="E196" s="95">
        <f t="shared" si="135"/>
        <v>0</v>
      </c>
      <c r="F196" s="95">
        <f t="shared" si="135"/>
        <v>0</v>
      </c>
      <c r="G196" s="95">
        <f t="shared" si="135"/>
        <v>0</v>
      </c>
      <c r="H196" s="95">
        <f t="shared" si="135"/>
        <v>0</v>
      </c>
      <c r="I196" s="95">
        <f t="shared" si="135"/>
        <v>0</v>
      </c>
      <c r="J196" s="95">
        <f t="shared" si="135"/>
        <v>0</v>
      </c>
      <c r="K196" s="95">
        <f t="shared" si="135"/>
        <v>0</v>
      </c>
      <c r="L196" s="95">
        <f t="shared" si="135"/>
        <v>0</v>
      </c>
      <c r="M196" s="95">
        <f t="shared" si="135"/>
        <v>0</v>
      </c>
      <c r="N196" s="95">
        <f t="shared" si="135"/>
        <v>0</v>
      </c>
      <c r="O196" s="95">
        <f t="shared" si="135"/>
        <v>0</v>
      </c>
      <c r="P196" s="95">
        <f t="shared" si="135"/>
        <v>0</v>
      </c>
      <c r="Q196" s="95">
        <f t="shared" si="135"/>
        <v>0</v>
      </c>
      <c r="R196" s="95">
        <f t="shared" si="135"/>
        <v>0</v>
      </c>
      <c r="S196" s="95">
        <f t="shared" si="135"/>
        <v>0</v>
      </c>
      <c r="T196" s="95">
        <f t="shared" si="135"/>
        <v>0</v>
      </c>
      <c r="U196" s="95">
        <f t="shared" si="135"/>
        <v>0</v>
      </c>
      <c r="V196" s="95">
        <f t="shared" si="135"/>
        <v>0</v>
      </c>
      <c r="W196" s="95">
        <f t="shared" si="135"/>
        <v>0</v>
      </c>
      <c r="X196" s="95">
        <f t="shared" si="135"/>
        <v>0</v>
      </c>
      <c r="Y196" s="95">
        <f t="shared" si="135"/>
        <v>0</v>
      </c>
      <c r="Z196" s="95">
        <f t="shared" si="135"/>
        <v>0</v>
      </c>
      <c r="AA196" s="95">
        <f t="shared" si="135"/>
        <v>0</v>
      </c>
      <c r="AB196" s="95">
        <f t="shared" si="135"/>
        <v>0</v>
      </c>
      <c r="AC196" s="95">
        <f t="shared" si="135"/>
        <v>0</v>
      </c>
      <c r="AD196" s="95">
        <f t="shared" si="135"/>
        <v>0</v>
      </c>
      <c r="AE196" s="95">
        <f t="shared" si="135"/>
        <v>0</v>
      </c>
      <c r="AF196" s="95">
        <f t="shared" si="135"/>
        <v>0</v>
      </c>
      <c r="AG196" s="95">
        <f t="shared" si="135"/>
        <v>0</v>
      </c>
      <c r="AH196" s="95">
        <f t="shared" si="135"/>
        <v>0</v>
      </c>
      <c r="AI196" s="95">
        <f t="shared" si="135"/>
        <v>0</v>
      </c>
      <c r="AJ196" s="95">
        <f t="shared" ref="AJ196:BO196" si="136">IF(OR(AJ13=" ",AJ13=""),0,IF(AJ7&lt;16,0,IF(AJ7&lt;19,33,IF(AJ7&lt;23,45,IF(AJ7&lt;70,33,38)))))</f>
        <v>0</v>
      </c>
      <c r="AK196" s="95">
        <f t="shared" si="136"/>
        <v>0</v>
      </c>
      <c r="AL196" s="95">
        <f t="shared" si="136"/>
        <v>0</v>
      </c>
      <c r="AM196" s="95">
        <f t="shared" si="136"/>
        <v>0</v>
      </c>
      <c r="AN196" s="95" t="e">
        <f t="shared" si="136"/>
        <v>#REF!</v>
      </c>
      <c r="AO196" s="95" t="e">
        <f t="shared" si="136"/>
        <v>#REF!</v>
      </c>
      <c r="AP196" s="95" t="e">
        <f t="shared" si="136"/>
        <v>#REF!</v>
      </c>
      <c r="AQ196" s="95" t="e">
        <f t="shared" si="136"/>
        <v>#REF!</v>
      </c>
      <c r="AR196" s="95" t="e">
        <f t="shared" si="136"/>
        <v>#REF!</v>
      </c>
      <c r="AS196" s="95" t="e">
        <f t="shared" si="136"/>
        <v>#REF!</v>
      </c>
      <c r="AT196" s="95" t="e">
        <f t="shared" si="136"/>
        <v>#REF!</v>
      </c>
      <c r="AU196" s="95" t="e">
        <f t="shared" si="136"/>
        <v>#REF!</v>
      </c>
      <c r="AV196" s="95" t="e">
        <f t="shared" si="136"/>
        <v>#REF!</v>
      </c>
      <c r="AW196" s="95" t="e">
        <f t="shared" si="136"/>
        <v>#REF!</v>
      </c>
      <c r="AX196" s="95" t="e">
        <f t="shared" si="136"/>
        <v>#REF!</v>
      </c>
      <c r="AY196" s="95" t="e">
        <f t="shared" si="136"/>
        <v>#REF!</v>
      </c>
      <c r="AZ196" s="95" t="e">
        <f t="shared" si="136"/>
        <v>#REF!</v>
      </c>
      <c r="BA196" s="95" t="e">
        <f t="shared" si="136"/>
        <v>#REF!</v>
      </c>
      <c r="BB196" s="95" t="e">
        <f t="shared" si="136"/>
        <v>#REF!</v>
      </c>
      <c r="BC196" s="95" t="e">
        <f t="shared" si="136"/>
        <v>#REF!</v>
      </c>
      <c r="BD196" s="95" t="e">
        <f t="shared" si="136"/>
        <v>#REF!</v>
      </c>
      <c r="BE196" s="95" t="e">
        <f t="shared" si="136"/>
        <v>#REF!</v>
      </c>
      <c r="BF196" s="95" t="e">
        <f t="shared" si="136"/>
        <v>#REF!</v>
      </c>
      <c r="BG196" s="95" t="e">
        <f t="shared" si="136"/>
        <v>#REF!</v>
      </c>
      <c r="BH196" s="95" t="e">
        <f t="shared" si="136"/>
        <v>#REF!</v>
      </c>
      <c r="BI196" s="95" t="e">
        <f t="shared" si="136"/>
        <v>#REF!</v>
      </c>
      <c r="BJ196" s="95" t="e">
        <f t="shared" si="136"/>
        <v>#REF!</v>
      </c>
      <c r="BK196" s="95" t="e">
        <f t="shared" si="136"/>
        <v>#REF!</v>
      </c>
      <c r="BL196" s="95" t="e">
        <f t="shared" si="136"/>
        <v>#REF!</v>
      </c>
      <c r="BM196" s="95" t="e">
        <f t="shared" si="136"/>
        <v>#REF!</v>
      </c>
      <c r="BN196" s="95" t="e">
        <f t="shared" si="136"/>
        <v>#REF!</v>
      </c>
      <c r="BO196" s="95" t="e">
        <f t="shared" si="136"/>
        <v>#REF!</v>
      </c>
      <c r="BP196" s="95" t="e">
        <f t="shared" ref="BP196:CZ196" si="137">IF(OR(BP13=" ",BP13=""),0,IF(BP7&lt;16,0,IF(BP7&lt;19,33,IF(BP7&lt;23,45,IF(BP7&lt;70,33,38)))))</f>
        <v>#REF!</v>
      </c>
      <c r="BQ196" s="95" t="e">
        <f t="shared" si="137"/>
        <v>#REF!</v>
      </c>
      <c r="BR196" s="95" t="e">
        <f t="shared" si="137"/>
        <v>#REF!</v>
      </c>
      <c r="BS196" s="95" t="e">
        <f t="shared" si="137"/>
        <v>#REF!</v>
      </c>
      <c r="BT196" s="95" t="e">
        <f t="shared" si="137"/>
        <v>#REF!</v>
      </c>
      <c r="BU196" s="95" t="e">
        <f t="shared" si="137"/>
        <v>#REF!</v>
      </c>
      <c r="BV196" s="95" t="e">
        <f t="shared" si="137"/>
        <v>#REF!</v>
      </c>
      <c r="BW196" s="95" t="e">
        <f t="shared" si="137"/>
        <v>#REF!</v>
      </c>
      <c r="BX196" s="95" t="e">
        <f t="shared" si="137"/>
        <v>#REF!</v>
      </c>
      <c r="BY196" s="95" t="e">
        <f t="shared" si="137"/>
        <v>#REF!</v>
      </c>
      <c r="BZ196" s="95" t="e">
        <f t="shared" si="137"/>
        <v>#REF!</v>
      </c>
      <c r="CA196" s="95" t="e">
        <f t="shared" si="137"/>
        <v>#REF!</v>
      </c>
      <c r="CB196" s="95" t="e">
        <f t="shared" si="137"/>
        <v>#REF!</v>
      </c>
      <c r="CC196" s="95" t="e">
        <f t="shared" si="137"/>
        <v>#REF!</v>
      </c>
      <c r="CD196" s="95" t="e">
        <f t="shared" si="137"/>
        <v>#REF!</v>
      </c>
      <c r="CE196" s="95" t="e">
        <f t="shared" si="137"/>
        <v>#REF!</v>
      </c>
      <c r="CF196" s="95" t="e">
        <f t="shared" si="137"/>
        <v>#REF!</v>
      </c>
      <c r="CG196" s="95" t="e">
        <f t="shared" si="137"/>
        <v>#REF!</v>
      </c>
      <c r="CH196" s="95" t="e">
        <f t="shared" si="137"/>
        <v>#REF!</v>
      </c>
      <c r="CI196" s="95" t="e">
        <f t="shared" si="137"/>
        <v>#REF!</v>
      </c>
      <c r="CJ196" s="95" t="e">
        <f t="shared" si="137"/>
        <v>#REF!</v>
      </c>
      <c r="CK196" s="95" t="e">
        <f t="shared" si="137"/>
        <v>#REF!</v>
      </c>
      <c r="CL196" s="95" t="e">
        <f t="shared" si="137"/>
        <v>#REF!</v>
      </c>
      <c r="CM196" s="95" t="e">
        <f t="shared" si="137"/>
        <v>#REF!</v>
      </c>
      <c r="CN196" s="95" t="e">
        <f t="shared" si="137"/>
        <v>#REF!</v>
      </c>
      <c r="CO196" s="95" t="e">
        <f t="shared" si="137"/>
        <v>#REF!</v>
      </c>
      <c r="CP196" s="95" t="e">
        <f t="shared" si="137"/>
        <v>#REF!</v>
      </c>
      <c r="CQ196" s="95" t="e">
        <f t="shared" si="137"/>
        <v>#REF!</v>
      </c>
      <c r="CR196" s="95" t="e">
        <f t="shared" si="137"/>
        <v>#REF!</v>
      </c>
      <c r="CS196" s="95" t="e">
        <f t="shared" si="137"/>
        <v>#REF!</v>
      </c>
      <c r="CT196" s="95" t="e">
        <f t="shared" si="137"/>
        <v>#REF!</v>
      </c>
      <c r="CU196" s="95" t="e">
        <f t="shared" si="137"/>
        <v>#REF!</v>
      </c>
      <c r="CV196" s="95" t="e">
        <f t="shared" si="137"/>
        <v>#REF!</v>
      </c>
      <c r="CW196" s="95" t="e">
        <f t="shared" si="137"/>
        <v>#REF!</v>
      </c>
      <c r="CX196" s="95" t="e">
        <f t="shared" si="137"/>
        <v>#REF!</v>
      </c>
      <c r="CY196" s="95" t="e">
        <f t="shared" si="137"/>
        <v>#REF!</v>
      </c>
      <c r="CZ196" s="95" t="e">
        <f t="shared" si="137"/>
        <v>#REF!</v>
      </c>
    </row>
    <row r="197" spans="1:104">
      <c r="A197" t="s">
        <v>230</v>
      </c>
      <c r="C197" s="151" t="s">
        <v>475</v>
      </c>
      <c r="D197" s="95">
        <f t="shared" ref="D197:AI197" si="138">IF(OR(D14=" ",D14=""),0,IF(D8&lt;16,0,IF(D8&lt;19,33,IF(D8&lt;23,45,IF(D8&lt;70,33,38)))))</f>
        <v>0</v>
      </c>
      <c r="E197" s="95">
        <f t="shared" si="138"/>
        <v>0</v>
      </c>
      <c r="F197" s="95">
        <f t="shared" si="138"/>
        <v>0</v>
      </c>
      <c r="G197" s="95">
        <f t="shared" si="138"/>
        <v>0</v>
      </c>
      <c r="H197" s="95">
        <f t="shared" si="138"/>
        <v>0</v>
      </c>
      <c r="I197" s="95">
        <f t="shared" si="138"/>
        <v>0</v>
      </c>
      <c r="J197" s="95">
        <f t="shared" si="138"/>
        <v>0</v>
      </c>
      <c r="K197" s="95">
        <f t="shared" si="138"/>
        <v>0</v>
      </c>
      <c r="L197" s="95">
        <f t="shared" si="138"/>
        <v>0</v>
      </c>
      <c r="M197" s="95">
        <f t="shared" si="138"/>
        <v>0</v>
      </c>
      <c r="N197" s="95">
        <f t="shared" si="138"/>
        <v>0</v>
      </c>
      <c r="O197" s="95">
        <f t="shared" si="138"/>
        <v>0</v>
      </c>
      <c r="P197" s="95">
        <f t="shared" si="138"/>
        <v>0</v>
      </c>
      <c r="Q197" s="95">
        <f t="shared" si="138"/>
        <v>0</v>
      </c>
      <c r="R197" s="95">
        <f t="shared" si="138"/>
        <v>0</v>
      </c>
      <c r="S197" s="95">
        <f t="shared" si="138"/>
        <v>0</v>
      </c>
      <c r="T197" s="95">
        <f t="shared" si="138"/>
        <v>0</v>
      </c>
      <c r="U197" s="95">
        <f t="shared" si="138"/>
        <v>0</v>
      </c>
      <c r="V197" s="95">
        <f t="shared" si="138"/>
        <v>0</v>
      </c>
      <c r="W197" s="95">
        <f t="shared" si="138"/>
        <v>0</v>
      </c>
      <c r="X197" s="95">
        <f t="shared" si="138"/>
        <v>0</v>
      </c>
      <c r="Y197" s="95">
        <f t="shared" si="138"/>
        <v>0</v>
      </c>
      <c r="Z197" s="95">
        <f t="shared" si="138"/>
        <v>0</v>
      </c>
      <c r="AA197" s="95">
        <f t="shared" si="138"/>
        <v>0</v>
      </c>
      <c r="AB197" s="95">
        <f t="shared" si="138"/>
        <v>0</v>
      </c>
      <c r="AC197" s="95">
        <f t="shared" si="138"/>
        <v>0</v>
      </c>
      <c r="AD197" s="95">
        <f t="shared" si="138"/>
        <v>0</v>
      </c>
      <c r="AE197" s="95">
        <f t="shared" si="138"/>
        <v>0</v>
      </c>
      <c r="AF197" s="95">
        <f t="shared" si="138"/>
        <v>0</v>
      </c>
      <c r="AG197" s="95">
        <f t="shared" si="138"/>
        <v>0</v>
      </c>
      <c r="AH197" s="95">
        <f t="shared" si="138"/>
        <v>0</v>
      </c>
      <c r="AI197" s="95">
        <f t="shared" si="138"/>
        <v>0</v>
      </c>
      <c r="AJ197" s="95">
        <f t="shared" ref="AJ197:BO197" si="139">IF(OR(AJ14=" ",AJ14=""),0,IF(AJ8&lt;16,0,IF(AJ8&lt;19,33,IF(AJ8&lt;23,45,IF(AJ8&lt;70,33,38)))))</f>
        <v>0</v>
      </c>
      <c r="AK197" s="95">
        <f t="shared" si="139"/>
        <v>0</v>
      </c>
      <c r="AL197" s="95">
        <f t="shared" si="139"/>
        <v>0</v>
      </c>
      <c r="AM197" s="95">
        <f t="shared" si="139"/>
        <v>0</v>
      </c>
      <c r="AN197" s="95" t="e">
        <f t="shared" si="139"/>
        <v>#REF!</v>
      </c>
      <c r="AO197" s="95" t="e">
        <f t="shared" si="139"/>
        <v>#REF!</v>
      </c>
      <c r="AP197" s="95" t="e">
        <f t="shared" si="139"/>
        <v>#REF!</v>
      </c>
      <c r="AQ197" s="95" t="e">
        <f t="shared" si="139"/>
        <v>#REF!</v>
      </c>
      <c r="AR197" s="95" t="e">
        <f t="shared" si="139"/>
        <v>#REF!</v>
      </c>
      <c r="AS197" s="95" t="e">
        <f t="shared" si="139"/>
        <v>#REF!</v>
      </c>
      <c r="AT197" s="95" t="e">
        <f t="shared" si="139"/>
        <v>#REF!</v>
      </c>
      <c r="AU197" s="95" t="e">
        <f t="shared" si="139"/>
        <v>#REF!</v>
      </c>
      <c r="AV197" s="95" t="e">
        <f t="shared" si="139"/>
        <v>#REF!</v>
      </c>
      <c r="AW197" s="95" t="e">
        <f t="shared" si="139"/>
        <v>#REF!</v>
      </c>
      <c r="AX197" s="95" t="e">
        <f t="shared" si="139"/>
        <v>#REF!</v>
      </c>
      <c r="AY197" s="95" t="e">
        <f t="shared" si="139"/>
        <v>#REF!</v>
      </c>
      <c r="AZ197" s="95" t="e">
        <f t="shared" si="139"/>
        <v>#REF!</v>
      </c>
      <c r="BA197" s="95" t="e">
        <f t="shared" si="139"/>
        <v>#REF!</v>
      </c>
      <c r="BB197" s="95" t="e">
        <f t="shared" si="139"/>
        <v>#REF!</v>
      </c>
      <c r="BC197" s="95" t="e">
        <f t="shared" si="139"/>
        <v>#REF!</v>
      </c>
      <c r="BD197" s="95" t="e">
        <f t="shared" si="139"/>
        <v>#REF!</v>
      </c>
      <c r="BE197" s="95" t="e">
        <f t="shared" si="139"/>
        <v>#REF!</v>
      </c>
      <c r="BF197" s="95" t="e">
        <f t="shared" si="139"/>
        <v>#REF!</v>
      </c>
      <c r="BG197" s="95" t="e">
        <f t="shared" si="139"/>
        <v>#REF!</v>
      </c>
      <c r="BH197" s="95" t="e">
        <f t="shared" si="139"/>
        <v>#REF!</v>
      </c>
      <c r="BI197" s="95" t="e">
        <f t="shared" si="139"/>
        <v>#REF!</v>
      </c>
      <c r="BJ197" s="95" t="e">
        <f t="shared" si="139"/>
        <v>#REF!</v>
      </c>
      <c r="BK197" s="95" t="e">
        <f t="shared" si="139"/>
        <v>#REF!</v>
      </c>
      <c r="BL197" s="95" t="e">
        <f t="shared" si="139"/>
        <v>#REF!</v>
      </c>
      <c r="BM197" s="95" t="e">
        <f t="shared" si="139"/>
        <v>#REF!</v>
      </c>
      <c r="BN197" s="95" t="e">
        <f t="shared" si="139"/>
        <v>#REF!</v>
      </c>
      <c r="BO197" s="95" t="e">
        <f t="shared" si="139"/>
        <v>#REF!</v>
      </c>
      <c r="BP197" s="95" t="e">
        <f t="shared" ref="BP197:CZ197" si="140">IF(OR(BP14=" ",BP14=""),0,IF(BP8&lt;16,0,IF(BP8&lt;19,33,IF(BP8&lt;23,45,IF(BP8&lt;70,33,38)))))</f>
        <v>#REF!</v>
      </c>
      <c r="BQ197" s="95" t="e">
        <f t="shared" si="140"/>
        <v>#REF!</v>
      </c>
      <c r="BR197" s="95" t="e">
        <f t="shared" si="140"/>
        <v>#REF!</v>
      </c>
      <c r="BS197" s="95" t="e">
        <f t="shared" si="140"/>
        <v>#REF!</v>
      </c>
      <c r="BT197" s="95" t="e">
        <f t="shared" si="140"/>
        <v>#REF!</v>
      </c>
      <c r="BU197" s="95" t="e">
        <f t="shared" si="140"/>
        <v>#REF!</v>
      </c>
      <c r="BV197" s="95" t="e">
        <f t="shared" si="140"/>
        <v>#REF!</v>
      </c>
      <c r="BW197" s="95" t="e">
        <f t="shared" si="140"/>
        <v>#REF!</v>
      </c>
      <c r="BX197" s="95" t="e">
        <f t="shared" si="140"/>
        <v>#REF!</v>
      </c>
      <c r="BY197" s="95" t="e">
        <f t="shared" si="140"/>
        <v>#REF!</v>
      </c>
      <c r="BZ197" s="95" t="e">
        <f t="shared" si="140"/>
        <v>#REF!</v>
      </c>
      <c r="CA197" s="95" t="e">
        <f t="shared" si="140"/>
        <v>#REF!</v>
      </c>
      <c r="CB197" s="95" t="e">
        <f t="shared" si="140"/>
        <v>#REF!</v>
      </c>
      <c r="CC197" s="95" t="e">
        <f t="shared" si="140"/>
        <v>#REF!</v>
      </c>
      <c r="CD197" s="95" t="e">
        <f t="shared" si="140"/>
        <v>#REF!</v>
      </c>
      <c r="CE197" s="95" t="e">
        <f t="shared" si="140"/>
        <v>#REF!</v>
      </c>
      <c r="CF197" s="95" t="e">
        <f t="shared" si="140"/>
        <v>#REF!</v>
      </c>
      <c r="CG197" s="95" t="e">
        <f t="shared" si="140"/>
        <v>#REF!</v>
      </c>
      <c r="CH197" s="95" t="e">
        <f t="shared" si="140"/>
        <v>#REF!</v>
      </c>
      <c r="CI197" s="95" t="e">
        <f t="shared" si="140"/>
        <v>#REF!</v>
      </c>
      <c r="CJ197" s="95" t="e">
        <f t="shared" si="140"/>
        <v>#REF!</v>
      </c>
      <c r="CK197" s="95" t="e">
        <f t="shared" si="140"/>
        <v>#REF!</v>
      </c>
      <c r="CL197" s="95" t="e">
        <f t="shared" si="140"/>
        <v>#REF!</v>
      </c>
      <c r="CM197" s="95" t="e">
        <f t="shared" si="140"/>
        <v>#REF!</v>
      </c>
      <c r="CN197" s="95" t="e">
        <f t="shared" si="140"/>
        <v>#REF!</v>
      </c>
      <c r="CO197" s="95" t="e">
        <f t="shared" si="140"/>
        <v>#REF!</v>
      </c>
      <c r="CP197" s="95" t="e">
        <f t="shared" si="140"/>
        <v>#REF!</v>
      </c>
      <c r="CQ197" s="95" t="e">
        <f t="shared" si="140"/>
        <v>#REF!</v>
      </c>
      <c r="CR197" s="95" t="e">
        <f t="shared" si="140"/>
        <v>#REF!</v>
      </c>
      <c r="CS197" s="95" t="e">
        <f t="shared" si="140"/>
        <v>#REF!</v>
      </c>
      <c r="CT197" s="95" t="e">
        <f t="shared" si="140"/>
        <v>#REF!</v>
      </c>
      <c r="CU197" s="95" t="e">
        <f t="shared" si="140"/>
        <v>#REF!</v>
      </c>
      <c r="CV197" s="95" t="e">
        <f t="shared" si="140"/>
        <v>#REF!</v>
      </c>
      <c r="CW197" s="95" t="e">
        <f t="shared" si="140"/>
        <v>#REF!</v>
      </c>
      <c r="CX197" s="95" t="e">
        <f t="shared" si="140"/>
        <v>#REF!</v>
      </c>
      <c r="CY197" s="95" t="e">
        <f t="shared" si="140"/>
        <v>#REF!</v>
      </c>
      <c r="CZ197" s="95" t="e">
        <f t="shared" si="140"/>
        <v>#REF!</v>
      </c>
    </row>
    <row r="198" spans="1:104">
      <c r="A198" t="s">
        <v>231</v>
      </c>
      <c r="C198" s="151" t="s">
        <v>476</v>
      </c>
      <c r="D198" s="95">
        <f t="shared" ref="D198:AI198" si="141">IF(OR(D15=" ",D15=""),0,IF(D9&lt;16,0,IF(D9&lt;19,33,IF(D9&lt;23,45,IF(D9&lt;70,33,38)))))</f>
        <v>0</v>
      </c>
      <c r="E198" s="95">
        <f t="shared" si="141"/>
        <v>0</v>
      </c>
      <c r="F198" s="95">
        <f t="shared" si="141"/>
        <v>0</v>
      </c>
      <c r="G198" s="95">
        <f t="shared" si="141"/>
        <v>0</v>
      </c>
      <c r="H198" s="95">
        <f t="shared" si="141"/>
        <v>0</v>
      </c>
      <c r="I198" s="95">
        <f t="shared" si="141"/>
        <v>0</v>
      </c>
      <c r="J198" s="95">
        <f t="shared" si="141"/>
        <v>0</v>
      </c>
      <c r="K198" s="95">
        <f t="shared" si="141"/>
        <v>0</v>
      </c>
      <c r="L198" s="95">
        <f t="shared" si="141"/>
        <v>0</v>
      </c>
      <c r="M198" s="95">
        <f t="shared" si="141"/>
        <v>0</v>
      </c>
      <c r="N198" s="95">
        <f t="shared" si="141"/>
        <v>0</v>
      </c>
      <c r="O198" s="95">
        <f t="shared" si="141"/>
        <v>0</v>
      </c>
      <c r="P198" s="95">
        <f t="shared" si="141"/>
        <v>0</v>
      </c>
      <c r="Q198" s="95">
        <f t="shared" si="141"/>
        <v>0</v>
      </c>
      <c r="R198" s="95">
        <f t="shared" si="141"/>
        <v>0</v>
      </c>
      <c r="S198" s="95">
        <f t="shared" si="141"/>
        <v>0</v>
      </c>
      <c r="T198" s="95">
        <f t="shared" si="141"/>
        <v>0</v>
      </c>
      <c r="U198" s="95">
        <f t="shared" si="141"/>
        <v>0</v>
      </c>
      <c r="V198" s="95">
        <f t="shared" si="141"/>
        <v>0</v>
      </c>
      <c r="W198" s="95">
        <f t="shared" si="141"/>
        <v>0</v>
      </c>
      <c r="X198" s="95">
        <f t="shared" si="141"/>
        <v>0</v>
      </c>
      <c r="Y198" s="95">
        <f t="shared" si="141"/>
        <v>0</v>
      </c>
      <c r="Z198" s="95">
        <f t="shared" si="141"/>
        <v>0</v>
      </c>
      <c r="AA198" s="95">
        <f t="shared" si="141"/>
        <v>0</v>
      </c>
      <c r="AB198" s="95">
        <f t="shared" si="141"/>
        <v>0</v>
      </c>
      <c r="AC198" s="95">
        <f t="shared" si="141"/>
        <v>0</v>
      </c>
      <c r="AD198" s="95">
        <f t="shared" si="141"/>
        <v>0</v>
      </c>
      <c r="AE198" s="95">
        <f t="shared" si="141"/>
        <v>0</v>
      </c>
      <c r="AF198" s="95">
        <f t="shared" si="141"/>
        <v>0</v>
      </c>
      <c r="AG198" s="95">
        <f t="shared" si="141"/>
        <v>0</v>
      </c>
      <c r="AH198" s="95">
        <f t="shared" si="141"/>
        <v>0</v>
      </c>
      <c r="AI198" s="95">
        <f t="shared" si="141"/>
        <v>0</v>
      </c>
      <c r="AJ198" s="95">
        <f t="shared" ref="AJ198:BO198" si="142">IF(OR(AJ15=" ",AJ15=""),0,IF(AJ9&lt;16,0,IF(AJ9&lt;19,33,IF(AJ9&lt;23,45,IF(AJ9&lt;70,33,38)))))</f>
        <v>0</v>
      </c>
      <c r="AK198" s="95">
        <f t="shared" si="142"/>
        <v>0</v>
      </c>
      <c r="AL198" s="95">
        <f t="shared" si="142"/>
        <v>0</v>
      </c>
      <c r="AM198" s="95">
        <f t="shared" si="142"/>
        <v>0</v>
      </c>
      <c r="AN198" s="95" t="e">
        <f t="shared" si="142"/>
        <v>#REF!</v>
      </c>
      <c r="AO198" s="95" t="e">
        <f t="shared" si="142"/>
        <v>#REF!</v>
      </c>
      <c r="AP198" s="95" t="e">
        <f t="shared" si="142"/>
        <v>#REF!</v>
      </c>
      <c r="AQ198" s="95" t="e">
        <f t="shared" si="142"/>
        <v>#REF!</v>
      </c>
      <c r="AR198" s="95" t="e">
        <f t="shared" si="142"/>
        <v>#REF!</v>
      </c>
      <c r="AS198" s="95" t="e">
        <f t="shared" si="142"/>
        <v>#REF!</v>
      </c>
      <c r="AT198" s="95" t="e">
        <f t="shared" si="142"/>
        <v>#REF!</v>
      </c>
      <c r="AU198" s="95" t="e">
        <f t="shared" si="142"/>
        <v>#REF!</v>
      </c>
      <c r="AV198" s="95" t="e">
        <f t="shared" si="142"/>
        <v>#REF!</v>
      </c>
      <c r="AW198" s="95" t="e">
        <f t="shared" si="142"/>
        <v>#REF!</v>
      </c>
      <c r="AX198" s="95" t="e">
        <f t="shared" si="142"/>
        <v>#REF!</v>
      </c>
      <c r="AY198" s="95" t="e">
        <f t="shared" si="142"/>
        <v>#REF!</v>
      </c>
      <c r="AZ198" s="95" t="e">
        <f t="shared" si="142"/>
        <v>#REF!</v>
      </c>
      <c r="BA198" s="95" t="e">
        <f t="shared" si="142"/>
        <v>#REF!</v>
      </c>
      <c r="BB198" s="95" t="e">
        <f t="shared" si="142"/>
        <v>#REF!</v>
      </c>
      <c r="BC198" s="95" t="e">
        <f t="shared" si="142"/>
        <v>#REF!</v>
      </c>
      <c r="BD198" s="95" t="e">
        <f t="shared" si="142"/>
        <v>#REF!</v>
      </c>
      <c r="BE198" s="95" t="e">
        <f t="shared" si="142"/>
        <v>#REF!</v>
      </c>
      <c r="BF198" s="95" t="e">
        <f t="shared" si="142"/>
        <v>#REF!</v>
      </c>
      <c r="BG198" s="95" t="e">
        <f t="shared" si="142"/>
        <v>#REF!</v>
      </c>
      <c r="BH198" s="95" t="e">
        <f t="shared" si="142"/>
        <v>#REF!</v>
      </c>
      <c r="BI198" s="95" t="e">
        <f t="shared" si="142"/>
        <v>#REF!</v>
      </c>
      <c r="BJ198" s="95" t="e">
        <f t="shared" si="142"/>
        <v>#REF!</v>
      </c>
      <c r="BK198" s="95" t="e">
        <f t="shared" si="142"/>
        <v>#REF!</v>
      </c>
      <c r="BL198" s="95" t="e">
        <f t="shared" si="142"/>
        <v>#REF!</v>
      </c>
      <c r="BM198" s="95" t="e">
        <f t="shared" si="142"/>
        <v>#REF!</v>
      </c>
      <c r="BN198" s="95" t="e">
        <f t="shared" si="142"/>
        <v>#REF!</v>
      </c>
      <c r="BO198" s="95" t="e">
        <f t="shared" si="142"/>
        <v>#REF!</v>
      </c>
      <c r="BP198" s="95" t="e">
        <f t="shared" ref="BP198:CZ198" si="143">IF(OR(BP15=" ",BP15=""),0,IF(BP9&lt;16,0,IF(BP9&lt;19,33,IF(BP9&lt;23,45,IF(BP9&lt;70,33,38)))))</f>
        <v>#REF!</v>
      </c>
      <c r="BQ198" s="95" t="e">
        <f t="shared" si="143"/>
        <v>#REF!</v>
      </c>
      <c r="BR198" s="95" t="e">
        <f t="shared" si="143"/>
        <v>#REF!</v>
      </c>
      <c r="BS198" s="95" t="e">
        <f t="shared" si="143"/>
        <v>#REF!</v>
      </c>
      <c r="BT198" s="95" t="e">
        <f t="shared" si="143"/>
        <v>#REF!</v>
      </c>
      <c r="BU198" s="95" t="e">
        <f t="shared" si="143"/>
        <v>#REF!</v>
      </c>
      <c r="BV198" s="95" t="e">
        <f t="shared" si="143"/>
        <v>#REF!</v>
      </c>
      <c r="BW198" s="95" t="e">
        <f t="shared" si="143"/>
        <v>#REF!</v>
      </c>
      <c r="BX198" s="95" t="e">
        <f t="shared" si="143"/>
        <v>#REF!</v>
      </c>
      <c r="BY198" s="95" t="e">
        <f t="shared" si="143"/>
        <v>#REF!</v>
      </c>
      <c r="BZ198" s="95" t="e">
        <f t="shared" si="143"/>
        <v>#REF!</v>
      </c>
      <c r="CA198" s="95" t="e">
        <f t="shared" si="143"/>
        <v>#REF!</v>
      </c>
      <c r="CB198" s="95" t="e">
        <f t="shared" si="143"/>
        <v>#REF!</v>
      </c>
      <c r="CC198" s="95" t="e">
        <f t="shared" si="143"/>
        <v>#REF!</v>
      </c>
      <c r="CD198" s="95" t="e">
        <f t="shared" si="143"/>
        <v>#REF!</v>
      </c>
      <c r="CE198" s="95" t="e">
        <f t="shared" si="143"/>
        <v>#REF!</v>
      </c>
      <c r="CF198" s="95" t="e">
        <f t="shared" si="143"/>
        <v>#REF!</v>
      </c>
      <c r="CG198" s="95" t="e">
        <f t="shared" si="143"/>
        <v>#REF!</v>
      </c>
      <c r="CH198" s="95" t="e">
        <f t="shared" si="143"/>
        <v>#REF!</v>
      </c>
      <c r="CI198" s="95" t="e">
        <f t="shared" si="143"/>
        <v>#REF!</v>
      </c>
      <c r="CJ198" s="95" t="e">
        <f t="shared" si="143"/>
        <v>#REF!</v>
      </c>
      <c r="CK198" s="95" t="e">
        <f t="shared" si="143"/>
        <v>#REF!</v>
      </c>
      <c r="CL198" s="95" t="e">
        <f t="shared" si="143"/>
        <v>#REF!</v>
      </c>
      <c r="CM198" s="95" t="e">
        <f t="shared" si="143"/>
        <v>#REF!</v>
      </c>
      <c r="CN198" s="95" t="e">
        <f t="shared" si="143"/>
        <v>#REF!</v>
      </c>
      <c r="CO198" s="95" t="e">
        <f t="shared" si="143"/>
        <v>#REF!</v>
      </c>
      <c r="CP198" s="95" t="e">
        <f t="shared" si="143"/>
        <v>#REF!</v>
      </c>
      <c r="CQ198" s="95" t="e">
        <f t="shared" si="143"/>
        <v>#REF!</v>
      </c>
      <c r="CR198" s="95" t="e">
        <f t="shared" si="143"/>
        <v>#REF!</v>
      </c>
      <c r="CS198" s="95" t="e">
        <f t="shared" si="143"/>
        <v>#REF!</v>
      </c>
      <c r="CT198" s="95" t="e">
        <f t="shared" si="143"/>
        <v>#REF!</v>
      </c>
      <c r="CU198" s="95" t="e">
        <f t="shared" si="143"/>
        <v>#REF!</v>
      </c>
      <c r="CV198" s="95" t="e">
        <f t="shared" si="143"/>
        <v>#REF!</v>
      </c>
      <c r="CW198" s="95" t="e">
        <f t="shared" si="143"/>
        <v>#REF!</v>
      </c>
      <c r="CX198" s="95" t="e">
        <f t="shared" si="143"/>
        <v>#REF!</v>
      </c>
      <c r="CY198" s="95" t="e">
        <f t="shared" si="143"/>
        <v>#REF!</v>
      </c>
      <c r="CZ198" s="95" t="e">
        <f t="shared" si="143"/>
        <v>#REF!</v>
      </c>
    </row>
    <row r="199" spans="1:104">
      <c r="A199" t="s">
        <v>232</v>
      </c>
      <c r="C199" s="151" t="s">
        <v>477</v>
      </c>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c r="CS199" s="97"/>
      <c r="CT199" s="97"/>
      <c r="CU199" s="97"/>
      <c r="CV199" s="97"/>
      <c r="CW199" s="97"/>
      <c r="CX199" s="97"/>
      <c r="CY199" s="97"/>
      <c r="CZ199" s="97"/>
    </row>
    <row r="200" spans="1:104">
      <c r="A200" t="s">
        <v>233</v>
      </c>
      <c r="C200" s="151" t="s">
        <v>489</v>
      </c>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c r="CS200" s="97"/>
      <c r="CT200" s="97"/>
      <c r="CU200" s="97"/>
      <c r="CV200" s="97"/>
      <c r="CW200" s="97"/>
      <c r="CX200" s="97"/>
      <c r="CY200" s="97"/>
      <c r="CZ200" s="97"/>
    </row>
    <row r="201" spans="1:104">
      <c r="A201" t="s">
        <v>234</v>
      </c>
      <c r="C201" s="151" t="s">
        <v>478</v>
      </c>
      <c r="D201" s="95">
        <f>D312</f>
        <v>43</v>
      </c>
      <c r="E201" s="95">
        <f t="shared" ref="E201:BP201" si="144">E312</f>
        <v>43</v>
      </c>
      <c r="F201" s="95">
        <f t="shared" si="144"/>
        <v>43</v>
      </c>
      <c r="G201" s="95">
        <f t="shared" si="144"/>
        <v>43</v>
      </c>
      <c r="H201" s="95">
        <f t="shared" si="144"/>
        <v>43</v>
      </c>
      <c r="I201" s="95">
        <f t="shared" si="144"/>
        <v>43</v>
      </c>
      <c r="J201" s="95">
        <f t="shared" si="144"/>
        <v>43</v>
      </c>
      <c r="K201" s="95">
        <f t="shared" si="144"/>
        <v>43</v>
      </c>
      <c r="L201" s="95">
        <f t="shared" si="144"/>
        <v>43</v>
      </c>
      <c r="M201" s="95">
        <f t="shared" si="144"/>
        <v>43</v>
      </c>
      <c r="N201" s="95">
        <f t="shared" si="144"/>
        <v>43</v>
      </c>
      <c r="O201" s="95">
        <f t="shared" si="144"/>
        <v>43</v>
      </c>
      <c r="P201" s="95">
        <f t="shared" si="144"/>
        <v>43</v>
      </c>
      <c r="Q201" s="95">
        <f t="shared" si="144"/>
        <v>43</v>
      </c>
      <c r="R201" s="95">
        <f t="shared" si="144"/>
        <v>43</v>
      </c>
      <c r="S201" s="95">
        <f t="shared" si="144"/>
        <v>43</v>
      </c>
      <c r="T201" s="95">
        <f t="shared" si="144"/>
        <v>43</v>
      </c>
      <c r="U201" s="95">
        <f t="shared" si="144"/>
        <v>43</v>
      </c>
      <c r="V201" s="95">
        <f t="shared" si="144"/>
        <v>43</v>
      </c>
      <c r="W201" s="95">
        <f t="shared" si="144"/>
        <v>43</v>
      </c>
      <c r="X201" s="95">
        <f t="shared" si="144"/>
        <v>43</v>
      </c>
      <c r="Y201" s="95">
        <f t="shared" si="144"/>
        <v>43</v>
      </c>
      <c r="Z201" s="95">
        <f t="shared" si="144"/>
        <v>43</v>
      </c>
      <c r="AA201" s="95">
        <f t="shared" si="144"/>
        <v>43</v>
      </c>
      <c r="AB201" s="95">
        <f t="shared" si="144"/>
        <v>43</v>
      </c>
      <c r="AC201" s="95">
        <f t="shared" si="144"/>
        <v>43</v>
      </c>
      <c r="AD201" s="95">
        <f t="shared" si="144"/>
        <v>43</v>
      </c>
      <c r="AE201" s="95">
        <f t="shared" si="144"/>
        <v>43</v>
      </c>
      <c r="AF201" s="95">
        <f t="shared" si="144"/>
        <v>43</v>
      </c>
      <c r="AG201" s="95">
        <f t="shared" si="144"/>
        <v>43</v>
      </c>
      <c r="AH201" s="95">
        <f t="shared" si="144"/>
        <v>43</v>
      </c>
      <c r="AI201" s="95">
        <f t="shared" si="144"/>
        <v>43</v>
      </c>
      <c r="AJ201" s="95">
        <f t="shared" si="144"/>
        <v>43</v>
      </c>
      <c r="AK201" s="95">
        <f t="shared" si="144"/>
        <v>43</v>
      </c>
      <c r="AL201" s="95">
        <f t="shared" si="144"/>
        <v>43</v>
      </c>
      <c r="AM201" s="95">
        <f t="shared" si="144"/>
        <v>43</v>
      </c>
      <c r="AN201" s="95">
        <f t="shared" si="144"/>
        <v>0</v>
      </c>
      <c r="AO201" s="95">
        <f t="shared" si="144"/>
        <v>0</v>
      </c>
      <c r="AP201" s="95">
        <f t="shared" si="144"/>
        <v>0</v>
      </c>
      <c r="AQ201" s="95">
        <f t="shared" si="144"/>
        <v>0</v>
      </c>
      <c r="AR201" s="95">
        <f t="shared" si="144"/>
        <v>0</v>
      </c>
      <c r="AS201" s="95">
        <f t="shared" si="144"/>
        <v>0</v>
      </c>
      <c r="AT201" s="95">
        <f t="shared" si="144"/>
        <v>0</v>
      </c>
      <c r="AU201" s="95">
        <f t="shared" si="144"/>
        <v>0</v>
      </c>
      <c r="AV201" s="95">
        <f t="shared" si="144"/>
        <v>0</v>
      </c>
      <c r="AW201" s="95">
        <f t="shared" si="144"/>
        <v>0</v>
      </c>
      <c r="AX201" s="95">
        <f t="shared" si="144"/>
        <v>0</v>
      </c>
      <c r="AY201" s="95">
        <f t="shared" si="144"/>
        <v>0</v>
      </c>
      <c r="AZ201" s="95">
        <f t="shared" si="144"/>
        <v>0</v>
      </c>
      <c r="BA201" s="95">
        <f t="shared" si="144"/>
        <v>0</v>
      </c>
      <c r="BB201" s="95">
        <f t="shared" si="144"/>
        <v>0</v>
      </c>
      <c r="BC201" s="95">
        <f t="shared" si="144"/>
        <v>0</v>
      </c>
      <c r="BD201" s="95">
        <f t="shared" si="144"/>
        <v>0</v>
      </c>
      <c r="BE201" s="95">
        <f t="shared" si="144"/>
        <v>0</v>
      </c>
      <c r="BF201" s="95">
        <f t="shared" si="144"/>
        <v>0</v>
      </c>
      <c r="BG201" s="95">
        <f t="shared" si="144"/>
        <v>0</v>
      </c>
      <c r="BH201" s="95">
        <f t="shared" si="144"/>
        <v>0</v>
      </c>
      <c r="BI201" s="95">
        <f t="shared" si="144"/>
        <v>0</v>
      </c>
      <c r="BJ201" s="95">
        <f t="shared" si="144"/>
        <v>0</v>
      </c>
      <c r="BK201" s="95">
        <f t="shared" si="144"/>
        <v>0</v>
      </c>
      <c r="BL201" s="95">
        <f t="shared" si="144"/>
        <v>0</v>
      </c>
      <c r="BM201" s="95">
        <f t="shared" si="144"/>
        <v>0</v>
      </c>
      <c r="BN201" s="95">
        <f t="shared" si="144"/>
        <v>0</v>
      </c>
      <c r="BO201" s="95">
        <f t="shared" si="144"/>
        <v>0</v>
      </c>
      <c r="BP201" s="95">
        <f t="shared" si="144"/>
        <v>0</v>
      </c>
      <c r="BQ201" s="95">
        <f t="shared" ref="BQ201:CZ201" si="145">BQ312</f>
        <v>0</v>
      </c>
      <c r="BR201" s="95">
        <f t="shared" si="145"/>
        <v>0</v>
      </c>
      <c r="BS201" s="95">
        <f t="shared" si="145"/>
        <v>0</v>
      </c>
      <c r="BT201" s="95">
        <f t="shared" si="145"/>
        <v>0</v>
      </c>
      <c r="BU201" s="95">
        <f t="shared" si="145"/>
        <v>0</v>
      </c>
      <c r="BV201" s="95">
        <f t="shared" si="145"/>
        <v>0</v>
      </c>
      <c r="BW201" s="95">
        <f t="shared" si="145"/>
        <v>0</v>
      </c>
      <c r="BX201" s="95">
        <f t="shared" si="145"/>
        <v>0</v>
      </c>
      <c r="BY201" s="95">
        <f t="shared" si="145"/>
        <v>0</v>
      </c>
      <c r="BZ201" s="95">
        <f t="shared" si="145"/>
        <v>0</v>
      </c>
      <c r="CA201" s="95">
        <f t="shared" si="145"/>
        <v>0</v>
      </c>
      <c r="CB201" s="95">
        <f t="shared" si="145"/>
        <v>0</v>
      </c>
      <c r="CC201" s="95">
        <f t="shared" si="145"/>
        <v>0</v>
      </c>
      <c r="CD201" s="95">
        <f t="shared" si="145"/>
        <v>0</v>
      </c>
      <c r="CE201" s="95">
        <f t="shared" si="145"/>
        <v>0</v>
      </c>
      <c r="CF201" s="95">
        <f t="shared" si="145"/>
        <v>0</v>
      </c>
      <c r="CG201" s="95">
        <f t="shared" si="145"/>
        <v>0</v>
      </c>
      <c r="CH201" s="95">
        <f t="shared" si="145"/>
        <v>0</v>
      </c>
      <c r="CI201" s="95">
        <f t="shared" si="145"/>
        <v>0</v>
      </c>
      <c r="CJ201" s="95">
        <f t="shared" si="145"/>
        <v>0</v>
      </c>
      <c r="CK201" s="95">
        <f t="shared" si="145"/>
        <v>0</v>
      </c>
      <c r="CL201" s="95">
        <f t="shared" si="145"/>
        <v>0</v>
      </c>
      <c r="CM201" s="95">
        <f t="shared" si="145"/>
        <v>0</v>
      </c>
      <c r="CN201" s="95">
        <f t="shared" si="145"/>
        <v>0</v>
      </c>
      <c r="CO201" s="95">
        <f t="shared" si="145"/>
        <v>0</v>
      </c>
      <c r="CP201" s="95">
        <f t="shared" si="145"/>
        <v>0</v>
      </c>
      <c r="CQ201" s="95">
        <f t="shared" si="145"/>
        <v>0</v>
      </c>
      <c r="CR201" s="95">
        <f t="shared" si="145"/>
        <v>0</v>
      </c>
      <c r="CS201" s="95">
        <f t="shared" si="145"/>
        <v>0</v>
      </c>
      <c r="CT201" s="95">
        <f t="shared" si="145"/>
        <v>0</v>
      </c>
      <c r="CU201" s="95">
        <f t="shared" si="145"/>
        <v>0</v>
      </c>
      <c r="CV201" s="95">
        <f t="shared" si="145"/>
        <v>0</v>
      </c>
      <c r="CW201" s="95">
        <f t="shared" si="145"/>
        <v>0</v>
      </c>
      <c r="CX201" s="95">
        <f t="shared" si="145"/>
        <v>0</v>
      </c>
      <c r="CY201" s="95">
        <f t="shared" si="145"/>
        <v>0</v>
      </c>
      <c r="CZ201" s="95">
        <f t="shared" si="145"/>
        <v>0</v>
      </c>
    </row>
    <row r="202" spans="1:104">
      <c r="A202" t="s">
        <v>235</v>
      </c>
      <c r="C202" s="151" t="s">
        <v>479</v>
      </c>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c r="CS202" s="97"/>
      <c r="CT202" s="97"/>
      <c r="CU202" s="97"/>
      <c r="CV202" s="97"/>
      <c r="CW202" s="97"/>
      <c r="CX202" s="97"/>
      <c r="CY202" s="97"/>
      <c r="CZ202" s="97"/>
    </row>
    <row r="203" spans="1:104">
      <c r="A203" t="s">
        <v>236</v>
      </c>
      <c r="C203" s="152" t="s">
        <v>575</v>
      </c>
      <c r="D203" s="95">
        <f t="shared" ref="D203:AI203" si="146">SUM(D185:D202)</f>
        <v>148.30000000000001</v>
      </c>
      <c r="E203" s="95">
        <f t="shared" si="146"/>
        <v>148.30000000000001</v>
      </c>
      <c r="F203" s="95">
        <f t="shared" si="146"/>
        <v>148.30000000000001</v>
      </c>
      <c r="G203" s="95">
        <f t="shared" si="146"/>
        <v>148.30000000000001</v>
      </c>
      <c r="H203" s="95">
        <f t="shared" si="146"/>
        <v>148.30000000000001</v>
      </c>
      <c r="I203" s="95">
        <f t="shared" si="146"/>
        <v>148.30000000000001</v>
      </c>
      <c r="J203" s="95">
        <f t="shared" si="146"/>
        <v>118</v>
      </c>
      <c r="K203" s="95">
        <f t="shared" si="146"/>
        <v>118</v>
      </c>
      <c r="L203" s="95">
        <f t="shared" si="146"/>
        <v>118</v>
      </c>
      <c r="M203" s="95">
        <f t="shared" si="146"/>
        <v>118</v>
      </c>
      <c r="N203" s="95">
        <f t="shared" si="146"/>
        <v>127.6</v>
      </c>
      <c r="O203" s="95">
        <f t="shared" si="146"/>
        <v>63.3</v>
      </c>
      <c r="P203" s="95">
        <f t="shared" si="146"/>
        <v>63.3</v>
      </c>
      <c r="Q203" s="95">
        <f t="shared" si="146"/>
        <v>63.3</v>
      </c>
      <c r="R203" s="95">
        <f t="shared" si="146"/>
        <v>63.3</v>
      </c>
      <c r="S203" s="95">
        <f t="shared" si="146"/>
        <v>63.3</v>
      </c>
      <c r="T203" s="95">
        <f t="shared" si="146"/>
        <v>63.3</v>
      </c>
      <c r="U203" s="95">
        <f t="shared" si="146"/>
        <v>63.3</v>
      </c>
      <c r="V203" s="95">
        <f t="shared" si="146"/>
        <v>63.3</v>
      </c>
      <c r="W203" s="95">
        <f t="shared" si="146"/>
        <v>63.3</v>
      </c>
      <c r="X203" s="95">
        <f t="shared" si="146"/>
        <v>62</v>
      </c>
      <c r="Y203" s="95">
        <f t="shared" si="146"/>
        <v>62</v>
      </c>
      <c r="Z203" s="95">
        <f t="shared" si="146"/>
        <v>62</v>
      </c>
      <c r="AA203" s="95">
        <f t="shared" si="146"/>
        <v>62</v>
      </c>
      <c r="AB203" s="95">
        <f t="shared" si="146"/>
        <v>62</v>
      </c>
      <c r="AC203" s="95">
        <f t="shared" si="146"/>
        <v>62</v>
      </c>
      <c r="AD203" s="95">
        <f t="shared" si="146"/>
        <v>62</v>
      </c>
      <c r="AE203" s="95">
        <f t="shared" si="146"/>
        <v>62</v>
      </c>
      <c r="AF203" s="95">
        <f t="shared" si="146"/>
        <v>62</v>
      </c>
      <c r="AG203" s="95">
        <f t="shared" si="146"/>
        <v>62</v>
      </c>
      <c r="AH203" s="95">
        <f t="shared" si="146"/>
        <v>62</v>
      </c>
      <c r="AI203" s="95">
        <f t="shared" si="146"/>
        <v>62</v>
      </c>
      <c r="AJ203" s="95">
        <f t="shared" ref="AJ203:BO203" si="147">SUM(AJ185:AJ202)</f>
        <v>62</v>
      </c>
      <c r="AK203" s="95">
        <f t="shared" si="147"/>
        <v>62</v>
      </c>
      <c r="AL203" s="95">
        <f t="shared" si="147"/>
        <v>62</v>
      </c>
      <c r="AM203" s="95">
        <f t="shared" si="147"/>
        <v>62</v>
      </c>
      <c r="AN203" s="95" t="e">
        <f t="shared" si="147"/>
        <v>#REF!</v>
      </c>
      <c r="AO203" s="95" t="e">
        <f t="shared" si="147"/>
        <v>#REF!</v>
      </c>
      <c r="AP203" s="95" t="e">
        <f t="shared" si="147"/>
        <v>#REF!</v>
      </c>
      <c r="AQ203" s="95" t="e">
        <f t="shared" si="147"/>
        <v>#REF!</v>
      </c>
      <c r="AR203" s="95" t="e">
        <f t="shared" si="147"/>
        <v>#REF!</v>
      </c>
      <c r="AS203" s="95" t="e">
        <f t="shared" si="147"/>
        <v>#REF!</v>
      </c>
      <c r="AT203" s="95" t="e">
        <f t="shared" si="147"/>
        <v>#REF!</v>
      </c>
      <c r="AU203" s="95" t="e">
        <f t="shared" si="147"/>
        <v>#REF!</v>
      </c>
      <c r="AV203" s="95" t="e">
        <f t="shared" si="147"/>
        <v>#REF!</v>
      </c>
      <c r="AW203" s="95" t="e">
        <f t="shared" si="147"/>
        <v>#REF!</v>
      </c>
      <c r="AX203" s="95" t="e">
        <f t="shared" si="147"/>
        <v>#REF!</v>
      </c>
      <c r="AY203" s="95" t="e">
        <f t="shared" si="147"/>
        <v>#REF!</v>
      </c>
      <c r="AZ203" s="95" t="e">
        <f t="shared" si="147"/>
        <v>#REF!</v>
      </c>
      <c r="BA203" s="95" t="e">
        <f t="shared" si="147"/>
        <v>#REF!</v>
      </c>
      <c r="BB203" s="95" t="e">
        <f t="shared" si="147"/>
        <v>#REF!</v>
      </c>
      <c r="BC203" s="95" t="e">
        <f t="shared" si="147"/>
        <v>#REF!</v>
      </c>
      <c r="BD203" s="95" t="e">
        <f t="shared" si="147"/>
        <v>#REF!</v>
      </c>
      <c r="BE203" s="95" t="e">
        <f t="shared" si="147"/>
        <v>#REF!</v>
      </c>
      <c r="BF203" s="95" t="e">
        <f t="shared" si="147"/>
        <v>#REF!</v>
      </c>
      <c r="BG203" s="95" t="e">
        <f t="shared" si="147"/>
        <v>#REF!</v>
      </c>
      <c r="BH203" s="95" t="e">
        <f t="shared" si="147"/>
        <v>#REF!</v>
      </c>
      <c r="BI203" s="95" t="e">
        <f t="shared" si="147"/>
        <v>#REF!</v>
      </c>
      <c r="BJ203" s="95" t="e">
        <f t="shared" si="147"/>
        <v>#REF!</v>
      </c>
      <c r="BK203" s="95" t="e">
        <f t="shared" si="147"/>
        <v>#REF!</v>
      </c>
      <c r="BL203" s="95" t="e">
        <f t="shared" si="147"/>
        <v>#REF!</v>
      </c>
      <c r="BM203" s="95" t="e">
        <f t="shared" si="147"/>
        <v>#REF!</v>
      </c>
      <c r="BN203" s="95" t="e">
        <f t="shared" si="147"/>
        <v>#REF!</v>
      </c>
      <c r="BO203" s="95" t="e">
        <f t="shared" si="147"/>
        <v>#REF!</v>
      </c>
      <c r="BP203" s="95" t="e">
        <f t="shared" ref="BP203:CU203" si="148">SUM(BP185:BP202)</f>
        <v>#REF!</v>
      </c>
      <c r="BQ203" s="95" t="e">
        <f t="shared" si="148"/>
        <v>#REF!</v>
      </c>
      <c r="BR203" s="95" t="e">
        <f t="shared" si="148"/>
        <v>#REF!</v>
      </c>
      <c r="BS203" s="95" t="e">
        <f t="shared" si="148"/>
        <v>#REF!</v>
      </c>
      <c r="BT203" s="95" t="e">
        <f t="shared" si="148"/>
        <v>#REF!</v>
      </c>
      <c r="BU203" s="95" t="e">
        <f t="shared" si="148"/>
        <v>#REF!</v>
      </c>
      <c r="BV203" s="95" t="e">
        <f t="shared" si="148"/>
        <v>#REF!</v>
      </c>
      <c r="BW203" s="95" t="e">
        <f t="shared" si="148"/>
        <v>#REF!</v>
      </c>
      <c r="BX203" s="95" t="e">
        <f t="shared" si="148"/>
        <v>#REF!</v>
      </c>
      <c r="BY203" s="95" t="e">
        <f t="shared" si="148"/>
        <v>#REF!</v>
      </c>
      <c r="BZ203" s="95" t="e">
        <f t="shared" si="148"/>
        <v>#REF!</v>
      </c>
      <c r="CA203" s="95" t="e">
        <f t="shared" si="148"/>
        <v>#REF!</v>
      </c>
      <c r="CB203" s="95" t="e">
        <f t="shared" si="148"/>
        <v>#REF!</v>
      </c>
      <c r="CC203" s="95" t="e">
        <f t="shared" si="148"/>
        <v>#REF!</v>
      </c>
      <c r="CD203" s="95" t="e">
        <f t="shared" si="148"/>
        <v>#REF!</v>
      </c>
      <c r="CE203" s="95" t="e">
        <f t="shared" si="148"/>
        <v>#REF!</v>
      </c>
      <c r="CF203" s="95" t="e">
        <f t="shared" si="148"/>
        <v>#REF!</v>
      </c>
      <c r="CG203" s="95" t="e">
        <f t="shared" si="148"/>
        <v>#REF!</v>
      </c>
      <c r="CH203" s="95" t="e">
        <f t="shared" si="148"/>
        <v>#REF!</v>
      </c>
      <c r="CI203" s="95" t="e">
        <f t="shared" si="148"/>
        <v>#REF!</v>
      </c>
      <c r="CJ203" s="95" t="e">
        <f t="shared" si="148"/>
        <v>#REF!</v>
      </c>
      <c r="CK203" s="95" t="e">
        <f t="shared" si="148"/>
        <v>#REF!</v>
      </c>
      <c r="CL203" s="95" t="e">
        <f t="shared" si="148"/>
        <v>#REF!</v>
      </c>
      <c r="CM203" s="95" t="e">
        <f t="shared" si="148"/>
        <v>#REF!</v>
      </c>
      <c r="CN203" s="95" t="e">
        <f t="shared" si="148"/>
        <v>#REF!</v>
      </c>
      <c r="CO203" s="95" t="e">
        <f t="shared" si="148"/>
        <v>#REF!</v>
      </c>
      <c r="CP203" s="95" t="e">
        <f t="shared" si="148"/>
        <v>#REF!</v>
      </c>
      <c r="CQ203" s="95" t="e">
        <f t="shared" si="148"/>
        <v>#REF!</v>
      </c>
      <c r="CR203" s="95" t="e">
        <f t="shared" si="148"/>
        <v>#REF!</v>
      </c>
      <c r="CS203" s="95" t="e">
        <f t="shared" si="148"/>
        <v>#REF!</v>
      </c>
      <c r="CT203" s="95" t="e">
        <f t="shared" si="148"/>
        <v>#REF!</v>
      </c>
      <c r="CU203" s="95" t="e">
        <f t="shared" si="148"/>
        <v>#REF!</v>
      </c>
      <c r="CV203" s="95" t="e">
        <f t="shared" ref="CV203:CZ203" si="149">SUM(CV185:CV202)</f>
        <v>#REF!</v>
      </c>
      <c r="CW203" s="95" t="e">
        <f t="shared" si="149"/>
        <v>#REF!</v>
      </c>
      <c r="CX203" s="95" t="e">
        <f t="shared" si="149"/>
        <v>#REF!</v>
      </c>
      <c r="CY203" s="95" t="e">
        <f t="shared" si="149"/>
        <v>#REF!</v>
      </c>
      <c r="CZ203" s="95" t="e">
        <f t="shared" si="149"/>
        <v>#REF!</v>
      </c>
    </row>
    <row r="204" spans="1:104">
      <c r="A204" t="s">
        <v>237</v>
      </c>
      <c r="C204" s="3"/>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c r="BZ204" s="96"/>
      <c r="CA204" s="96"/>
      <c r="CB204" s="96"/>
      <c r="CC204" s="96"/>
      <c r="CD204" s="96"/>
      <c r="CE204" s="96"/>
      <c r="CF204" s="96"/>
      <c r="CG204" s="96"/>
      <c r="CH204" s="96"/>
      <c r="CI204" s="96"/>
      <c r="CJ204" s="96"/>
      <c r="CK204" s="96"/>
      <c r="CL204" s="96"/>
      <c r="CM204" s="96"/>
      <c r="CN204" s="96"/>
      <c r="CO204" s="96"/>
      <c r="CP204" s="96"/>
      <c r="CQ204" s="96"/>
      <c r="CR204" s="96"/>
      <c r="CS204" s="96"/>
      <c r="CT204" s="96"/>
      <c r="CU204" s="96"/>
      <c r="CV204" s="96"/>
      <c r="CW204" s="96"/>
      <c r="CX204" s="96"/>
      <c r="CY204" s="96"/>
      <c r="CZ204" s="96"/>
    </row>
    <row r="205" spans="1:104">
      <c r="A205" t="s">
        <v>238</v>
      </c>
      <c r="C205" s="3"/>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c r="BZ205" s="96"/>
      <c r="CA205" s="96"/>
      <c r="CB205" s="96"/>
      <c r="CC205" s="96"/>
      <c r="CD205" s="96"/>
      <c r="CE205" s="96"/>
      <c r="CF205" s="96"/>
      <c r="CG205" s="96"/>
      <c r="CH205" s="96"/>
      <c r="CI205" s="96"/>
      <c r="CJ205" s="96"/>
      <c r="CK205" s="96"/>
      <c r="CL205" s="96"/>
      <c r="CM205" s="96"/>
      <c r="CN205" s="96"/>
      <c r="CO205" s="96"/>
      <c r="CP205" s="96"/>
      <c r="CQ205" s="96"/>
      <c r="CR205" s="96"/>
      <c r="CS205" s="96"/>
      <c r="CT205" s="96"/>
      <c r="CU205" s="96"/>
      <c r="CV205" s="96"/>
      <c r="CW205" s="96"/>
      <c r="CX205" s="96"/>
      <c r="CY205" s="96"/>
      <c r="CZ205" s="96"/>
    </row>
    <row r="206" spans="1:104">
      <c r="A206" t="s">
        <v>239</v>
      </c>
      <c r="B206" t="s">
        <v>653</v>
      </c>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c r="CF206" s="96"/>
      <c r="CG206" s="96"/>
      <c r="CH206" s="96"/>
      <c r="CI206" s="96"/>
      <c r="CJ206" s="96"/>
      <c r="CK206" s="96"/>
      <c r="CL206" s="96"/>
      <c r="CM206" s="96"/>
      <c r="CN206" s="96"/>
      <c r="CO206" s="96"/>
      <c r="CP206" s="96"/>
      <c r="CQ206" s="96"/>
      <c r="CR206" s="96"/>
      <c r="CS206" s="96"/>
      <c r="CT206" s="96"/>
      <c r="CU206" s="96"/>
      <c r="CV206" s="96"/>
      <c r="CW206" s="96"/>
      <c r="CX206" s="96"/>
      <c r="CY206" s="96"/>
      <c r="CZ206" s="96"/>
    </row>
    <row r="207" spans="1:104">
      <c r="A207" t="s">
        <v>240</v>
      </c>
      <c r="C207" s="152" t="s">
        <v>480</v>
      </c>
      <c r="D207" s="95">
        <f t="shared" ref="D207:AI207" si="150">MAX(0,D47-D203)</f>
        <v>371.7</v>
      </c>
      <c r="E207" s="95">
        <f t="shared" si="150"/>
        <v>371.7</v>
      </c>
      <c r="F207" s="95">
        <f t="shared" si="150"/>
        <v>371.7</v>
      </c>
      <c r="G207" s="95">
        <f t="shared" si="150"/>
        <v>371.7</v>
      </c>
      <c r="H207" s="95">
        <f t="shared" si="150"/>
        <v>371.7</v>
      </c>
      <c r="I207" s="95">
        <f t="shared" si="150"/>
        <v>371.7</v>
      </c>
      <c r="J207" s="95">
        <f t="shared" si="150"/>
        <v>236.39999999999998</v>
      </c>
      <c r="K207" s="95">
        <f t="shared" si="150"/>
        <v>236.39999999999998</v>
      </c>
      <c r="L207" s="95">
        <f t="shared" si="150"/>
        <v>236.39999999999998</v>
      </c>
      <c r="M207" s="95">
        <f t="shared" si="150"/>
        <v>236.39999999999998</v>
      </c>
      <c r="N207" s="95">
        <f t="shared" si="150"/>
        <v>298.60000000000002</v>
      </c>
      <c r="O207" s="95">
        <f t="shared" si="150"/>
        <v>39.799999999999997</v>
      </c>
      <c r="P207" s="95">
        <f t="shared" si="150"/>
        <v>39.799999999999997</v>
      </c>
      <c r="Q207" s="95">
        <f t="shared" si="150"/>
        <v>39.799999999999997</v>
      </c>
      <c r="R207" s="95">
        <f t="shared" si="150"/>
        <v>39.799999999999997</v>
      </c>
      <c r="S207" s="95">
        <f t="shared" si="150"/>
        <v>39.799999999999997</v>
      </c>
      <c r="T207" s="95">
        <f t="shared" si="150"/>
        <v>39.799999999999997</v>
      </c>
      <c r="U207" s="95">
        <f t="shared" si="150"/>
        <v>39.799999999999997</v>
      </c>
      <c r="V207" s="95">
        <f t="shared" si="150"/>
        <v>39.799999999999997</v>
      </c>
      <c r="W207" s="95">
        <f t="shared" si="150"/>
        <v>39.799999999999997</v>
      </c>
      <c r="X207" s="95">
        <f t="shared" si="150"/>
        <v>41.099999999999994</v>
      </c>
      <c r="Y207" s="95">
        <f t="shared" si="150"/>
        <v>41.099999999999994</v>
      </c>
      <c r="Z207" s="95">
        <f t="shared" si="150"/>
        <v>41.099999999999994</v>
      </c>
      <c r="AA207" s="95">
        <f t="shared" si="150"/>
        <v>41.099999999999994</v>
      </c>
      <c r="AB207" s="95">
        <f t="shared" si="150"/>
        <v>41.099999999999994</v>
      </c>
      <c r="AC207" s="95">
        <f t="shared" si="150"/>
        <v>41.099999999999994</v>
      </c>
      <c r="AD207" s="95">
        <f t="shared" si="150"/>
        <v>41.099999999999994</v>
      </c>
      <c r="AE207" s="95">
        <f t="shared" si="150"/>
        <v>41.099999999999994</v>
      </c>
      <c r="AF207" s="95">
        <f t="shared" si="150"/>
        <v>41.099999999999994</v>
      </c>
      <c r="AG207" s="95">
        <f t="shared" si="150"/>
        <v>41.099999999999994</v>
      </c>
      <c r="AH207" s="95">
        <f t="shared" si="150"/>
        <v>41.099999999999994</v>
      </c>
      <c r="AI207" s="95">
        <f t="shared" si="150"/>
        <v>41.099999999999994</v>
      </c>
      <c r="AJ207" s="95">
        <f t="shared" ref="AJ207:BO207" si="151">MAX(0,AJ47-AJ203)</f>
        <v>41.099999999999994</v>
      </c>
      <c r="AK207" s="95">
        <f t="shared" si="151"/>
        <v>41.099999999999994</v>
      </c>
      <c r="AL207" s="95">
        <f t="shared" si="151"/>
        <v>41.099999999999994</v>
      </c>
      <c r="AM207" s="95">
        <f t="shared" si="151"/>
        <v>41.099999999999994</v>
      </c>
      <c r="AN207" s="95" t="e">
        <f t="shared" si="151"/>
        <v>#REF!</v>
      </c>
      <c r="AO207" s="95" t="e">
        <f t="shared" si="151"/>
        <v>#REF!</v>
      </c>
      <c r="AP207" s="95" t="e">
        <f t="shared" si="151"/>
        <v>#REF!</v>
      </c>
      <c r="AQ207" s="95" t="e">
        <f t="shared" si="151"/>
        <v>#REF!</v>
      </c>
      <c r="AR207" s="95" t="e">
        <f t="shared" si="151"/>
        <v>#REF!</v>
      </c>
      <c r="AS207" s="95" t="e">
        <f t="shared" si="151"/>
        <v>#REF!</v>
      </c>
      <c r="AT207" s="95" t="e">
        <f t="shared" si="151"/>
        <v>#REF!</v>
      </c>
      <c r="AU207" s="95" t="e">
        <f t="shared" si="151"/>
        <v>#REF!</v>
      </c>
      <c r="AV207" s="95" t="e">
        <f t="shared" si="151"/>
        <v>#REF!</v>
      </c>
      <c r="AW207" s="95" t="e">
        <f t="shared" si="151"/>
        <v>#REF!</v>
      </c>
      <c r="AX207" s="95" t="e">
        <f t="shared" si="151"/>
        <v>#REF!</v>
      </c>
      <c r="AY207" s="95" t="e">
        <f t="shared" si="151"/>
        <v>#REF!</v>
      </c>
      <c r="AZ207" s="95" t="e">
        <f t="shared" si="151"/>
        <v>#REF!</v>
      </c>
      <c r="BA207" s="95" t="e">
        <f t="shared" si="151"/>
        <v>#REF!</v>
      </c>
      <c r="BB207" s="95" t="e">
        <f t="shared" si="151"/>
        <v>#REF!</v>
      </c>
      <c r="BC207" s="95" t="e">
        <f t="shared" si="151"/>
        <v>#REF!</v>
      </c>
      <c r="BD207" s="95" t="e">
        <f t="shared" si="151"/>
        <v>#REF!</v>
      </c>
      <c r="BE207" s="95" t="e">
        <f t="shared" si="151"/>
        <v>#REF!</v>
      </c>
      <c r="BF207" s="95" t="e">
        <f t="shared" si="151"/>
        <v>#REF!</v>
      </c>
      <c r="BG207" s="95" t="e">
        <f t="shared" si="151"/>
        <v>#REF!</v>
      </c>
      <c r="BH207" s="95" t="e">
        <f t="shared" si="151"/>
        <v>#REF!</v>
      </c>
      <c r="BI207" s="95" t="e">
        <f t="shared" si="151"/>
        <v>#REF!</v>
      </c>
      <c r="BJ207" s="95" t="e">
        <f t="shared" si="151"/>
        <v>#REF!</v>
      </c>
      <c r="BK207" s="95" t="e">
        <f t="shared" si="151"/>
        <v>#REF!</v>
      </c>
      <c r="BL207" s="95" t="e">
        <f t="shared" si="151"/>
        <v>#REF!</v>
      </c>
      <c r="BM207" s="95" t="e">
        <f t="shared" si="151"/>
        <v>#REF!</v>
      </c>
      <c r="BN207" s="95" t="e">
        <f t="shared" si="151"/>
        <v>#REF!</v>
      </c>
      <c r="BO207" s="95" t="e">
        <f t="shared" si="151"/>
        <v>#REF!</v>
      </c>
      <c r="BP207" s="95" t="e">
        <f t="shared" ref="BP207:CZ207" si="152">MAX(0,BP47-BP203)</f>
        <v>#REF!</v>
      </c>
      <c r="BQ207" s="95" t="e">
        <f t="shared" si="152"/>
        <v>#REF!</v>
      </c>
      <c r="BR207" s="95" t="e">
        <f t="shared" si="152"/>
        <v>#REF!</v>
      </c>
      <c r="BS207" s="95" t="e">
        <f t="shared" si="152"/>
        <v>#REF!</v>
      </c>
      <c r="BT207" s="95" t="e">
        <f t="shared" si="152"/>
        <v>#REF!</v>
      </c>
      <c r="BU207" s="95" t="e">
        <f t="shared" si="152"/>
        <v>#REF!</v>
      </c>
      <c r="BV207" s="95" t="e">
        <f t="shared" si="152"/>
        <v>#REF!</v>
      </c>
      <c r="BW207" s="95" t="e">
        <f t="shared" si="152"/>
        <v>#REF!</v>
      </c>
      <c r="BX207" s="95" t="e">
        <f t="shared" si="152"/>
        <v>#REF!</v>
      </c>
      <c r="BY207" s="95" t="e">
        <f t="shared" si="152"/>
        <v>#REF!</v>
      </c>
      <c r="BZ207" s="95" t="e">
        <f t="shared" si="152"/>
        <v>#REF!</v>
      </c>
      <c r="CA207" s="95" t="e">
        <f t="shared" si="152"/>
        <v>#REF!</v>
      </c>
      <c r="CB207" s="95" t="e">
        <f t="shared" si="152"/>
        <v>#REF!</v>
      </c>
      <c r="CC207" s="95" t="e">
        <f t="shared" si="152"/>
        <v>#REF!</v>
      </c>
      <c r="CD207" s="95" t="e">
        <f t="shared" si="152"/>
        <v>#REF!</v>
      </c>
      <c r="CE207" s="95" t="e">
        <f t="shared" si="152"/>
        <v>#REF!</v>
      </c>
      <c r="CF207" s="95" t="e">
        <f t="shared" si="152"/>
        <v>#REF!</v>
      </c>
      <c r="CG207" s="95" t="e">
        <f t="shared" si="152"/>
        <v>#REF!</v>
      </c>
      <c r="CH207" s="95" t="e">
        <f t="shared" si="152"/>
        <v>#REF!</v>
      </c>
      <c r="CI207" s="95" t="e">
        <f t="shared" si="152"/>
        <v>#REF!</v>
      </c>
      <c r="CJ207" s="95" t="e">
        <f t="shared" si="152"/>
        <v>#REF!</v>
      </c>
      <c r="CK207" s="95" t="e">
        <f t="shared" si="152"/>
        <v>#REF!</v>
      </c>
      <c r="CL207" s="95" t="e">
        <f t="shared" si="152"/>
        <v>#REF!</v>
      </c>
      <c r="CM207" s="95" t="e">
        <f t="shared" si="152"/>
        <v>#REF!</v>
      </c>
      <c r="CN207" s="95" t="e">
        <f t="shared" si="152"/>
        <v>#REF!</v>
      </c>
      <c r="CO207" s="95" t="e">
        <f t="shared" si="152"/>
        <v>#REF!</v>
      </c>
      <c r="CP207" s="95" t="e">
        <f t="shared" si="152"/>
        <v>#REF!</v>
      </c>
      <c r="CQ207" s="95" t="e">
        <f t="shared" si="152"/>
        <v>#REF!</v>
      </c>
      <c r="CR207" s="95" t="e">
        <f t="shared" si="152"/>
        <v>#REF!</v>
      </c>
      <c r="CS207" s="95" t="e">
        <f t="shared" si="152"/>
        <v>#REF!</v>
      </c>
      <c r="CT207" s="95" t="e">
        <f t="shared" si="152"/>
        <v>#REF!</v>
      </c>
      <c r="CU207" s="95" t="e">
        <f t="shared" si="152"/>
        <v>#REF!</v>
      </c>
      <c r="CV207" s="95" t="e">
        <f t="shared" si="152"/>
        <v>#REF!</v>
      </c>
      <c r="CW207" s="95" t="e">
        <f t="shared" si="152"/>
        <v>#REF!</v>
      </c>
      <c r="CX207" s="95" t="e">
        <f t="shared" si="152"/>
        <v>#REF!</v>
      </c>
      <c r="CY207" s="95" t="e">
        <f t="shared" si="152"/>
        <v>#REF!</v>
      </c>
      <c r="CZ207" s="95" t="e">
        <f t="shared" si="152"/>
        <v>#REF!</v>
      </c>
    </row>
    <row r="208" spans="1:104">
      <c r="A208" t="s">
        <v>241</v>
      </c>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c r="BZ208" s="96"/>
      <c r="CA208" s="96"/>
      <c r="CB208" s="96"/>
      <c r="CC208" s="96"/>
      <c r="CD208" s="96"/>
      <c r="CE208" s="96"/>
      <c r="CF208" s="96"/>
      <c r="CG208" s="96"/>
      <c r="CH208" s="96"/>
      <c r="CI208" s="96"/>
      <c r="CJ208" s="96"/>
      <c r="CK208" s="96"/>
      <c r="CL208" s="96"/>
      <c r="CM208" s="96"/>
      <c r="CN208" s="96"/>
      <c r="CO208" s="96"/>
      <c r="CP208" s="96"/>
      <c r="CQ208" s="96"/>
      <c r="CR208" s="96"/>
      <c r="CS208" s="96"/>
      <c r="CT208" s="96"/>
      <c r="CU208" s="96"/>
      <c r="CV208" s="96"/>
      <c r="CW208" s="96"/>
      <c r="CX208" s="96"/>
      <c r="CY208" s="96"/>
      <c r="CZ208" s="96"/>
    </row>
    <row r="209" spans="1:104">
      <c r="A209" t="s">
        <v>242</v>
      </c>
      <c r="C209" s="151" t="s">
        <v>490</v>
      </c>
      <c r="D209" s="225">
        <f t="shared" ref="D209:BO209" si="153">COUNTIF(D191,"&gt;0")+COUNTIF(D193:D199,"&gt;0")</f>
        <v>0</v>
      </c>
      <c r="E209" s="225">
        <f t="shared" si="153"/>
        <v>0</v>
      </c>
      <c r="F209" s="225">
        <f t="shared" si="153"/>
        <v>0</v>
      </c>
      <c r="G209" s="225">
        <f t="shared" si="153"/>
        <v>0</v>
      </c>
      <c r="H209" s="225">
        <f t="shared" si="153"/>
        <v>0</v>
      </c>
      <c r="I209" s="225">
        <f t="shared" si="153"/>
        <v>0</v>
      </c>
      <c r="J209" s="225">
        <f t="shared" si="153"/>
        <v>0</v>
      </c>
      <c r="K209" s="225">
        <f t="shared" si="153"/>
        <v>0</v>
      </c>
      <c r="L209" s="225">
        <f t="shared" si="153"/>
        <v>0</v>
      </c>
      <c r="M209" s="225">
        <f t="shared" si="153"/>
        <v>0</v>
      </c>
      <c r="N209" s="225">
        <f t="shared" si="153"/>
        <v>0</v>
      </c>
      <c r="O209" s="225">
        <f t="shared" si="153"/>
        <v>0</v>
      </c>
      <c r="P209" s="225">
        <f t="shared" si="153"/>
        <v>0</v>
      </c>
      <c r="Q209" s="225">
        <f t="shared" si="153"/>
        <v>0</v>
      </c>
      <c r="R209" s="225">
        <f t="shared" si="153"/>
        <v>0</v>
      </c>
      <c r="S209" s="225">
        <f t="shared" si="153"/>
        <v>0</v>
      </c>
      <c r="T209" s="225">
        <f t="shared" si="153"/>
        <v>0</v>
      </c>
      <c r="U209" s="225">
        <f t="shared" si="153"/>
        <v>0</v>
      </c>
      <c r="V209" s="225">
        <f t="shared" si="153"/>
        <v>0</v>
      </c>
      <c r="W209" s="225">
        <f t="shared" si="153"/>
        <v>0</v>
      </c>
      <c r="X209" s="225">
        <f t="shared" si="153"/>
        <v>0</v>
      </c>
      <c r="Y209" s="225">
        <f t="shared" si="153"/>
        <v>0</v>
      </c>
      <c r="Z209" s="225">
        <f t="shared" si="153"/>
        <v>0</v>
      </c>
      <c r="AA209" s="225">
        <f t="shared" si="153"/>
        <v>0</v>
      </c>
      <c r="AB209" s="225">
        <f t="shared" si="153"/>
        <v>0</v>
      </c>
      <c r="AC209" s="225">
        <f t="shared" si="153"/>
        <v>0</v>
      </c>
      <c r="AD209" s="225">
        <f t="shared" si="153"/>
        <v>0</v>
      </c>
      <c r="AE209" s="225">
        <f t="shared" si="153"/>
        <v>0</v>
      </c>
      <c r="AF209" s="225">
        <f t="shared" si="153"/>
        <v>0</v>
      </c>
      <c r="AG209" s="225">
        <f t="shared" si="153"/>
        <v>0</v>
      </c>
      <c r="AH209" s="225">
        <f t="shared" si="153"/>
        <v>0</v>
      </c>
      <c r="AI209" s="225">
        <f t="shared" si="153"/>
        <v>0</v>
      </c>
      <c r="AJ209" s="225">
        <f t="shared" si="153"/>
        <v>0</v>
      </c>
      <c r="AK209" s="225">
        <f t="shared" si="153"/>
        <v>0</v>
      </c>
      <c r="AL209" s="225">
        <f t="shared" si="153"/>
        <v>0</v>
      </c>
      <c r="AM209" s="225">
        <f t="shared" si="153"/>
        <v>0</v>
      </c>
      <c r="AN209" s="225">
        <f t="shared" si="153"/>
        <v>0</v>
      </c>
      <c r="AO209" s="225">
        <f t="shared" si="153"/>
        <v>0</v>
      </c>
      <c r="AP209" s="225">
        <f t="shared" si="153"/>
        <v>0</v>
      </c>
      <c r="AQ209" s="225">
        <f t="shared" si="153"/>
        <v>0</v>
      </c>
      <c r="AR209" s="225">
        <f t="shared" si="153"/>
        <v>0</v>
      </c>
      <c r="AS209" s="225">
        <f t="shared" si="153"/>
        <v>0</v>
      </c>
      <c r="AT209" s="225">
        <f t="shared" si="153"/>
        <v>0</v>
      </c>
      <c r="AU209" s="225">
        <f t="shared" si="153"/>
        <v>0</v>
      </c>
      <c r="AV209" s="225">
        <f t="shared" si="153"/>
        <v>0</v>
      </c>
      <c r="AW209" s="225">
        <f t="shared" si="153"/>
        <v>0</v>
      </c>
      <c r="AX209" s="225">
        <f t="shared" si="153"/>
        <v>0</v>
      </c>
      <c r="AY209" s="225">
        <f t="shared" si="153"/>
        <v>0</v>
      </c>
      <c r="AZ209" s="225">
        <f t="shared" si="153"/>
        <v>0</v>
      </c>
      <c r="BA209" s="225">
        <f t="shared" si="153"/>
        <v>0</v>
      </c>
      <c r="BB209" s="225">
        <f t="shared" si="153"/>
        <v>0</v>
      </c>
      <c r="BC209" s="225">
        <f t="shared" si="153"/>
        <v>0</v>
      </c>
      <c r="BD209" s="225">
        <f t="shared" si="153"/>
        <v>0</v>
      </c>
      <c r="BE209" s="225">
        <f t="shared" si="153"/>
        <v>0</v>
      </c>
      <c r="BF209" s="225">
        <f t="shared" si="153"/>
        <v>0</v>
      </c>
      <c r="BG209" s="225">
        <f t="shared" si="153"/>
        <v>0</v>
      </c>
      <c r="BH209" s="225">
        <f t="shared" si="153"/>
        <v>0</v>
      </c>
      <c r="BI209" s="225">
        <f t="shared" si="153"/>
        <v>0</v>
      </c>
      <c r="BJ209" s="225">
        <f t="shared" si="153"/>
        <v>0</v>
      </c>
      <c r="BK209" s="225">
        <f t="shared" si="153"/>
        <v>0</v>
      </c>
      <c r="BL209" s="225">
        <f t="shared" si="153"/>
        <v>0</v>
      </c>
      <c r="BM209" s="225">
        <f t="shared" si="153"/>
        <v>0</v>
      </c>
      <c r="BN209" s="225">
        <f t="shared" si="153"/>
        <v>0</v>
      </c>
      <c r="BO209" s="225">
        <f t="shared" si="153"/>
        <v>0</v>
      </c>
      <c r="BP209" s="225">
        <f t="shared" ref="BP209:CE209" si="154">COUNTIF(BP191,"&gt;0")+COUNTIF(BP193:BP199,"&gt;0")</f>
        <v>0</v>
      </c>
      <c r="BQ209" s="225">
        <f t="shared" si="154"/>
        <v>0</v>
      </c>
      <c r="BR209" s="225">
        <f t="shared" si="154"/>
        <v>0</v>
      </c>
      <c r="BS209" s="225">
        <f t="shared" si="154"/>
        <v>0</v>
      </c>
      <c r="BT209" s="225">
        <f t="shared" si="154"/>
        <v>0</v>
      </c>
      <c r="BU209" s="225">
        <f t="shared" si="154"/>
        <v>0</v>
      </c>
      <c r="BV209" s="225">
        <f t="shared" si="154"/>
        <v>0</v>
      </c>
      <c r="BW209" s="225">
        <f t="shared" si="154"/>
        <v>0</v>
      </c>
      <c r="BX209" s="225">
        <f t="shared" si="154"/>
        <v>0</v>
      </c>
      <c r="BY209" s="225">
        <f t="shared" si="154"/>
        <v>0</v>
      </c>
      <c r="BZ209" s="225">
        <f t="shared" si="154"/>
        <v>0</v>
      </c>
      <c r="CA209" s="225">
        <f t="shared" si="154"/>
        <v>0</v>
      </c>
      <c r="CB209" s="225">
        <f t="shared" si="154"/>
        <v>0</v>
      </c>
      <c r="CC209" s="225">
        <f t="shared" si="154"/>
        <v>0</v>
      </c>
      <c r="CD209" s="225">
        <f t="shared" si="154"/>
        <v>0</v>
      </c>
      <c r="CE209" s="225">
        <f t="shared" si="154"/>
        <v>0</v>
      </c>
      <c r="CF209" s="225">
        <f>COUNTIF(CF191,"&gt;0")+COUNTIF(CF193:CF199,"&gt;0")</f>
        <v>0</v>
      </c>
      <c r="CG209" s="225">
        <f t="shared" ref="CG209:CZ209" si="155">COUNTIF(CG191,"&gt;0")+COUNTIF(CG193:CG199,"&gt;0")</f>
        <v>0</v>
      </c>
      <c r="CH209" s="225">
        <f t="shared" si="155"/>
        <v>0</v>
      </c>
      <c r="CI209" s="225">
        <f t="shared" si="155"/>
        <v>0</v>
      </c>
      <c r="CJ209" s="225">
        <f t="shared" si="155"/>
        <v>0</v>
      </c>
      <c r="CK209" s="225">
        <f t="shared" si="155"/>
        <v>0</v>
      </c>
      <c r="CL209" s="225">
        <f t="shared" si="155"/>
        <v>0</v>
      </c>
      <c r="CM209" s="225">
        <f t="shared" si="155"/>
        <v>0</v>
      </c>
      <c r="CN209" s="225">
        <f t="shared" si="155"/>
        <v>0</v>
      </c>
      <c r="CO209" s="225">
        <f t="shared" si="155"/>
        <v>0</v>
      </c>
      <c r="CP209" s="225">
        <f t="shared" si="155"/>
        <v>0</v>
      </c>
      <c r="CQ209" s="225">
        <f t="shared" si="155"/>
        <v>0</v>
      </c>
      <c r="CR209" s="225">
        <f t="shared" si="155"/>
        <v>0</v>
      </c>
      <c r="CS209" s="225">
        <f t="shared" si="155"/>
        <v>0</v>
      </c>
      <c r="CT209" s="225">
        <f t="shared" si="155"/>
        <v>0</v>
      </c>
      <c r="CU209" s="225">
        <f t="shared" si="155"/>
        <v>0</v>
      </c>
      <c r="CV209" s="225">
        <f t="shared" si="155"/>
        <v>0</v>
      </c>
      <c r="CW209" s="225">
        <f t="shared" si="155"/>
        <v>0</v>
      </c>
      <c r="CX209" s="225">
        <f t="shared" si="155"/>
        <v>0</v>
      </c>
      <c r="CY209" s="225">
        <f t="shared" si="155"/>
        <v>0</v>
      </c>
      <c r="CZ209" s="225">
        <f t="shared" si="155"/>
        <v>0</v>
      </c>
    </row>
    <row r="210" spans="1:104">
      <c r="A210" t="s">
        <v>243</v>
      </c>
      <c r="C210" s="151" t="s">
        <v>493</v>
      </c>
      <c r="D210" s="95">
        <f>IF(D209=0,45,35*(D209+1)+42)</f>
        <v>45</v>
      </c>
      <c r="E210" s="95">
        <f t="shared" ref="E210:BP210" si="156">IF(E209=0,45,35*(E209+1)+42)</f>
        <v>45</v>
      </c>
      <c r="F210" s="95">
        <f t="shared" si="156"/>
        <v>45</v>
      </c>
      <c r="G210" s="95">
        <f t="shared" si="156"/>
        <v>45</v>
      </c>
      <c r="H210" s="95">
        <f t="shared" si="156"/>
        <v>45</v>
      </c>
      <c r="I210" s="95">
        <f t="shared" si="156"/>
        <v>45</v>
      </c>
      <c r="J210" s="95">
        <f t="shared" si="156"/>
        <v>45</v>
      </c>
      <c r="K210" s="95">
        <f t="shared" si="156"/>
        <v>45</v>
      </c>
      <c r="L210" s="95">
        <f t="shared" si="156"/>
        <v>45</v>
      </c>
      <c r="M210" s="95">
        <f t="shared" si="156"/>
        <v>45</v>
      </c>
      <c r="N210" s="95">
        <f t="shared" si="156"/>
        <v>45</v>
      </c>
      <c r="O210" s="95">
        <f t="shared" si="156"/>
        <v>45</v>
      </c>
      <c r="P210" s="95">
        <f t="shared" si="156"/>
        <v>45</v>
      </c>
      <c r="Q210" s="95">
        <f t="shared" si="156"/>
        <v>45</v>
      </c>
      <c r="R210" s="95">
        <f t="shared" si="156"/>
        <v>45</v>
      </c>
      <c r="S210" s="95">
        <f t="shared" si="156"/>
        <v>45</v>
      </c>
      <c r="T210" s="95">
        <f t="shared" si="156"/>
        <v>45</v>
      </c>
      <c r="U210" s="95">
        <f t="shared" si="156"/>
        <v>45</v>
      </c>
      <c r="V210" s="95">
        <f t="shared" si="156"/>
        <v>45</v>
      </c>
      <c r="W210" s="95">
        <f t="shared" si="156"/>
        <v>45</v>
      </c>
      <c r="X210" s="95">
        <f t="shared" si="156"/>
        <v>45</v>
      </c>
      <c r="Y210" s="95">
        <f t="shared" si="156"/>
        <v>45</v>
      </c>
      <c r="Z210" s="95">
        <f t="shared" si="156"/>
        <v>45</v>
      </c>
      <c r="AA210" s="95">
        <f t="shared" si="156"/>
        <v>45</v>
      </c>
      <c r="AB210" s="95">
        <f t="shared" si="156"/>
        <v>45</v>
      </c>
      <c r="AC210" s="95">
        <f t="shared" si="156"/>
        <v>45</v>
      </c>
      <c r="AD210" s="95">
        <f t="shared" si="156"/>
        <v>45</v>
      </c>
      <c r="AE210" s="95">
        <f t="shared" si="156"/>
        <v>45</v>
      </c>
      <c r="AF210" s="95">
        <f t="shared" si="156"/>
        <v>45</v>
      </c>
      <c r="AG210" s="95">
        <f t="shared" si="156"/>
        <v>45</v>
      </c>
      <c r="AH210" s="95">
        <f t="shared" si="156"/>
        <v>45</v>
      </c>
      <c r="AI210" s="95">
        <f t="shared" si="156"/>
        <v>45</v>
      </c>
      <c r="AJ210" s="95">
        <f t="shared" si="156"/>
        <v>45</v>
      </c>
      <c r="AK210" s="95">
        <f t="shared" si="156"/>
        <v>45</v>
      </c>
      <c r="AL210" s="95">
        <f t="shared" si="156"/>
        <v>45</v>
      </c>
      <c r="AM210" s="95">
        <f t="shared" si="156"/>
        <v>45</v>
      </c>
      <c r="AN210" s="95">
        <f t="shared" si="156"/>
        <v>45</v>
      </c>
      <c r="AO210" s="95">
        <f t="shared" si="156"/>
        <v>45</v>
      </c>
      <c r="AP210" s="95">
        <f t="shared" si="156"/>
        <v>45</v>
      </c>
      <c r="AQ210" s="95">
        <f t="shared" si="156"/>
        <v>45</v>
      </c>
      <c r="AR210" s="95">
        <f t="shared" si="156"/>
        <v>45</v>
      </c>
      <c r="AS210" s="95">
        <f t="shared" si="156"/>
        <v>45</v>
      </c>
      <c r="AT210" s="95">
        <f t="shared" si="156"/>
        <v>45</v>
      </c>
      <c r="AU210" s="95">
        <f t="shared" si="156"/>
        <v>45</v>
      </c>
      <c r="AV210" s="95">
        <f t="shared" si="156"/>
        <v>45</v>
      </c>
      <c r="AW210" s="95">
        <f t="shared" si="156"/>
        <v>45</v>
      </c>
      <c r="AX210" s="95">
        <f t="shared" si="156"/>
        <v>45</v>
      </c>
      <c r="AY210" s="95">
        <f t="shared" si="156"/>
        <v>45</v>
      </c>
      <c r="AZ210" s="95">
        <f t="shared" si="156"/>
        <v>45</v>
      </c>
      <c r="BA210" s="95">
        <f t="shared" si="156"/>
        <v>45</v>
      </c>
      <c r="BB210" s="95">
        <f t="shared" si="156"/>
        <v>45</v>
      </c>
      <c r="BC210" s="95">
        <f t="shared" si="156"/>
        <v>45</v>
      </c>
      <c r="BD210" s="95">
        <f t="shared" si="156"/>
        <v>45</v>
      </c>
      <c r="BE210" s="95">
        <f t="shared" si="156"/>
        <v>45</v>
      </c>
      <c r="BF210" s="95">
        <f t="shared" si="156"/>
        <v>45</v>
      </c>
      <c r="BG210" s="95">
        <f t="shared" si="156"/>
        <v>45</v>
      </c>
      <c r="BH210" s="95">
        <f t="shared" si="156"/>
        <v>45</v>
      </c>
      <c r="BI210" s="95">
        <f t="shared" si="156"/>
        <v>45</v>
      </c>
      <c r="BJ210" s="95">
        <f t="shared" si="156"/>
        <v>45</v>
      </c>
      <c r="BK210" s="95">
        <f t="shared" si="156"/>
        <v>45</v>
      </c>
      <c r="BL210" s="95">
        <f t="shared" si="156"/>
        <v>45</v>
      </c>
      <c r="BM210" s="95">
        <f t="shared" si="156"/>
        <v>45</v>
      </c>
      <c r="BN210" s="95">
        <f t="shared" si="156"/>
        <v>45</v>
      </c>
      <c r="BO210" s="95">
        <f t="shared" si="156"/>
        <v>45</v>
      </c>
      <c r="BP210" s="95">
        <f t="shared" si="156"/>
        <v>45</v>
      </c>
      <c r="BQ210" s="95">
        <f t="shared" ref="BQ210:CZ210" si="157">IF(BQ209=0,45,35*(BQ209+1)+42)</f>
        <v>45</v>
      </c>
      <c r="BR210" s="95">
        <f t="shared" si="157"/>
        <v>45</v>
      </c>
      <c r="BS210" s="95">
        <f t="shared" si="157"/>
        <v>45</v>
      </c>
      <c r="BT210" s="95">
        <f t="shared" si="157"/>
        <v>45</v>
      </c>
      <c r="BU210" s="95">
        <f t="shared" si="157"/>
        <v>45</v>
      </c>
      <c r="BV210" s="95">
        <f t="shared" si="157"/>
        <v>45</v>
      </c>
      <c r="BW210" s="95">
        <f t="shared" si="157"/>
        <v>45</v>
      </c>
      <c r="BX210" s="95">
        <f t="shared" si="157"/>
        <v>45</v>
      </c>
      <c r="BY210" s="95">
        <f t="shared" si="157"/>
        <v>45</v>
      </c>
      <c r="BZ210" s="95">
        <f t="shared" si="157"/>
        <v>45</v>
      </c>
      <c r="CA210" s="95">
        <f t="shared" si="157"/>
        <v>45</v>
      </c>
      <c r="CB210" s="95">
        <f t="shared" si="157"/>
        <v>45</v>
      </c>
      <c r="CC210" s="95">
        <f t="shared" si="157"/>
        <v>45</v>
      </c>
      <c r="CD210" s="95">
        <f t="shared" si="157"/>
        <v>45</v>
      </c>
      <c r="CE210" s="95">
        <f t="shared" si="157"/>
        <v>45</v>
      </c>
      <c r="CF210" s="95">
        <f t="shared" si="157"/>
        <v>45</v>
      </c>
      <c r="CG210" s="95">
        <f t="shared" si="157"/>
        <v>45</v>
      </c>
      <c r="CH210" s="95">
        <f t="shared" si="157"/>
        <v>45</v>
      </c>
      <c r="CI210" s="95">
        <f t="shared" si="157"/>
        <v>45</v>
      </c>
      <c r="CJ210" s="95">
        <f t="shared" si="157"/>
        <v>45</v>
      </c>
      <c r="CK210" s="95">
        <f t="shared" si="157"/>
        <v>45</v>
      </c>
      <c r="CL210" s="95">
        <f t="shared" si="157"/>
        <v>45</v>
      </c>
      <c r="CM210" s="95">
        <f t="shared" si="157"/>
        <v>45</v>
      </c>
      <c r="CN210" s="95">
        <f t="shared" si="157"/>
        <v>45</v>
      </c>
      <c r="CO210" s="95">
        <f t="shared" si="157"/>
        <v>45</v>
      </c>
      <c r="CP210" s="95">
        <f t="shared" si="157"/>
        <v>45</v>
      </c>
      <c r="CQ210" s="95">
        <f t="shared" si="157"/>
        <v>45</v>
      </c>
      <c r="CR210" s="95">
        <f t="shared" si="157"/>
        <v>45</v>
      </c>
      <c r="CS210" s="95">
        <f t="shared" si="157"/>
        <v>45</v>
      </c>
      <c r="CT210" s="95">
        <f t="shared" si="157"/>
        <v>45</v>
      </c>
      <c r="CU210" s="95">
        <f t="shared" si="157"/>
        <v>45</v>
      </c>
      <c r="CV210" s="95">
        <f t="shared" si="157"/>
        <v>45</v>
      </c>
      <c r="CW210" s="95">
        <f t="shared" si="157"/>
        <v>45</v>
      </c>
      <c r="CX210" s="95">
        <f t="shared" si="157"/>
        <v>45</v>
      </c>
      <c r="CY210" s="95">
        <f t="shared" si="157"/>
        <v>45</v>
      </c>
      <c r="CZ210" s="95">
        <f t="shared" si="157"/>
        <v>45</v>
      </c>
    </row>
    <row r="211" spans="1:104">
      <c r="A211" t="s">
        <v>244</v>
      </c>
      <c r="C211" s="151" t="s">
        <v>494</v>
      </c>
      <c r="D211" s="95">
        <f>IF(D209=0,45,35*(D209+1)+31)</f>
        <v>45</v>
      </c>
      <c r="E211" s="95">
        <f t="shared" ref="E211:BP211" si="158">IF(E209=0,45,35*(E209+1)+31)</f>
        <v>45</v>
      </c>
      <c r="F211" s="95">
        <f t="shared" si="158"/>
        <v>45</v>
      </c>
      <c r="G211" s="95">
        <f t="shared" si="158"/>
        <v>45</v>
      </c>
      <c r="H211" s="95">
        <f t="shared" si="158"/>
        <v>45</v>
      </c>
      <c r="I211" s="95">
        <f t="shared" si="158"/>
        <v>45</v>
      </c>
      <c r="J211" s="95">
        <f t="shared" si="158"/>
        <v>45</v>
      </c>
      <c r="K211" s="95">
        <f t="shared" si="158"/>
        <v>45</v>
      </c>
      <c r="L211" s="95">
        <f t="shared" si="158"/>
        <v>45</v>
      </c>
      <c r="M211" s="95">
        <f t="shared" si="158"/>
        <v>45</v>
      </c>
      <c r="N211" s="95">
        <f t="shared" si="158"/>
        <v>45</v>
      </c>
      <c r="O211" s="95">
        <f t="shared" si="158"/>
        <v>45</v>
      </c>
      <c r="P211" s="95">
        <f t="shared" si="158"/>
        <v>45</v>
      </c>
      <c r="Q211" s="95">
        <f t="shared" si="158"/>
        <v>45</v>
      </c>
      <c r="R211" s="95">
        <f t="shared" si="158"/>
        <v>45</v>
      </c>
      <c r="S211" s="95">
        <f t="shared" si="158"/>
        <v>45</v>
      </c>
      <c r="T211" s="95">
        <f t="shared" si="158"/>
        <v>45</v>
      </c>
      <c r="U211" s="95">
        <f t="shared" si="158"/>
        <v>45</v>
      </c>
      <c r="V211" s="95">
        <f t="shared" si="158"/>
        <v>45</v>
      </c>
      <c r="W211" s="95">
        <f t="shared" si="158"/>
        <v>45</v>
      </c>
      <c r="X211" s="95">
        <f t="shared" si="158"/>
        <v>45</v>
      </c>
      <c r="Y211" s="95">
        <f t="shared" si="158"/>
        <v>45</v>
      </c>
      <c r="Z211" s="95">
        <f t="shared" si="158"/>
        <v>45</v>
      </c>
      <c r="AA211" s="95">
        <f t="shared" si="158"/>
        <v>45</v>
      </c>
      <c r="AB211" s="95">
        <f t="shared" si="158"/>
        <v>45</v>
      </c>
      <c r="AC211" s="95">
        <f t="shared" si="158"/>
        <v>45</v>
      </c>
      <c r="AD211" s="95">
        <f t="shared" si="158"/>
        <v>45</v>
      </c>
      <c r="AE211" s="95">
        <f t="shared" si="158"/>
        <v>45</v>
      </c>
      <c r="AF211" s="95">
        <f t="shared" si="158"/>
        <v>45</v>
      </c>
      <c r="AG211" s="95">
        <f t="shared" si="158"/>
        <v>45</v>
      </c>
      <c r="AH211" s="95">
        <f t="shared" si="158"/>
        <v>45</v>
      </c>
      <c r="AI211" s="95">
        <f t="shared" si="158"/>
        <v>45</v>
      </c>
      <c r="AJ211" s="95">
        <f t="shared" si="158"/>
        <v>45</v>
      </c>
      <c r="AK211" s="95">
        <f t="shared" si="158"/>
        <v>45</v>
      </c>
      <c r="AL211" s="95">
        <f t="shared" si="158"/>
        <v>45</v>
      </c>
      <c r="AM211" s="95">
        <f t="shared" si="158"/>
        <v>45</v>
      </c>
      <c r="AN211" s="95">
        <f t="shared" si="158"/>
        <v>45</v>
      </c>
      <c r="AO211" s="95">
        <f t="shared" si="158"/>
        <v>45</v>
      </c>
      <c r="AP211" s="95">
        <f t="shared" si="158"/>
        <v>45</v>
      </c>
      <c r="AQ211" s="95">
        <f t="shared" si="158"/>
        <v>45</v>
      </c>
      <c r="AR211" s="95">
        <f t="shared" si="158"/>
        <v>45</v>
      </c>
      <c r="AS211" s="95">
        <f t="shared" si="158"/>
        <v>45</v>
      </c>
      <c r="AT211" s="95">
        <f t="shared" si="158"/>
        <v>45</v>
      </c>
      <c r="AU211" s="95">
        <f t="shared" si="158"/>
        <v>45</v>
      </c>
      <c r="AV211" s="95">
        <f t="shared" si="158"/>
        <v>45</v>
      </c>
      <c r="AW211" s="95">
        <f t="shared" si="158"/>
        <v>45</v>
      </c>
      <c r="AX211" s="95">
        <f t="shared" si="158"/>
        <v>45</v>
      </c>
      <c r="AY211" s="95">
        <f t="shared" si="158"/>
        <v>45</v>
      </c>
      <c r="AZ211" s="95">
        <f t="shared" si="158"/>
        <v>45</v>
      </c>
      <c r="BA211" s="95">
        <f t="shared" si="158"/>
        <v>45</v>
      </c>
      <c r="BB211" s="95">
        <f t="shared" si="158"/>
        <v>45</v>
      </c>
      <c r="BC211" s="95">
        <f t="shared" si="158"/>
        <v>45</v>
      </c>
      <c r="BD211" s="95">
        <f t="shared" si="158"/>
        <v>45</v>
      </c>
      <c r="BE211" s="95">
        <f t="shared" si="158"/>
        <v>45</v>
      </c>
      <c r="BF211" s="95">
        <f t="shared" si="158"/>
        <v>45</v>
      </c>
      <c r="BG211" s="95">
        <f t="shared" si="158"/>
        <v>45</v>
      </c>
      <c r="BH211" s="95">
        <f t="shared" si="158"/>
        <v>45</v>
      </c>
      <c r="BI211" s="95">
        <f t="shared" si="158"/>
        <v>45</v>
      </c>
      <c r="BJ211" s="95">
        <f t="shared" si="158"/>
        <v>45</v>
      </c>
      <c r="BK211" s="95">
        <f t="shared" si="158"/>
        <v>45</v>
      </c>
      <c r="BL211" s="95">
        <f t="shared" si="158"/>
        <v>45</v>
      </c>
      <c r="BM211" s="95">
        <f t="shared" si="158"/>
        <v>45</v>
      </c>
      <c r="BN211" s="95">
        <f t="shared" si="158"/>
        <v>45</v>
      </c>
      <c r="BO211" s="95">
        <f t="shared" si="158"/>
        <v>45</v>
      </c>
      <c r="BP211" s="95">
        <f t="shared" si="158"/>
        <v>45</v>
      </c>
      <c r="BQ211" s="95">
        <f t="shared" ref="BQ211:CZ211" si="159">IF(BQ209=0,45,35*(BQ209+1)+31)</f>
        <v>45</v>
      </c>
      <c r="BR211" s="95">
        <f t="shared" si="159"/>
        <v>45</v>
      </c>
      <c r="BS211" s="95">
        <f t="shared" si="159"/>
        <v>45</v>
      </c>
      <c r="BT211" s="95">
        <f t="shared" si="159"/>
        <v>45</v>
      </c>
      <c r="BU211" s="95">
        <f t="shared" si="159"/>
        <v>45</v>
      </c>
      <c r="BV211" s="95">
        <f t="shared" si="159"/>
        <v>45</v>
      </c>
      <c r="BW211" s="95">
        <f t="shared" si="159"/>
        <v>45</v>
      </c>
      <c r="BX211" s="95">
        <f t="shared" si="159"/>
        <v>45</v>
      </c>
      <c r="BY211" s="95">
        <f t="shared" si="159"/>
        <v>45</v>
      </c>
      <c r="BZ211" s="95">
        <f t="shared" si="159"/>
        <v>45</v>
      </c>
      <c r="CA211" s="95">
        <f t="shared" si="159"/>
        <v>45</v>
      </c>
      <c r="CB211" s="95">
        <f t="shared" si="159"/>
        <v>45</v>
      </c>
      <c r="CC211" s="95">
        <f t="shared" si="159"/>
        <v>45</v>
      </c>
      <c r="CD211" s="95">
        <f t="shared" si="159"/>
        <v>45</v>
      </c>
      <c r="CE211" s="95">
        <f t="shared" si="159"/>
        <v>45</v>
      </c>
      <c r="CF211" s="95">
        <f t="shared" si="159"/>
        <v>45</v>
      </c>
      <c r="CG211" s="95">
        <f t="shared" si="159"/>
        <v>45</v>
      </c>
      <c r="CH211" s="95">
        <f t="shared" si="159"/>
        <v>45</v>
      </c>
      <c r="CI211" s="95">
        <f t="shared" si="159"/>
        <v>45</v>
      </c>
      <c r="CJ211" s="95">
        <f t="shared" si="159"/>
        <v>45</v>
      </c>
      <c r="CK211" s="95">
        <f t="shared" si="159"/>
        <v>45</v>
      </c>
      <c r="CL211" s="95">
        <f t="shared" si="159"/>
        <v>45</v>
      </c>
      <c r="CM211" s="95">
        <f t="shared" si="159"/>
        <v>45</v>
      </c>
      <c r="CN211" s="95">
        <f t="shared" si="159"/>
        <v>45</v>
      </c>
      <c r="CO211" s="95">
        <f t="shared" si="159"/>
        <v>45</v>
      </c>
      <c r="CP211" s="95">
        <f t="shared" si="159"/>
        <v>45</v>
      </c>
      <c r="CQ211" s="95">
        <f t="shared" si="159"/>
        <v>45</v>
      </c>
      <c r="CR211" s="95">
        <f t="shared" si="159"/>
        <v>45</v>
      </c>
      <c r="CS211" s="95">
        <f t="shared" si="159"/>
        <v>45</v>
      </c>
      <c r="CT211" s="95">
        <f t="shared" si="159"/>
        <v>45</v>
      </c>
      <c r="CU211" s="95">
        <f t="shared" si="159"/>
        <v>45</v>
      </c>
      <c r="CV211" s="95">
        <f t="shared" si="159"/>
        <v>45</v>
      </c>
      <c r="CW211" s="95">
        <f t="shared" si="159"/>
        <v>45</v>
      </c>
      <c r="CX211" s="95">
        <f t="shared" si="159"/>
        <v>45</v>
      </c>
      <c r="CY211" s="95">
        <f t="shared" si="159"/>
        <v>45</v>
      </c>
      <c r="CZ211" s="95">
        <f t="shared" si="159"/>
        <v>45</v>
      </c>
    </row>
    <row r="212" spans="1:104">
      <c r="A212" t="s">
        <v>245</v>
      </c>
      <c r="C212" s="152" t="s">
        <v>491</v>
      </c>
      <c r="D212" s="95">
        <f t="shared" ref="D212:AI212" si="160">IF(D47&lt;D210,0,D207*0.1)</f>
        <v>37.17</v>
      </c>
      <c r="E212" s="95">
        <f t="shared" si="160"/>
        <v>37.17</v>
      </c>
      <c r="F212" s="95">
        <f t="shared" si="160"/>
        <v>37.17</v>
      </c>
      <c r="G212" s="95">
        <f t="shared" si="160"/>
        <v>37.17</v>
      </c>
      <c r="H212" s="95">
        <f t="shared" si="160"/>
        <v>37.17</v>
      </c>
      <c r="I212" s="95">
        <f t="shared" si="160"/>
        <v>37.17</v>
      </c>
      <c r="J212" s="95">
        <f t="shared" si="160"/>
        <v>23.64</v>
      </c>
      <c r="K212" s="95">
        <f t="shared" si="160"/>
        <v>23.64</v>
      </c>
      <c r="L212" s="95">
        <f t="shared" si="160"/>
        <v>23.64</v>
      </c>
      <c r="M212" s="95">
        <f t="shared" si="160"/>
        <v>23.64</v>
      </c>
      <c r="N212" s="95">
        <f t="shared" si="160"/>
        <v>29.860000000000003</v>
      </c>
      <c r="O212" s="95">
        <f t="shared" si="160"/>
        <v>3.98</v>
      </c>
      <c r="P212" s="95">
        <f t="shared" si="160"/>
        <v>3.98</v>
      </c>
      <c r="Q212" s="95">
        <f t="shared" si="160"/>
        <v>3.98</v>
      </c>
      <c r="R212" s="95">
        <f t="shared" si="160"/>
        <v>3.98</v>
      </c>
      <c r="S212" s="95">
        <f t="shared" si="160"/>
        <v>3.98</v>
      </c>
      <c r="T212" s="95">
        <f t="shared" si="160"/>
        <v>3.98</v>
      </c>
      <c r="U212" s="95">
        <f t="shared" si="160"/>
        <v>3.98</v>
      </c>
      <c r="V212" s="95">
        <f t="shared" si="160"/>
        <v>3.98</v>
      </c>
      <c r="W212" s="95">
        <f t="shared" si="160"/>
        <v>3.98</v>
      </c>
      <c r="X212" s="95">
        <f t="shared" si="160"/>
        <v>4.1099999999999994</v>
      </c>
      <c r="Y212" s="95">
        <f t="shared" si="160"/>
        <v>4.1099999999999994</v>
      </c>
      <c r="Z212" s="95">
        <f t="shared" si="160"/>
        <v>4.1099999999999994</v>
      </c>
      <c r="AA212" s="95">
        <f t="shared" si="160"/>
        <v>4.1099999999999994</v>
      </c>
      <c r="AB212" s="95">
        <f t="shared" si="160"/>
        <v>4.1099999999999994</v>
      </c>
      <c r="AC212" s="95">
        <f t="shared" si="160"/>
        <v>4.1099999999999994</v>
      </c>
      <c r="AD212" s="95">
        <f t="shared" si="160"/>
        <v>4.1099999999999994</v>
      </c>
      <c r="AE212" s="95">
        <f t="shared" si="160"/>
        <v>4.1099999999999994</v>
      </c>
      <c r="AF212" s="95">
        <f t="shared" si="160"/>
        <v>4.1099999999999994</v>
      </c>
      <c r="AG212" s="95">
        <f t="shared" si="160"/>
        <v>4.1099999999999994</v>
      </c>
      <c r="AH212" s="95">
        <f t="shared" si="160"/>
        <v>4.1099999999999994</v>
      </c>
      <c r="AI212" s="95">
        <f t="shared" si="160"/>
        <v>4.1099999999999994</v>
      </c>
      <c r="AJ212" s="95">
        <f t="shared" ref="AJ212:BO212" si="161">IF(AJ47&lt;AJ210,0,AJ207*0.1)</f>
        <v>4.1099999999999994</v>
      </c>
      <c r="AK212" s="95">
        <f t="shared" si="161"/>
        <v>4.1099999999999994</v>
      </c>
      <c r="AL212" s="95">
        <f t="shared" si="161"/>
        <v>4.1099999999999994</v>
      </c>
      <c r="AM212" s="95">
        <f t="shared" si="161"/>
        <v>4.1099999999999994</v>
      </c>
      <c r="AN212" s="95" t="e">
        <f t="shared" si="161"/>
        <v>#REF!</v>
      </c>
      <c r="AO212" s="95" t="e">
        <f t="shared" si="161"/>
        <v>#REF!</v>
      </c>
      <c r="AP212" s="95" t="e">
        <f t="shared" si="161"/>
        <v>#REF!</v>
      </c>
      <c r="AQ212" s="95" t="e">
        <f t="shared" si="161"/>
        <v>#REF!</v>
      </c>
      <c r="AR212" s="95" t="e">
        <f t="shared" si="161"/>
        <v>#REF!</v>
      </c>
      <c r="AS212" s="95" t="e">
        <f t="shared" si="161"/>
        <v>#REF!</v>
      </c>
      <c r="AT212" s="95" t="e">
        <f t="shared" si="161"/>
        <v>#REF!</v>
      </c>
      <c r="AU212" s="95" t="e">
        <f t="shared" si="161"/>
        <v>#REF!</v>
      </c>
      <c r="AV212" s="95" t="e">
        <f t="shared" si="161"/>
        <v>#REF!</v>
      </c>
      <c r="AW212" s="95" t="e">
        <f t="shared" si="161"/>
        <v>#REF!</v>
      </c>
      <c r="AX212" s="95" t="e">
        <f t="shared" si="161"/>
        <v>#REF!</v>
      </c>
      <c r="AY212" s="95" t="e">
        <f t="shared" si="161"/>
        <v>#REF!</v>
      </c>
      <c r="AZ212" s="95" t="e">
        <f t="shared" si="161"/>
        <v>#REF!</v>
      </c>
      <c r="BA212" s="95" t="e">
        <f t="shared" si="161"/>
        <v>#REF!</v>
      </c>
      <c r="BB212" s="95" t="e">
        <f t="shared" si="161"/>
        <v>#REF!</v>
      </c>
      <c r="BC212" s="95" t="e">
        <f t="shared" si="161"/>
        <v>#REF!</v>
      </c>
      <c r="BD212" s="95" t="e">
        <f t="shared" si="161"/>
        <v>#REF!</v>
      </c>
      <c r="BE212" s="95" t="e">
        <f t="shared" si="161"/>
        <v>#REF!</v>
      </c>
      <c r="BF212" s="95" t="e">
        <f t="shared" si="161"/>
        <v>#REF!</v>
      </c>
      <c r="BG212" s="95" t="e">
        <f t="shared" si="161"/>
        <v>#REF!</v>
      </c>
      <c r="BH212" s="95" t="e">
        <f t="shared" si="161"/>
        <v>#REF!</v>
      </c>
      <c r="BI212" s="95" t="e">
        <f t="shared" si="161"/>
        <v>#REF!</v>
      </c>
      <c r="BJ212" s="95" t="e">
        <f t="shared" si="161"/>
        <v>#REF!</v>
      </c>
      <c r="BK212" s="95" t="e">
        <f t="shared" si="161"/>
        <v>#REF!</v>
      </c>
      <c r="BL212" s="95" t="e">
        <f t="shared" si="161"/>
        <v>#REF!</v>
      </c>
      <c r="BM212" s="95" t="e">
        <f t="shared" si="161"/>
        <v>#REF!</v>
      </c>
      <c r="BN212" s="95" t="e">
        <f t="shared" si="161"/>
        <v>#REF!</v>
      </c>
      <c r="BO212" s="95" t="e">
        <f t="shared" si="161"/>
        <v>#REF!</v>
      </c>
      <c r="BP212" s="95" t="e">
        <f t="shared" ref="BP212:CZ212" si="162">IF(BP47&lt;BP210,0,BP207*0.1)</f>
        <v>#REF!</v>
      </c>
      <c r="BQ212" s="95" t="e">
        <f t="shared" si="162"/>
        <v>#REF!</v>
      </c>
      <c r="BR212" s="95" t="e">
        <f t="shared" si="162"/>
        <v>#REF!</v>
      </c>
      <c r="BS212" s="95" t="e">
        <f t="shared" si="162"/>
        <v>#REF!</v>
      </c>
      <c r="BT212" s="95" t="e">
        <f t="shared" si="162"/>
        <v>#REF!</v>
      </c>
      <c r="BU212" s="95" t="e">
        <f t="shared" si="162"/>
        <v>#REF!</v>
      </c>
      <c r="BV212" s="95" t="e">
        <f t="shared" si="162"/>
        <v>#REF!</v>
      </c>
      <c r="BW212" s="95" t="e">
        <f t="shared" si="162"/>
        <v>#REF!</v>
      </c>
      <c r="BX212" s="95" t="e">
        <f t="shared" si="162"/>
        <v>#REF!</v>
      </c>
      <c r="BY212" s="95" t="e">
        <f t="shared" si="162"/>
        <v>#REF!</v>
      </c>
      <c r="BZ212" s="95" t="e">
        <f t="shared" si="162"/>
        <v>#REF!</v>
      </c>
      <c r="CA212" s="95" t="e">
        <f t="shared" si="162"/>
        <v>#REF!</v>
      </c>
      <c r="CB212" s="95" t="e">
        <f t="shared" si="162"/>
        <v>#REF!</v>
      </c>
      <c r="CC212" s="95" t="e">
        <f t="shared" si="162"/>
        <v>#REF!</v>
      </c>
      <c r="CD212" s="95" t="e">
        <f t="shared" si="162"/>
        <v>#REF!</v>
      </c>
      <c r="CE212" s="95" t="e">
        <f t="shared" si="162"/>
        <v>#REF!</v>
      </c>
      <c r="CF212" s="95" t="e">
        <f t="shared" si="162"/>
        <v>#REF!</v>
      </c>
      <c r="CG212" s="95" t="e">
        <f t="shared" si="162"/>
        <v>#REF!</v>
      </c>
      <c r="CH212" s="95" t="e">
        <f t="shared" si="162"/>
        <v>#REF!</v>
      </c>
      <c r="CI212" s="95" t="e">
        <f t="shared" si="162"/>
        <v>#REF!</v>
      </c>
      <c r="CJ212" s="95" t="e">
        <f t="shared" si="162"/>
        <v>#REF!</v>
      </c>
      <c r="CK212" s="95" t="e">
        <f t="shared" si="162"/>
        <v>#REF!</v>
      </c>
      <c r="CL212" s="95" t="e">
        <f t="shared" si="162"/>
        <v>#REF!</v>
      </c>
      <c r="CM212" s="95" t="e">
        <f t="shared" si="162"/>
        <v>#REF!</v>
      </c>
      <c r="CN212" s="95" t="e">
        <f t="shared" si="162"/>
        <v>#REF!</v>
      </c>
      <c r="CO212" s="95" t="e">
        <f t="shared" si="162"/>
        <v>#REF!</v>
      </c>
      <c r="CP212" s="95" t="e">
        <f t="shared" si="162"/>
        <v>#REF!</v>
      </c>
      <c r="CQ212" s="95" t="e">
        <f t="shared" si="162"/>
        <v>#REF!</v>
      </c>
      <c r="CR212" s="95" t="e">
        <f t="shared" si="162"/>
        <v>#REF!</v>
      </c>
      <c r="CS212" s="95" t="e">
        <f t="shared" si="162"/>
        <v>#REF!</v>
      </c>
      <c r="CT212" s="95" t="e">
        <f t="shared" si="162"/>
        <v>#REF!</v>
      </c>
      <c r="CU212" s="95" t="e">
        <f t="shared" si="162"/>
        <v>#REF!</v>
      </c>
      <c r="CV212" s="95" t="e">
        <f t="shared" si="162"/>
        <v>#REF!</v>
      </c>
      <c r="CW212" s="95" t="e">
        <f t="shared" si="162"/>
        <v>#REF!</v>
      </c>
      <c r="CX212" s="95" t="e">
        <f t="shared" si="162"/>
        <v>#REF!</v>
      </c>
      <c r="CY212" s="95" t="e">
        <f t="shared" si="162"/>
        <v>#REF!</v>
      </c>
      <c r="CZ212" s="95" t="e">
        <f t="shared" si="162"/>
        <v>#REF!</v>
      </c>
    </row>
    <row r="213" spans="1:104">
      <c r="A213" t="s">
        <v>246</v>
      </c>
      <c r="C213" s="152" t="s">
        <v>492</v>
      </c>
      <c r="D213" s="95">
        <f t="shared" ref="D213:AI213" si="163">IF(D47&lt;D211,0,0.5)</f>
        <v>0.5</v>
      </c>
      <c r="E213" s="95">
        <f t="shared" si="163"/>
        <v>0.5</v>
      </c>
      <c r="F213" s="95">
        <f t="shared" si="163"/>
        <v>0.5</v>
      </c>
      <c r="G213" s="95">
        <f t="shared" si="163"/>
        <v>0.5</v>
      </c>
      <c r="H213" s="95">
        <f t="shared" si="163"/>
        <v>0.5</v>
      </c>
      <c r="I213" s="95">
        <f t="shared" si="163"/>
        <v>0.5</v>
      </c>
      <c r="J213" s="95">
        <f t="shared" si="163"/>
        <v>0.5</v>
      </c>
      <c r="K213" s="95">
        <f t="shared" si="163"/>
        <v>0.5</v>
      </c>
      <c r="L213" s="95">
        <f t="shared" si="163"/>
        <v>0.5</v>
      </c>
      <c r="M213" s="95">
        <f t="shared" si="163"/>
        <v>0.5</v>
      </c>
      <c r="N213" s="95">
        <f t="shared" si="163"/>
        <v>0.5</v>
      </c>
      <c r="O213" s="95">
        <f t="shared" si="163"/>
        <v>0.5</v>
      </c>
      <c r="P213" s="95">
        <f t="shared" si="163"/>
        <v>0.5</v>
      </c>
      <c r="Q213" s="95">
        <f t="shared" si="163"/>
        <v>0.5</v>
      </c>
      <c r="R213" s="95">
        <f t="shared" si="163"/>
        <v>0.5</v>
      </c>
      <c r="S213" s="95">
        <f t="shared" si="163"/>
        <v>0.5</v>
      </c>
      <c r="T213" s="95">
        <f t="shared" si="163"/>
        <v>0.5</v>
      </c>
      <c r="U213" s="95">
        <f t="shared" si="163"/>
        <v>0.5</v>
      </c>
      <c r="V213" s="95">
        <f t="shared" si="163"/>
        <v>0.5</v>
      </c>
      <c r="W213" s="95">
        <f t="shared" si="163"/>
        <v>0.5</v>
      </c>
      <c r="X213" s="95">
        <f t="shared" si="163"/>
        <v>0.5</v>
      </c>
      <c r="Y213" s="95">
        <f t="shared" si="163"/>
        <v>0.5</v>
      </c>
      <c r="Z213" s="95">
        <f t="shared" si="163"/>
        <v>0.5</v>
      </c>
      <c r="AA213" s="95">
        <f t="shared" si="163"/>
        <v>0.5</v>
      </c>
      <c r="AB213" s="95">
        <f t="shared" si="163"/>
        <v>0.5</v>
      </c>
      <c r="AC213" s="95">
        <f t="shared" si="163"/>
        <v>0.5</v>
      </c>
      <c r="AD213" s="95">
        <f t="shared" si="163"/>
        <v>0.5</v>
      </c>
      <c r="AE213" s="95">
        <f t="shared" si="163"/>
        <v>0.5</v>
      </c>
      <c r="AF213" s="95">
        <f t="shared" si="163"/>
        <v>0.5</v>
      </c>
      <c r="AG213" s="95">
        <f t="shared" si="163"/>
        <v>0.5</v>
      </c>
      <c r="AH213" s="95">
        <f t="shared" si="163"/>
        <v>0.5</v>
      </c>
      <c r="AI213" s="95">
        <f t="shared" si="163"/>
        <v>0.5</v>
      </c>
      <c r="AJ213" s="95">
        <f t="shared" ref="AJ213:BO213" si="164">IF(AJ47&lt;AJ211,0,0.5)</f>
        <v>0.5</v>
      </c>
      <c r="AK213" s="95">
        <f t="shared" si="164"/>
        <v>0.5</v>
      </c>
      <c r="AL213" s="95">
        <f t="shared" si="164"/>
        <v>0.5</v>
      </c>
      <c r="AM213" s="95">
        <f t="shared" si="164"/>
        <v>0.5</v>
      </c>
      <c r="AN213" s="95" t="e">
        <f t="shared" si="164"/>
        <v>#REF!</v>
      </c>
      <c r="AO213" s="95" t="e">
        <f t="shared" si="164"/>
        <v>#REF!</v>
      </c>
      <c r="AP213" s="95" t="e">
        <f t="shared" si="164"/>
        <v>#REF!</v>
      </c>
      <c r="AQ213" s="95" t="e">
        <f t="shared" si="164"/>
        <v>#REF!</v>
      </c>
      <c r="AR213" s="95" t="e">
        <f t="shared" si="164"/>
        <v>#REF!</v>
      </c>
      <c r="AS213" s="95" t="e">
        <f t="shared" si="164"/>
        <v>#REF!</v>
      </c>
      <c r="AT213" s="95" t="e">
        <f t="shared" si="164"/>
        <v>#REF!</v>
      </c>
      <c r="AU213" s="95" t="e">
        <f t="shared" si="164"/>
        <v>#REF!</v>
      </c>
      <c r="AV213" s="95" t="e">
        <f t="shared" si="164"/>
        <v>#REF!</v>
      </c>
      <c r="AW213" s="95" t="e">
        <f t="shared" si="164"/>
        <v>#REF!</v>
      </c>
      <c r="AX213" s="95" t="e">
        <f t="shared" si="164"/>
        <v>#REF!</v>
      </c>
      <c r="AY213" s="95" t="e">
        <f t="shared" si="164"/>
        <v>#REF!</v>
      </c>
      <c r="AZ213" s="95" t="e">
        <f t="shared" si="164"/>
        <v>#REF!</v>
      </c>
      <c r="BA213" s="95" t="e">
        <f t="shared" si="164"/>
        <v>#REF!</v>
      </c>
      <c r="BB213" s="95" t="e">
        <f t="shared" si="164"/>
        <v>#REF!</v>
      </c>
      <c r="BC213" s="95" t="e">
        <f t="shared" si="164"/>
        <v>#REF!</v>
      </c>
      <c r="BD213" s="95" t="e">
        <f t="shared" si="164"/>
        <v>#REF!</v>
      </c>
      <c r="BE213" s="95" t="e">
        <f t="shared" si="164"/>
        <v>#REF!</v>
      </c>
      <c r="BF213" s="95" t="e">
        <f t="shared" si="164"/>
        <v>#REF!</v>
      </c>
      <c r="BG213" s="95" t="e">
        <f t="shared" si="164"/>
        <v>#REF!</v>
      </c>
      <c r="BH213" s="95" t="e">
        <f t="shared" si="164"/>
        <v>#REF!</v>
      </c>
      <c r="BI213" s="95" t="e">
        <f t="shared" si="164"/>
        <v>#REF!</v>
      </c>
      <c r="BJ213" s="95" t="e">
        <f t="shared" si="164"/>
        <v>#REF!</v>
      </c>
      <c r="BK213" s="95" t="e">
        <f t="shared" si="164"/>
        <v>#REF!</v>
      </c>
      <c r="BL213" s="95" t="e">
        <f t="shared" si="164"/>
        <v>#REF!</v>
      </c>
      <c r="BM213" s="95" t="e">
        <f t="shared" si="164"/>
        <v>#REF!</v>
      </c>
      <c r="BN213" s="95" t="e">
        <f t="shared" si="164"/>
        <v>#REF!</v>
      </c>
      <c r="BO213" s="95" t="e">
        <f t="shared" si="164"/>
        <v>#REF!</v>
      </c>
      <c r="BP213" s="95" t="e">
        <f t="shared" ref="BP213:CZ213" si="165">IF(BP47&lt;BP211,0,0.5)</f>
        <v>#REF!</v>
      </c>
      <c r="BQ213" s="95" t="e">
        <f t="shared" si="165"/>
        <v>#REF!</v>
      </c>
      <c r="BR213" s="95" t="e">
        <f t="shared" si="165"/>
        <v>#REF!</v>
      </c>
      <c r="BS213" s="95" t="e">
        <f t="shared" si="165"/>
        <v>#REF!</v>
      </c>
      <c r="BT213" s="95" t="e">
        <f t="shared" si="165"/>
        <v>#REF!</v>
      </c>
      <c r="BU213" s="95" t="e">
        <f t="shared" si="165"/>
        <v>#REF!</v>
      </c>
      <c r="BV213" s="95" t="e">
        <f t="shared" si="165"/>
        <v>#REF!</v>
      </c>
      <c r="BW213" s="95" t="e">
        <f t="shared" si="165"/>
        <v>#REF!</v>
      </c>
      <c r="BX213" s="95" t="e">
        <f t="shared" si="165"/>
        <v>#REF!</v>
      </c>
      <c r="BY213" s="95" t="e">
        <f t="shared" si="165"/>
        <v>#REF!</v>
      </c>
      <c r="BZ213" s="95" t="e">
        <f t="shared" si="165"/>
        <v>#REF!</v>
      </c>
      <c r="CA213" s="95" t="e">
        <f t="shared" si="165"/>
        <v>#REF!</v>
      </c>
      <c r="CB213" s="95" t="e">
        <f t="shared" si="165"/>
        <v>#REF!</v>
      </c>
      <c r="CC213" s="95" t="e">
        <f t="shared" si="165"/>
        <v>#REF!</v>
      </c>
      <c r="CD213" s="95" t="e">
        <f t="shared" si="165"/>
        <v>#REF!</v>
      </c>
      <c r="CE213" s="95" t="e">
        <f t="shared" si="165"/>
        <v>#REF!</v>
      </c>
      <c r="CF213" s="95" t="e">
        <f t="shared" si="165"/>
        <v>#REF!</v>
      </c>
      <c r="CG213" s="95" t="e">
        <f t="shared" si="165"/>
        <v>#REF!</v>
      </c>
      <c r="CH213" s="95" t="e">
        <f t="shared" si="165"/>
        <v>#REF!</v>
      </c>
      <c r="CI213" s="95" t="e">
        <f t="shared" si="165"/>
        <v>#REF!</v>
      </c>
      <c r="CJ213" s="95" t="e">
        <f t="shared" si="165"/>
        <v>#REF!</v>
      </c>
      <c r="CK213" s="95" t="e">
        <f t="shared" si="165"/>
        <v>#REF!</v>
      </c>
      <c r="CL213" s="95" t="e">
        <f t="shared" si="165"/>
        <v>#REF!</v>
      </c>
      <c r="CM213" s="95" t="e">
        <f t="shared" si="165"/>
        <v>#REF!</v>
      </c>
      <c r="CN213" s="95" t="e">
        <f t="shared" si="165"/>
        <v>#REF!</v>
      </c>
      <c r="CO213" s="95" t="e">
        <f t="shared" si="165"/>
        <v>#REF!</v>
      </c>
      <c r="CP213" s="95" t="e">
        <f t="shared" si="165"/>
        <v>#REF!</v>
      </c>
      <c r="CQ213" s="95" t="e">
        <f t="shared" si="165"/>
        <v>#REF!</v>
      </c>
      <c r="CR213" s="95" t="e">
        <f t="shared" si="165"/>
        <v>#REF!</v>
      </c>
      <c r="CS213" s="95" t="e">
        <f t="shared" si="165"/>
        <v>#REF!</v>
      </c>
      <c r="CT213" s="95" t="e">
        <f t="shared" si="165"/>
        <v>#REF!</v>
      </c>
      <c r="CU213" s="95" t="e">
        <f t="shared" si="165"/>
        <v>#REF!</v>
      </c>
      <c r="CV213" s="95" t="e">
        <f t="shared" si="165"/>
        <v>#REF!</v>
      </c>
      <c r="CW213" s="95" t="e">
        <f t="shared" si="165"/>
        <v>#REF!</v>
      </c>
      <c r="CX213" s="95" t="e">
        <f t="shared" si="165"/>
        <v>#REF!</v>
      </c>
      <c r="CY213" s="95" t="e">
        <f t="shared" si="165"/>
        <v>#REF!</v>
      </c>
      <c r="CZ213" s="95" t="e">
        <f t="shared" si="165"/>
        <v>#REF!</v>
      </c>
    </row>
    <row r="214" spans="1:104">
      <c r="A214" t="s">
        <v>247</v>
      </c>
      <c r="C214" s="152" t="s">
        <v>642</v>
      </c>
      <c r="D214" s="95">
        <f>D212+D213</f>
        <v>37.67</v>
      </c>
      <c r="E214" s="95">
        <f t="shared" ref="E214:BP214" si="166">E212+E213</f>
        <v>37.67</v>
      </c>
      <c r="F214" s="95">
        <f t="shared" si="166"/>
        <v>37.67</v>
      </c>
      <c r="G214" s="95">
        <f t="shared" si="166"/>
        <v>37.67</v>
      </c>
      <c r="H214" s="95">
        <f t="shared" si="166"/>
        <v>37.67</v>
      </c>
      <c r="I214" s="95">
        <f t="shared" si="166"/>
        <v>37.67</v>
      </c>
      <c r="J214" s="95">
        <f t="shared" si="166"/>
        <v>24.14</v>
      </c>
      <c r="K214" s="95">
        <f t="shared" si="166"/>
        <v>24.14</v>
      </c>
      <c r="L214" s="95">
        <f t="shared" si="166"/>
        <v>24.14</v>
      </c>
      <c r="M214" s="95">
        <f t="shared" si="166"/>
        <v>24.14</v>
      </c>
      <c r="N214" s="95">
        <f t="shared" si="166"/>
        <v>30.360000000000003</v>
      </c>
      <c r="O214" s="95">
        <f t="shared" si="166"/>
        <v>4.4800000000000004</v>
      </c>
      <c r="P214" s="95">
        <f t="shared" si="166"/>
        <v>4.4800000000000004</v>
      </c>
      <c r="Q214" s="95">
        <f t="shared" si="166"/>
        <v>4.4800000000000004</v>
      </c>
      <c r="R214" s="95">
        <f t="shared" si="166"/>
        <v>4.4800000000000004</v>
      </c>
      <c r="S214" s="95">
        <f t="shared" si="166"/>
        <v>4.4800000000000004</v>
      </c>
      <c r="T214" s="95">
        <f t="shared" si="166"/>
        <v>4.4800000000000004</v>
      </c>
      <c r="U214" s="95">
        <f t="shared" si="166"/>
        <v>4.4800000000000004</v>
      </c>
      <c r="V214" s="95">
        <f t="shared" si="166"/>
        <v>4.4800000000000004</v>
      </c>
      <c r="W214" s="95">
        <f t="shared" si="166"/>
        <v>4.4800000000000004</v>
      </c>
      <c r="X214" s="95">
        <f t="shared" si="166"/>
        <v>4.6099999999999994</v>
      </c>
      <c r="Y214" s="95">
        <f t="shared" si="166"/>
        <v>4.6099999999999994</v>
      </c>
      <c r="Z214" s="95">
        <f t="shared" si="166"/>
        <v>4.6099999999999994</v>
      </c>
      <c r="AA214" s="95">
        <f t="shared" si="166"/>
        <v>4.6099999999999994</v>
      </c>
      <c r="AB214" s="95">
        <f t="shared" si="166"/>
        <v>4.6099999999999994</v>
      </c>
      <c r="AC214" s="95">
        <f t="shared" si="166"/>
        <v>4.6099999999999994</v>
      </c>
      <c r="AD214" s="95">
        <f t="shared" si="166"/>
        <v>4.6099999999999994</v>
      </c>
      <c r="AE214" s="95">
        <f t="shared" si="166"/>
        <v>4.6099999999999994</v>
      </c>
      <c r="AF214" s="95">
        <f t="shared" si="166"/>
        <v>4.6099999999999994</v>
      </c>
      <c r="AG214" s="95">
        <f t="shared" si="166"/>
        <v>4.6099999999999994</v>
      </c>
      <c r="AH214" s="95">
        <f t="shared" si="166"/>
        <v>4.6099999999999994</v>
      </c>
      <c r="AI214" s="95">
        <f t="shared" si="166"/>
        <v>4.6099999999999994</v>
      </c>
      <c r="AJ214" s="95">
        <f t="shared" si="166"/>
        <v>4.6099999999999994</v>
      </c>
      <c r="AK214" s="95">
        <f t="shared" si="166"/>
        <v>4.6099999999999994</v>
      </c>
      <c r="AL214" s="95">
        <f t="shared" si="166"/>
        <v>4.6099999999999994</v>
      </c>
      <c r="AM214" s="95">
        <f t="shared" si="166"/>
        <v>4.6099999999999994</v>
      </c>
      <c r="AN214" s="95" t="e">
        <f t="shared" si="166"/>
        <v>#REF!</v>
      </c>
      <c r="AO214" s="95" t="e">
        <f t="shared" si="166"/>
        <v>#REF!</v>
      </c>
      <c r="AP214" s="95" t="e">
        <f t="shared" si="166"/>
        <v>#REF!</v>
      </c>
      <c r="AQ214" s="95" t="e">
        <f t="shared" si="166"/>
        <v>#REF!</v>
      </c>
      <c r="AR214" s="95" t="e">
        <f t="shared" si="166"/>
        <v>#REF!</v>
      </c>
      <c r="AS214" s="95" t="e">
        <f t="shared" si="166"/>
        <v>#REF!</v>
      </c>
      <c r="AT214" s="95" t="e">
        <f t="shared" si="166"/>
        <v>#REF!</v>
      </c>
      <c r="AU214" s="95" t="e">
        <f t="shared" si="166"/>
        <v>#REF!</v>
      </c>
      <c r="AV214" s="95" t="e">
        <f t="shared" si="166"/>
        <v>#REF!</v>
      </c>
      <c r="AW214" s="95" t="e">
        <f t="shared" si="166"/>
        <v>#REF!</v>
      </c>
      <c r="AX214" s="95" t="e">
        <f t="shared" si="166"/>
        <v>#REF!</v>
      </c>
      <c r="AY214" s="95" t="e">
        <f t="shared" si="166"/>
        <v>#REF!</v>
      </c>
      <c r="AZ214" s="95" t="e">
        <f t="shared" si="166"/>
        <v>#REF!</v>
      </c>
      <c r="BA214" s="95" t="e">
        <f t="shared" si="166"/>
        <v>#REF!</v>
      </c>
      <c r="BB214" s="95" t="e">
        <f t="shared" si="166"/>
        <v>#REF!</v>
      </c>
      <c r="BC214" s="95" t="e">
        <f t="shared" si="166"/>
        <v>#REF!</v>
      </c>
      <c r="BD214" s="95" t="e">
        <f t="shared" si="166"/>
        <v>#REF!</v>
      </c>
      <c r="BE214" s="95" t="e">
        <f t="shared" si="166"/>
        <v>#REF!</v>
      </c>
      <c r="BF214" s="95" t="e">
        <f t="shared" si="166"/>
        <v>#REF!</v>
      </c>
      <c r="BG214" s="95" t="e">
        <f t="shared" si="166"/>
        <v>#REF!</v>
      </c>
      <c r="BH214" s="95" t="e">
        <f t="shared" si="166"/>
        <v>#REF!</v>
      </c>
      <c r="BI214" s="95" t="e">
        <f t="shared" si="166"/>
        <v>#REF!</v>
      </c>
      <c r="BJ214" s="95" t="e">
        <f t="shared" si="166"/>
        <v>#REF!</v>
      </c>
      <c r="BK214" s="95" t="e">
        <f t="shared" si="166"/>
        <v>#REF!</v>
      </c>
      <c r="BL214" s="95" t="e">
        <f t="shared" si="166"/>
        <v>#REF!</v>
      </c>
      <c r="BM214" s="95" t="e">
        <f t="shared" si="166"/>
        <v>#REF!</v>
      </c>
      <c r="BN214" s="95" t="e">
        <f t="shared" si="166"/>
        <v>#REF!</v>
      </c>
      <c r="BO214" s="95" t="e">
        <f t="shared" si="166"/>
        <v>#REF!</v>
      </c>
      <c r="BP214" s="95" t="e">
        <f t="shared" si="166"/>
        <v>#REF!</v>
      </c>
      <c r="BQ214" s="95" t="e">
        <f t="shared" ref="BQ214:CZ214" si="167">BQ212+BQ213</f>
        <v>#REF!</v>
      </c>
      <c r="BR214" s="95" t="e">
        <f t="shared" si="167"/>
        <v>#REF!</v>
      </c>
      <c r="BS214" s="95" t="e">
        <f t="shared" si="167"/>
        <v>#REF!</v>
      </c>
      <c r="BT214" s="95" t="e">
        <f t="shared" si="167"/>
        <v>#REF!</v>
      </c>
      <c r="BU214" s="95" t="e">
        <f t="shared" si="167"/>
        <v>#REF!</v>
      </c>
      <c r="BV214" s="95" t="e">
        <f t="shared" si="167"/>
        <v>#REF!</v>
      </c>
      <c r="BW214" s="95" t="e">
        <f t="shared" si="167"/>
        <v>#REF!</v>
      </c>
      <c r="BX214" s="95" t="e">
        <f t="shared" si="167"/>
        <v>#REF!</v>
      </c>
      <c r="BY214" s="95" t="e">
        <f t="shared" si="167"/>
        <v>#REF!</v>
      </c>
      <c r="BZ214" s="95" t="e">
        <f t="shared" si="167"/>
        <v>#REF!</v>
      </c>
      <c r="CA214" s="95" t="e">
        <f t="shared" si="167"/>
        <v>#REF!</v>
      </c>
      <c r="CB214" s="95" t="e">
        <f t="shared" si="167"/>
        <v>#REF!</v>
      </c>
      <c r="CC214" s="95" t="e">
        <f t="shared" si="167"/>
        <v>#REF!</v>
      </c>
      <c r="CD214" s="95" t="e">
        <f t="shared" si="167"/>
        <v>#REF!</v>
      </c>
      <c r="CE214" s="95" t="e">
        <f t="shared" si="167"/>
        <v>#REF!</v>
      </c>
      <c r="CF214" s="95" t="e">
        <f t="shared" si="167"/>
        <v>#REF!</v>
      </c>
      <c r="CG214" s="95" t="e">
        <f t="shared" si="167"/>
        <v>#REF!</v>
      </c>
      <c r="CH214" s="95" t="e">
        <f t="shared" si="167"/>
        <v>#REF!</v>
      </c>
      <c r="CI214" s="95" t="e">
        <f t="shared" si="167"/>
        <v>#REF!</v>
      </c>
      <c r="CJ214" s="95" t="e">
        <f t="shared" si="167"/>
        <v>#REF!</v>
      </c>
      <c r="CK214" s="95" t="e">
        <f t="shared" si="167"/>
        <v>#REF!</v>
      </c>
      <c r="CL214" s="95" t="e">
        <f t="shared" si="167"/>
        <v>#REF!</v>
      </c>
      <c r="CM214" s="95" t="e">
        <f t="shared" si="167"/>
        <v>#REF!</v>
      </c>
      <c r="CN214" s="95" t="e">
        <f t="shared" si="167"/>
        <v>#REF!</v>
      </c>
      <c r="CO214" s="95" t="e">
        <f t="shared" si="167"/>
        <v>#REF!</v>
      </c>
      <c r="CP214" s="95" t="e">
        <f t="shared" si="167"/>
        <v>#REF!</v>
      </c>
      <c r="CQ214" s="95" t="e">
        <f t="shared" si="167"/>
        <v>#REF!</v>
      </c>
      <c r="CR214" s="95" t="e">
        <f t="shared" si="167"/>
        <v>#REF!</v>
      </c>
      <c r="CS214" s="95" t="e">
        <f t="shared" si="167"/>
        <v>#REF!</v>
      </c>
      <c r="CT214" s="95" t="e">
        <f t="shared" si="167"/>
        <v>#REF!</v>
      </c>
      <c r="CU214" s="95" t="e">
        <f t="shared" si="167"/>
        <v>#REF!</v>
      </c>
      <c r="CV214" s="95" t="e">
        <f t="shared" si="167"/>
        <v>#REF!</v>
      </c>
      <c r="CW214" s="95" t="e">
        <f t="shared" si="167"/>
        <v>#REF!</v>
      </c>
      <c r="CX214" s="95" t="e">
        <f t="shared" si="167"/>
        <v>#REF!</v>
      </c>
      <c r="CY214" s="95" t="e">
        <f t="shared" si="167"/>
        <v>#REF!</v>
      </c>
      <c r="CZ214" s="95" t="e">
        <f t="shared" si="167"/>
        <v>#REF!</v>
      </c>
    </row>
    <row r="215" spans="1:104">
      <c r="A215" t="s">
        <v>248</v>
      </c>
      <c r="C215" s="3"/>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c r="CC215" s="96"/>
      <c r="CD215" s="96"/>
      <c r="CE215" s="96"/>
      <c r="CF215" s="96"/>
      <c r="CG215" s="96"/>
      <c r="CH215" s="96"/>
      <c r="CI215" s="96"/>
      <c r="CJ215" s="96"/>
      <c r="CK215" s="96"/>
      <c r="CL215" s="96"/>
      <c r="CM215" s="96"/>
      <c r="CN215" s="96"/>
      <c r="CO215" s="96"/>
      <c r="CP215" s="96"/>
      <c r="CQ215" s="96"/>
      <c r="CR215" s="96"/>
      <c r="CS215" s="96"/>
      <c r="CT215" s="96"/>
      <c r="CU215" s="96"/>
      <c r="CV215" s="96"/>
      <c r="CW215" s="96"/>
      <c r="CX215" s="96"/>
      <c r="CY215" s="96"/>
      <c r="CZ215" s="96"/>
    </row>
    <row r="216" spans="1:104">
      <c r="A216" t="s">
        <v>249</v>
      </c>
      <c r="C216" s="151" t="s">
        <v>991</v>
      </c>
      <c r="D216" s="95">
        <f>住CF!F422</f>
        <v>0</v>
      </c>
      <c r="E216" s="95">
        <f>住CF!G422</f>
        <v>0</v>
      </c>
      <c r="F216" s="95">
        <f>住CF!H422</f>
        <v>0</v>
      </c>
      <c r="G216" s="95">
        <f>住CF!I422</f>
        <v>0</v>
      </c>
      <c r="H216" s="95">
        <f>住CF!J422</f>
        <v>0</v>
      </c>
      <c r="I216" s="95">
        <f>住CF!K422</f>
        <v>0</v>
      </c>
      <c r="J216" s="95">
        <f>住CF!L422</f>
        <v>0</v>
      </c>
      <c r="K216" s="95">
        <f>住CF!M422</f>
        <v>0</v>
      </c>
      <c r="L216" s="95">
        <f>住CF!N422</f>
        <v>0</v>
      </c>
      <c r="M216" s="95">
        <f>住CF!O422</f>
        <v>0</v>
      </c>
      <c r="N216" s="95">
        <f>住CF!P422</f>
        <v>0</v>
      </c>
      <c r="O216" s="95">
        <f>住CF!Q422</f>
        <v>0</v>
      </c>
      <c r="P216" s="95">
        <f>住CF!R422</f>
        <v>0</v>
      </c>
      <c r="Q216" s="95">
        <f>住CF!S422</f>
        <v>0</v>
      </c>
      <c r="R216" s="95">
        <f>住CF!T422</f>
        <v>0</v>
      </c>
      <c r="S216" s="95">
        <f>住CF!U422</f>
        <v>0</v>
      </c>
      <c r="T216" s="95">
        <f>住CF!V422</f>
        <v>0</v>
      </c>
      <c r="U216" s="95">
        <f>住CF!W422</f>
        <v>0</v>
      </c>
      <c r="V216" s="95">
        <f>住CF!X422</f>
        <v>0</v>
      </c>
      <c r="W216" s="95">
        <f>住CF!Y422</f>
        <v>0</v>
      </c>
      <c r="X216" s="95">
        <f>住CF!Z422</f>
        <v>0</v>
      </c>
      <c r="Y216" s="95">
        <f>住CF!AA422</f>
        <v>0</v>
      </c>
      <c r="Z216" s="95">
        <f>住CF!AB422</f>
        <v>0</v>
      </c>
      <c r="AA216" s="95">
        <f>住CF!AC422</f>
        <v>0</v>
      </c>
      <c r="AB216" s="95">
        <f>住CF!AD422</f>
        <v>0</v>
      </c>
      <c r="AC216" s="95">
        <f>住CF!AE422</f>
        <v>0</v>
      </c>
      <c r="AD216" s="95">
        <f>住CF!AF422</f>
        <v>0</v>
      </c>
      <c r="AE216" s="95">
        <f>住CF!AG422</f>
        <v>0</v>
      </c>
      <c r="AF216" s="95">
        <f>住CF!AH422</f>
        <v>0</v>
      </c>
      <c r="AG216" s="95">
        <f>住CF!AI422</f>
        <v>0</v>
      </c>
      <c r="AH216" s="95">
        <f>住CF!AJ422</f>
        <v>0</v>
      </c>
      <c r="AI216" s="95">
        <f>住CF!AK422</f>
        <v>0</v>
      </c>
      <c r="AJ216" s="95">
        <f>住CF!AL422</f>
        <v>0</v>
      </c>
      <c r="AK216" s="95">
        <f>住CF!AM422</f>
        <v>0</v>
      </c>
      <c r="AL216" s="95">
        <f>住CF!AN422</f>
        <v>0</v>
      </c>
      <c r="AM216" s="95">
        <f>住CF!AO422</f>
        <v>0</v>
      </c>
      <c r="AN216" s="95" t="e">
        <f>住CF!#REF!</f>
        <v>#REF!</v>
      </c>
      <c r="AO216" s="95" t="e">
        <f>住CF!#REF!</f>
        <v>#REF!</v>
      </c>
      <c r="AP216" s="95" t="e">
        <f>住CF!#REF!</f>
        <v>#REF!</v>
      </c>
      <c r="AQ216" s="95" t="e">
        <f>住CF!#REF!</f>
        <v>#REF!</v>
      </c>
      <c r="AR216" s="95" t="e">
        <f>住CF!#REF!</f>
        <v>#REF!</v>
      </c>
      <c r="AS216" s="95" t="e">
        <f>住CF!#REF!</f>
        <v>#REF!</v>
      </c>
      <c r="AT216" s="95" t="e">
        <f>住CF!#REF!</f>
        <v>#REF!</v>
      </c>
      <c r="AU216" s="95" t="e">
        <f>住CF!#REF!</f>
        <v>#REF!</v>
      </c>
      <c r="AV216" s="95" t="e">
        <f>住CF!#REF!</f>
        <v>#REF!</v>
      </c>
      <c r="AW216" s="95" t="e">
        <f>住CF!#REF!</f>
        <v>#REF!</v>
      </c>
      <c r="AX216" s="95" t="e">
        <f>住CF!#REF!</f>
        <v>#REF!</v>
      </c>
      <c r="AY216" s="95" t="e">
        <f>住CF!#REF!</f>
        <v>#REF!</v>
      </c>
      <c r="AZ216" s="95" t="e">
        <f>住CF!#REF!</f>
        <v>#REF!</v>
      </c>
      <c r="BA216" s="95" t="e">
        <f>住CF!#REF!</f>
        <v>#REF!</v>
      </c>
      <c r="BB216" s="95" t="e">
        <f>住CF!#REF!</f>
        <v>#REF!</v>
      </c>
      <c r="BC216" s="95" t="e">
        <f>住CF!#REF!</f>
        <v>#REF!</v>
      </c>
      <c r="BD216" s="95" t="e">
        <f>住CF!#REF!</f>
        <v>#REF!</v>
      </c>
      <c r="BE216" s="95" t="e">
        <f>住CF!#REF!</f>
        <v>#REF!</v>
      </c>
      <c r="BF216" s="95" t="e">
        <f>住CF!#REF!</f>
        <v>#REF!</v>
      </c>
      <c r="BG216" s="95" t="e">
        <f>住CF!#REF!</f>
        <v>#REF!</v>
      </c>
      <c r="BH216" s="95" t="e">
        <f>住CF!#REF!</f>
        <v>#REF!</v>
      </c>
      <c r="BI216" s="95" t="e">
        <f>住CF!#REF!</f>
        <v>#REF!</v>
      </c>
      <c r="BJ216" s="95" t="e">
        <f>住CF!#REF!</f>
        <v>#REF!</v>
      </c>
      <c r="BK216" s="95" t="e">
        <f>住CF!#REF!</f>
        <v>#REF!</v>
      </c>
      <c r="BL216" s="95" t="e">
        <f>住CF!#REF!</f>
        <v>#REF!</v>
      </c>
      <c r="BM216" s="95" t="e">
        <f>住CF!#REF!</f>
        <v>#REF!</v>
      </c>
      <c r="BN216" s="95" t="e">
        <f>住CF!#REF!</f>
        <v>#REF!</v>
      </c>
      <c r="BO216" s="95" t="e">
        <f>住CF!#REF!</f>
        <v>#REF!</v>
      </c>
      <c r="BP216" s="95" t="e">
        <f>住CF!#REF!</f>
        <v>#REF!</v>
      </c>
      <c r="BQ216" s="95" t="e">
        <f>住CF!#REF!</f>
        <v>#REF!</v>
      </c>
      <c r="BR216" s="95" t="e">
        <f>住CF!#REF!</f>
        <v>#REF!</v>
      </c>
      <c r="BS216" s="95" t="e">
        <f>住CF!#REF!</f>
        <v>#REF!</v>
      </c>
      <c r="BT216" s="95" t="e">
        <f>住CF!#REF!</f>
        <v>#REF!</v>
      </c>
      <c r="BU216" s="95" t="e">
        <f>住CF!#REF!</f>
        <v>#REF!</v>
      </c>
      <c r="BV216" s="95" t="e">
        <f>住CF!#REF!</f>
        <v>#REF!</v>
      </c>
      <c r="BW216" s="95" t="e">
        <f>住CF!#REF!</f>
        <v>#REF!</v>
      </c>
      <c r="BX216" s="95" t="e">
        <f>住CF!#REF!</f>
        <v>#REF!</v>
      </c>
      <c r="BY216" s="95" t="e">
        <f>住CF!#REF!</f>
        <v>#REF!</v>
      </c>
      <c r="BZ216" s="95" t="e">
        <f>住CF!#REF!</f>
        <v>#REF!</v>
      </c>
      <c r="CA216" s="95" t="e">
        <f>住CF!#REF!</f>
        <v>#REF!</v>
      </c>
      <c r="CB216" s="95" t="e">
        <f>住CF!#REF!</f>
        <v>#REF!</v>
      </c>
      <c r="CC216" s="95" t="e">
        <f>住CF!#REF!</f>
        <v>#REF!</v>
      </c>
      <c r="CD216" s="95" t="e">
        <f>住CF!#REF!</f>
        <v>#REF!</v>
      </c>
      <c r="CE216" s="95" t="e">
        <f>住CF!#REF!</f>
        <v>#REF!</v>
      </c>
      <c r="CF216" s="95" t="e">
        <f>住CF!#REF!</f>
        <v>#REF!</v>
      </c>
      <c r="CG216" s="95" t="e">
        <f>住CF!#REF!</f>
        <v>#REF!</v>
      </c>
      <c r="CH216" s="95" t="e">
        <f>住CF!#REF!</f>
        <v>#REF!</v>
      </c>
      <c r="CI216" s="95" t="e">
        <f>住CF!#REF!</f>
        <v>#REF!</v>
      </c>
      <c r="CJ216" s="95" t="e">
        <f>住CF!#REF!</f>
        <v>#REF!</v>
      </c>
      <c r="CK216" s="95" t="e">
        <f>住CF!#REF!</f>
        <v>#REF!</v>
      </c>
      <c r="CL216" s="95" t="e">
        <f>住CF!#REF!</f>
        <v>#REF!</v>
      </c>
      <c r="CM216" s="95" t="e">
        <f>住CF!#REF!</f>
        <v>#REF!</v>
      </c>
      <c r="CN216" s="95" t="e">
        <f>住CF!#REF!</f>
        <v>#REF!</v>
      </c>
      <c r="CO216" s="95" t="e">
        <f>住CF!#REF!</f>
        <v>#REF!</v>
      </c>
      <c r="CP216" s="95" t="e">
        <f>住CF!#REF!</f>
        <v>#REF!</v>
      </c>
      <c r="CQ216" s="95" t="e">
        <f>住CF!#REF!</f>
        <v>#REF!</v>
      </c>
      <c r="CR216" s="95" t="e">
        <f>住CF!#REF!</f>
        <v>#REF!</v>
      </c>
      <c r="CS216" s="95" t="e">
        <f>住CF!#REF!</f>
        <v>#REF!</v>
      </c>
      <c r="CT216" s="95" t="e">
        <f>住CF!#REF!</f>
        <v>#REF!</v>
      </c>
      <c r="CU216" s="95" t="e">
        <f>住CF!#REF!</f>
        <v>#REF!</v>
      </c>
      <c r="CV216" s="95" t="e">
        <f>住CF!#REF!</f>
        <v>#REF!</v>
      </c>
      <c r="CW216" s="95" t="e">
        <f>住CF!#REF!</f>
        <v>#REF!</v>
      </c>
      <c r="CX216" s="95" t="e">
        <f>住CF!#REF!</f>
        <v>#REF!</v>
      </c>
      <c r="CY216" s="95" t="e">
        <f>住CF!#REF!</f>
        <v>#REF!</v>
      </c>
      <c r="CZ216" s="95" t="e">
        <f>住CF!#REF!</f>
        <v>#REF!</v>
      </c>
    </row>
    <row r="217" spans="1:104">
      <c r="A217" t="s">
        <v>250</v>
      </c>
      <c r="C217" s="151" t="s">
        <v>482</v>
      </c>
      <c r="D217" s="189">
        <f>MIN(D119-D121,D216,D116*IF(D216=13.6,0.07,0.05))</f>
        <v>0</v>
      </c>
      <c r="E217" s="189">
        <f t="shared" ref="E217:BP217" si="168">MIN(E119-E121,E216,E116*IF(E216=13.6,0.07,0.05))</f>
        <v>0</v>
      </c>
      <c r="F217" s="189">
        <f t="shared" si="168"/>
        <v>0</v>
      </c>
      <c r="G217" s="189">
        <f t="shared" si="168"/>
        <v>0</v>
      </c>
      <c r="H217" s="189">
        <f t="shared" si="168"/>
        <v>0</v>
      </c>
      <c r="I217" s="189">
        <f t="shared" si="168"/>
        <v>0</v>
      </c>
      <c r="J217" s="189">
        <f t="shared" si="168"/>
        <v>0</v>
      </c>
      <c r="K217" s="189">
        <f t="shared" si="168"/>
        <v>0</v>
      </c>
      <c r="L217" s="189">
        <f t="shared" si="168"/>
        <v>0</v>
      </c>
      <c r="M217" s="189">
        <f t="shared" si="168"/>
        <v>0</v>
      </c>
      <c r="N217" s="189">
        <f t="shared" si="168"/>
        <v>0</v>
      </c>
      <c r="O217" s="189">
        <f t="shared" si="168"/>
        <v>0</v>
      </c>
      <c r="P217" s="189">
        <f t="shared" si="168"/>
        <v>0</v>
      </c>
      <c r="Q217" s="189">
        <f t="shared" si="168"/>
        <v>0</v>
      </c>
      <c r="R217" s="189">
        <f t="shared" si="168"/>
        <v>0</v>
      </c>
      <c r="S217" s="189">
        <f t="shared" si="168"/>
        <v>0</v>
      </c>
      <c r="T217" s="189">
        <f t="shared" si="168"/>
        <v>0</v>
      </c>
      <c r="U217" s="189">
        <f t="shared" si="168"/>
        <v>0</v>
      </c>
      <c r="V217" s="189">
        <f t="shared" si="168"/>
        <v>0</v>
      </c>
      <c r="W217" s="189">
        <f t="shared" si="168"/>
        <v>0</v>
      </c>
      <c r="X217" s="189">
        <f t="shared" si="168"/>
        <v>0</v>
      </c>
      <c r="Y217" s="189">
        <f t="shared" si="168"/>
        <v>0</v>
      </c>
      <c r="Z217" s="189">
        <f t="shared" si="168"/>
        <v>0</v>
      </c>
      <c r="AA217" s="189">
        <f t="shared" si="168"/>
        <v>0</v>
      </c>
      <c r="AB217" s="189">
        <f t="shared" si="168"/>
        <v>0</v>
      </c>
      <c r="AC217" s="189">
        <f t="shared" si="168"/>
        <v>0</v>
      </c>
      <c r="AD217" s="189">
        <f t="shared" si="168"/>
        <v>0</v>
      </c>
      <c r="AE217" s="189">
        <f t="shared" si="168"/>
        <v>0</v>
      </c>
      <c r="AF217" s="189">
        <f t="shared" si="168"/>
        <v>0</v>
      </c>
      <c r="AG217" s="189">
        <f t="shared" si="168"/>
        <v>0</v>
      </c>
      <c r="AH217" s="189">
        <f t="shared" si="168"/>
        <v>0</v>
      </c>
      <c r="AI217" s="189">
        <f t="shared" si="168"/>
        <v>0</v>
      </c>
      <c r="AJ217" s="189">
        <f t="shared" si="168"/>
        <v>0</v>
      </c>
      <c r="AK217" s="189">
        <f t="shared" si="168"/>
        <v>0</v>
      </c>
      <c r="AL217" s="189">
        <f t="shared" si="168"/>
        <v>0</v>
      </c>
      <c r="AM217" s="189">
        <f t="shared" si="168"/>
        <v>0</v>
      </c>
      <c r="AN217" s="189" t="e">
        <f t="shared" si="168"/>
        <v>#REF!</v>
      </c>
      <c r="AO217" s="189" t="e">
        <f t="shared" si="168"/>
        <v>#REF!</v>
      </c>
      <c r="AP217" s="189" t="e">
        <f t="shared" si="168"/>
        <v>#REF!</v>
      </c>
      <c r="AQ217" s="189" t="e">
        <f t="shared" si="168"/>
        <v>#REF!</v>
      </c>
      <c r="AR217" s="189" t="e">
        <f t="shared" si="168"/>
        <v>#REF!</v>
      </c>
      <c r="AS217" s="189" t="e">
        <f t="shared" si="168"/>
        <v>#REF!</v>
      </c>
      <c r="AT217" s="189" t="e">
        <f t="shared" si="168"/>
        <v>#REF!</v>
      </c>
      <c r="AU217" s="189" t="e">
        <f t="shared" si="168"/>
        <v>#REF!</v>
      </c>
      <c r="AV217" s="189" t="e">
        <f t="shared" si="168"/>
        <v>#REF!</v>
      </c>
      <c r="AW217" s="189" t="e">
        <f t="shared" si="168"/>
        <v>#REF!</v>
      </c>
      <c r="AX217" s="189" t="e">
        <f t="shared" si="168"/>
        <v>#REF!</v>
      </c>
      <c r="AY217" s="189" t="e">
        <f t="shared" si="168"/>
        <v>#REF!</v>
      </c>
      <c r="AZ217" s="189" t="e">
        <f t="shared" si="168"/>
        <v>#REF!</v>
      </c>
      <c r="BA217" s="189" t="e">
        <f t="shared" si="168"/>
        <v>#REF!</v>
      </c>
      <c r="BB217" s="189" t="e">
        <f t="shared" si="168"/>
        <v>#REF!</v>
      </c>
      <c r="BC217" s="189" t="e">
        <f t="shared" si="168"/>
        <v>#REF!</v>
      </c>
      <c r="BD217" s="189" t="e">
        <f t="shared" si="168"/>
        <v>#REF!</v>
      </c>
      <c r="BE217" s="189" t="e">
        <f t="shared" si="168"/>
        <v>#REF!</v>
      </c>
      <c r="BF217" s="189" t="e">
        <f t="shared" si="168"/>
        <v>#REF!</v>
      </c>
      <c r="BG217" s="189" t="e">
        <f t="shared" si="168"/>
        <v>#REF!</v>
      </c>
      <c r="BH217" s="189" t="e">
        <f t="shared" si="168"/>
        <v>#REF!</v>
      </c>
      <c r="BI217" s="189" t="e">
        <f t="shared" si="168"/>
        <v>#REF!</v>
      </c>
      <c r="BJ217" s="189" t="e">
        <f t="shared" si="168"/>
        <v>#REF!</v>
      </c>
      <c r="BK217" s="189" t="e">
        <f t="shared" si="168"/>
        <v>#REF!</v>
      </c>
      <c r="BL217" s="189" t="e">
        <f t="shared" si="168"/>
        <v>#REF!</v>
      </c>
      <c r="BM217" s="189" t="e">
        <f t="shared" si="168"/>
        <v>#REF!</v>
      </c>
      <c r="BN217" s="189" t="e">
        <f t="shared" si="168"/>
        <v>#REF!</v>
      </c>
      <c r="BO217" s="189" t="e">
        <f t="shared" si="168"/>
        <v>#REF!</v>
      </c>
      <c r="BP217" s="189" t="e">
        <f t="shared" si="168"/>
        <v>#REF!</v>
      </c>
      <c r="BQ217" s="189" t="e">
        <f t="shared" ref="BQ217:CZ217" si="169">MIN(BQ119-BQ121,BQ216,BQ116*IF(BQ216=13.6,0.07,0.05))</f>
        <v>#REF!</v>
      </c>
      <c r="BR217" s="189" t="e">
        <f t="shared" si="169"/>
        <v>#REF!</v>
      </c>
      <c r="BS217" s="189" t="e">
        <f t="shared" si="169"/>
        <v>#REF!</v>
      </c>
      <c r="BT217" s="189" t="e">
        <f t="shared" si="169"/>
        <v>#REF!</v>
      </c>
      <c r="BU217" s="189" t="e">
        <f t="shared" si="169"/>
        <v>#REF!</v>
      </c>
      <c r="BV217" s="189" t="e">
        <f t="shared" si="169"/>
        <v>#REF!</v>
      </c>
      <c r="BW217" s="189" t="e">
        <f t="shared" si="169"/>
        <v>#REF!</v>
      </c>
      <c r="BX217" s="189" t="e">
        <f t="shared" si="169"/>
        <v>#REF!</v>
      </c>
      <c r="BY217" s="189" t="e">
        <f t="shared" si="169"/>
        <v>#REF!</v>
      </c>
      <c r="BZ217" s="189" t="e">
        <f t="shared" si="169"/>
        <v>#REF!</v>
      </c>
      <c r="CA217" s="189" t="e">
        <f t="shared" si="169"/>
        <v>#REF!</v>
      </c>
      <c r="CB217" s="189" t="e">
        <f t="shared" si="169"/>
        <v>#REF!</v>
      </c>
      <c r="CC217" s="189" t="e">
        <f t="shared" si="169"/>
        <v>#REF!</v>
      </c>
      <c r="CD217" s="189" t="e">
        <f t="shared" si="169"/>
        <v>#REF!</v>
      </c>
      <c r="CE217" s="189" t="e">
        <f t="shared" si="169"/>
        <v>#REF!</v>
      </c>
      <c r="CF217" s="189" t="e">
        <f t="shared" si="169"/>
        <v>#REF!</v>
      </c>
      <c r="CG217" s="189" t="e">
        <f t="shared" si="169"/>
        <v>#REF!</v>
      </c>
      <c r="CH217" s="189" t="e">
        <f t="shared" si="169"/>
        <v>#REF!</v>
      </c>
      <c r="CI217" s="189" t="e">
        <f t="shared" si="169"/>
        <v>#REF!</v>
      </c>
      <c r="CJ217" s="189" t="e">
        <f t="shared" si="169"/>
        <v>#REF!</v>
      </c>
      <c r="CK217" s="189" t="e">
        <f t="shared" si="169"/>
        <v>#REF!</v>
      </c>
      <c r="CL217" s="189" t="e">
        <f t="shared" si="169"/>
        <v>#REF!</v>
      </c>
      <c r="CM217" s="189" t="e">
        <f t="shared" si="169"/>
        <v>#REF!</v>
      </c>
      <c r="CN217" s="189" t="e">
        <f t="shared" si="169"/>
        <v>#REF!</v>
      </c>
      <c r="CO217" s="189" t="e">
        <f t="shared" si="169"/>
        <v>#REF!</v>
      </c>
      <c r="CP217" s="189" t="e">
        <f t="shared" si="169"/>
        <v>#REF!</v>
      </c>
      <c r="CQ217" s="189" t="e">
        <f t="shared" si="169"/>
        <v>#REF!</v>
      </c>
      <c r="CR217" s="189" t="e">
        <f t="shared" si="169"/>
        <v>#REF!</v>
      </c>
      <c r="CS217" s="189" t="e">
        <f t="shared" si="169"/>
        <v>#REF!</v>
      </c>
      <c r="CT217" s="189" t="e">
        <f t="shared" si="169"/>
        <v>#REF!</v>
      </c>
      <c r="CU217" s="189" t="e">
        <f t="shared" si="169"/>
        <v>#REF!</v>
      </c>
      <c r="CV217" s="189" t="e">
        <f t="shared" si="169"/>
        <v>#REF!</v>
      </c>
      <c r="CW217" s="189" t="e">
        <f t="shared" si="169"/>
        <v>#REF!</v>
      </c>
      <c r="CX217" s="189" t="e">
        <f t="shared" si="169"/>
        <v>#REF!</v>
      </c>
      <c r="CY217" s="189" t="e">
        <f t="shared" si="169"/>
        <v>#REF!</v>
      </c>
      <c r="CZ217" s="189" t="e">
        <f t="shared" si="169"/>
        <v>#REF!</v>
      </c>
    </row>
    <row r="218" spans="1:104">
      <c r="A218" t="s">
        <v>251</v>
      </c>
      <c r="C218" s="151" t="s">
        <v>643</v>
      </c>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c r="CS218" s="97"/>
      <c r="CT218" s="97"/>
      <c r="CU218" s="97"/>
      <c r="CV218" s="97"/>
      <c r="CW218" s="97"/>
      <c r="CX218" s="97"/>
      <c r="CY218" s="97"/>
      <c r="CZ218" s="97"/>
    </row>
    <row r="219" spans="1:104">
      <c r="A219" t="s">
        <v>252</v>
      </c>
      <c r="C219" s="152" t="s">
        <v>644</v>
      </c>
      <c r="D219" s="95">
        <f>SUM(D217:D218)</f>
        <v>0</v>
      </c>
      <c r="E219" s="95">
        <f t="shared" ref="E219:BP219" si="170">SUM(E217:E218)</f>
        <v>0</v>
      </c>
      <c r="F219" s="95">
        <f t="shared" si="170"/>
        <v>0</v>
      </c>
      <c r="G219" s="95">
        <f t="shared" si="170"/>
        <v>0</v>
      </c>
      <c r="H219" s="95">
        <f t="shared" si="170"/>
        <v>0</v>
      </c>
      <c r="I219" s="95">
        <f t="shared" si="170"/>
        <v>0</v>
      </c>
      <c r="J219" s="95">
        <f t="shared" si="170"/>
        <v>0</v>
      </c>
      <c r="K219" s="95">
        <f t="shared" si="170"/>
        <v>0</v>
      </c>
      <c r="L219" s="95">
        <f t="shared" si="170"/>
        <v>0</v>
      </c>
      <c r="M219" s="95">
        <f t="shared" si="170"/>
        <v>0</v>
      </c>
      <c r="N219" s="95">
        <f t="shared" si="170"/>
        <v>0</v>
      </c>
      <c r="O219" s="95">
        <f t="shared" si="170"/>
        <v>0</v>
      </c>
      <c r="P219" s="95">
        <f t="shared" si="170"/>
        <v>0</v>
      </c>
      <c r="Q219" s="95">
        <f t="shared" si="170"/>
        <v>0</v>
      </c>
      <c r="R219" s="95">
        <f t="shared" si="170"/>
        <v>0</v>
      </c>
      <c r="S219" s="95">
        <f t="shared" si="170"/>
        <v>0</v>
      </c>
      <c r="T219" s="95">
        <f t="shared" si="170"/>
        <v>0</v>
      </c>
      <c r="U219" s="95">
        <f t="shared" si="170"/>
        <v>0</v>
      </c>
      <c r="V219" s="95">
        <f t="shared" si="170"/>
        <v>0</v>
      </c>
      <c r="W219" s="95">
        <f t="shared" si="170"/>
        <v>0</v>
      </c>
      <c r="X219" s="95">
        <f t="shared" si="170"/>
        <v>0</v>
      </c>
      <c r="Y219" s="95">
        <f t="shared" si="170"/>
        <v>0</v>
      </c>
      <c r="Z219" s="95">
        <f t="shared" si="170"/>
        <v>0</v>
      </c>
      <c r="AA219" s="95">
        <f t="shared" si="170"/>
        <v>0</v>
      </c>
      <c r="AB219" s="95">
        <f t="shared" si="170"/>
        <v>0</v>
      </c>
      <c r="AC219" s="95">
        <f t="shared" si="170"/>
        <v>0</v>
      </c>
      <c r="AD219" s="95">
        <f t="shared" si="170"/>
        <v>0</v>
      </c>
      <c r="AE219" s="95">
        <f t="shared" si="170"/>
        <v>0</v>
      </c>
      <c r="AF219" s="95">
        <f t="shared" si="170"/>
        <v>0</v>
      </c>
      <c r="AG219" s="95">
        <f t="shared" si="170"/>
        <v>0</v>
      </c>
      <c r="AH219" s="95">
        <f t="shared" si="170"/>
        <v>0</v>
      </c>
      <c r="AI219" s="95">
        <f t="shared" si="170"/>
        <v>0</v>
      </c>
      <c r="AJ219" s="95">
        <f t="shared" si="170"/>
        <v>0</v>
      </c>
      <c r="AK219" s="95">
        <f t="shared" si="170"/>
        <v>0</v>
      </c>
      <c r="AL219" s="95">
        <f t="shared" si="170"/>
        <v>0</v>
      </c>
      <c r="AM219" s="95">
        <f t="shared" si="170"/>
        <v>0</v>
      </c>
      <c r="AN219" s="95" t="e">
        <f t="shared" si="170"/>
        <v>#REF!</v>
      </c>
      <c r="AO219" s="95" t="e">
        <f t="shared" si="170"/>
        <v>#REF!</v>
      </c>
      <c r="AP219" s="95" t="e">
        <f t="shared" si="170"/>
        <v>#REF!</v>
      </c>
      <c r="AQ219" s="95" t="e">
        <f t="shared" si="170"/>
        <v>#REF!</v>
      </c>
      <c r="AR219" s="95" t="e">
        <f t="shared" si="170"/>
        <v>#REF!</v>
      </c>
      <c r="AS219" s="95" t="e">
        <f t="shared" si="170"/>
        <v>#REF!</v>
      </c>
      <c r="AT219" s="95" t="e">
        <f t="shared" si="170"/>
        <v>#REF!</v>
      </c>
      <c r="AU219" s="95" t="e">
        <f t="shared" si="170"/>
        <v>#REF!</v>
      </c>
      <c r="AV219" s="95" t="e">
        <f t="shared" si="170"/>
        <v>#REF!</v>
      </c>
      <c r="AW219" s="95" t="e">
        <f t="shared" si="170"/>
        <v>#REF!</v>
      </c>
      <c r="AX219" s="95" t="e">
        <f t="shared" si="170"/>
        <v>#REF!</v>
      </c>
      <c r="AY219" s="95" t="e">
        <f t="shared" si="170"/>
        <v>#REF!</v>
      </c>
      <c r="AZ219" s="95" t="e">
        <f t="shared" si="170"/>
        <v>#REF!</v>
      </c>
      <c r="BA219" s="95" t="e">
        <f t="shared" si="170"/>
        <v>#REF!</v>
      </c>
      <c r="BB219" s="95" t="e">
        <f t="shared" si="170"/>
        <v>#REF!</v>
      </c>
      <c r="BC219" s="95" t="e">
        <f t="shared" si="170"/>
        <v>#REF!</v>
      </c>
      <c r="BD219" s="95" t="e">
        <f t="shared" si="170"/>
        <v>#REF!</v>
      </c>
      <c r="BE219" s="95" t="e">
        <f t="shared" si="170"/>
        <v>#REF!</v>
      </c>
      <c r="BF219" s="95" t="e">
        <f t="shared" si="170"/>
        <v>#REF!</v>
      </c>
      <c r="BG219" s="95" t="e">
        <f t="shared" si="170"/>
        <v>#REF!</v>
      </c>
      <c r="BH219" s="95" t="e">
        <f t="shared" si="170"/>
        <v>#REF!</v>
      </c>
      <c r="BI219" s="95" t="e">
        <f t="shared" si="170"/>
        <v>#REF!</v>
      </c>
      <c r="BJ219" s="95" t="e">
        <f t="shared" si="170"/>
        <v>#REF!</v>
      </c>
      <c r="BK219" s="95" t="e">
        <f t="shared" si="170"/>
        <v>#REF!</v>
      </c>
      <c r="BL219" s="95" t="e">
        <f t="shared" si="170"/>
        <v>#REF!</v>
      </c>
      <c r="BM219" s="95" t="e">
        <f t="shared" si="170"/>
        <v>#REF!</v>
      </c>
      <c r="BN219" s="95" t="e">
        <f t="shared" si="170"/>
        <v>#REF!</v>
      </c>
      <c r="BO219" s="95" t="e">
        <f t="shared" si="170"/>
        <v>#REF!</v>
      </c>
      <c r="BP219" s="95" t="e">
        <f t="shared" si="170"/>
        <v>#REF!</v>
      </c>
      <c r="BQ219" s="95" t="e">
        <f t="shared" ref="BQ219:CZ219" si="171">SUM(BQ217:BQ218)</f>
        <v>#REF!</v>
      </c>
      <c r="BR219" s="95" t="e">
        <f t="shared" si="171"/>
        <v>#REF!</v>
      </c>
      <c r="BS219" s="95" t="e">
        <f t="shared" si="171"/>
        <v>#REF!</v>
      </c>
      <c r="BT219" s="95" t="e">
        <f t="shared" si="171"/>
        <v>#REF!</v>
      </c>
      <c r="BU219" s="95" t="e">
        <f t="shared" si="171"/>
        <v>#REF!</v>
      </c>
      <c r="BV219" s="95" t="e">
        <f t="shared" si="171"/>
        <v>#REF!</v>
      </c>
      <c r="BW219" s="95" t="e">
        <f t="shared" si="171"/>
        <v>#REF!</v>
      </c>
      <c r="BX219" s="95" t="e">
        <f t="shared" si="171"/>
        <v>#REF!</v>
      </c>
      <c r="BY219" s="95" t="e">
        <f t="shared" si="171"/>
        <v>#REF!</v>
      </c>
      <c r="BZ219" s="95" t="e">
        <f t="shared" si="171"/>
        <v>#REF!</v>
      </c>
      <c r="CA219" s="95" t="e">
        <f t="shared" si="171"/>
        <v>#REF!</v>
      </c>
      <c r="CB219" s="95" t="e">
        <f t="shared" si="171"/>
        <v>#REF!</v>
      </c>
      <c r="CC219" s="95" t="e">
        <f t="shared" si="171"/>
        <v>#REF!</v>
      </c>
      <c r="CD219" s="95" t="e">
        <f t="shared" si="171"/>
        <v>#REF!</v>
      </c>
      <c r="CE219" s="95" t="e">
        <f t="shared" si="171"/>
        <v>#REF!</v>
      </c>
      <c r="CF219" s="95" t="e">
        <f t="shared" si="171"/>
        <v>#REF!</v>
      </c>
      <c r="CG219" s="95" t="e">
        <f t="shared" si="171"/>
        <v>#REF!</v>
      </c>
      <c r="CH219" s="95" t="e">
        <f t="shared" si="171"/>
        <v>#REF!</v>
      </c>
      <c r="CI219" s="95" t="e">
        <f t="shared" si="171"/>
        <v>#REF!</v>
      </c>
      <c r="CJ219" s="95" t="e">
        <f t="shared" si="171"/>
        <v>#REF!</v>
      </c>
      <c r="CK219" s="95" t="e">
        <f t="shared" si="171"/>
        <v>#REF!</v>
      </c>
      <c r="CL219" s="95" t="e">
        <f t="shared" si="171"/>
        <v>#REF!</v>
      </c>
      <c r="CM219" s="95" t="e">
        <f t="shared" si="171"/>
        <v>#REF!</v>
      </c>
      <c r="CN219" s="95" t="e">
        <f t="shared" si="171"/>
        <v>#REF!</v>
      </c>
      <c r="CO219" s="95" t="e">
        <f t="shared" si="171"/>
        <v>#REF!</v>
      </c>
      <c r="CP219" s="95" t="e">
        <f t="shared" si="171"/>
        <v>#REF!</v>
      </c>
      <c r="CQ219" s="95" t="e">
        <f t="shared" si="171"/>
        <v>#REF!</v>
      </c>
      <c r="CR219" s="95" t="e">
        <f t="shared" si="171"/>
        <v>#REF!</v>
      </c>
      <c r="CS219" s="95" t="e">
        <f t="shared" si="171"/>
        <v>#REF!</v>
      </c>
      <c r="CT219" s="95" t="e">
        <f t="shared" si="171"/>
        <v>#REF!</v>
      </c>
      <c r="CU219" s="95" t="e">
        <f t="shared" si="171"/>
        <v>#REF!</v>
      </c>
      <c r="CV219" s="95" t="e">
        <f t="shared" si="171"/>
        <v>#REF!</v>
      </c>
      <c r="CW219" s="95" t="e">
        <f t="shared" si="171"/>
        <v>#REF!</v>
      </c>
      <c r="CX219" s="95" t="e">
        <f t="shared" si="171"/>
        <v>#REF!</v>
      </c>
      <c r="CY219" s="95" t="e">
        <f t="shared" si="171"/>
        <v>#REF!</v>
      </c>
      <c r="CZ219" s="95" t="e">
        <f t="shared" si="171"/>
        <v>#REF!</v>
      </c>
    </row>
    <row r="220" spans="1:104">
      <c r="A220" t="s">
        <v>253</v>
      </c>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c r="CO220" s="96"/>
      <c r="CP220" s="96"/>
      <c r="CQ220" s="96"/>
      <c r="CR220" s="96"/>
      <c r="CS220" s="96"/>
      <c r="CT220" s="96"/>
      <c r="CU220" s="96"/>
      <c r="CV220" s="96"/>
      <c r="CW220" s="96"/>
      <c r="CX220" s="96"/>
      <c r="CY220" s="96"/>
      <c r="CZ220" s="96"/>
    </row>
    <row r="221" spans="1:104">
      <c r="A221" t="s">
        <v>254</v>
      </c>
      <c r="C221" s="152" t="s">
        <v>571</v>
      </c>
      <c r="D221" s="95">
        <f>D214-D219</f>
        <v>37.67</v>
      </c>
      <c r="E221" s="95">
        <f t="shared" ref="E221:BP221" si="172">E214-E219</f>
        <v>37.67</v>
      </c>
      <c r="F221" s="95">
        <f t="shared" si="172"/>
        <v>37.67</v>
      </c>
      <c r="G221" s="95">
        <f t="shared" si="172"/>
        <v>37.67</v>
      </c>
      <c r="H221" s="95">
        <f t="shared" si="172"/>
        <v>37.67</v>
      </c>
      <c r="I221" s="95">
        <f t="shared" si="172"/>
        <v>37.67</v>
      </c>
      <c r="J221" s="95">
        <f t="shared" si="172"/>
        <v>24.14</v>
      </c>
      <c r="K221" s="95">
        <f t="shared" si="172"/>
        <v>24.14</v>
      </c>
      <c r="L221" s="95">
        <f t="shared" si="172"/>
        <v>24.14</v>
      </c>
      <c r="M221" s="95">
        <f t="shared" si="172"/>
        <v>24.14</v>
      </c>
      <c r="N221" s="95">
        <f t="shared" si="172"/>
        <v>30.360000000000003</v>
      </c>
      <c r="O221" s="95">
        <f t="shared" si="172"/>
        <v>4.4800000000000004</v>
      </c>
      <c r="P221" s="95">
        <f t="shared" si="172"/>
        <v>4.4800000000000004</v>
      </c>
      <c r="Q221" s="95">
        <f t="shared" si="172"/>
        <v>4.4800000000000004</v>
      </c>
      <c r="R221" s="95">
        <f t="shared" si="172"/>
        <v>4.4800000000000004</v>
      </c>
      <c r="S221" s="95">
        <f t="shared" si="172"/>
        <v>4.4800000000000004</v>
      </c>
      <c r="T221" s="95">
        <f t="shared" si="172"/>
        <v>4.4800000000000004</v>
      </c>
      <c r="U221" s="95">
        <f t="shared" si="172"/>
        <v>4.4800000000000004</v>
      </c>
      <c r="V221" s="95">
        <f t="shared" si="172"/>
        <v>4.4800000000000004</v>
      </c>
      <c r="W221" s="95">
        <f t="shared" si="172"/>
        <v>4.4800000000000004</v>
      </c>
      <c r="X221" s="95">
        <f t="shared" si="172"/>
        <v>4.6099999999999994</v>
      </c>
      <c r="Y221" s="95">
        <f t="shared" si="172"/>
        <v>4.6099999999999994</v>
      </c>
      <c r="Z221" s="95">
        <f t="shared" si="172"/>
        <v>4.6099999999999994</v>
      </c>
      <c r="AA221" s="95">
        <f t="shared" si="172"/>
        <v>4.6099999999999994</v>
      </c>
      <c r="AB221" s="95">
        <f t="shared" si="172"/>
        <v>4.6099999999999994</v>
      </c>
      <c r="AC221" s="95">
        <f t="shared" si="172"/>
        <v>4.6099999999999994</v>
      </c>
      <c r="AD221" s="95">
        <f t="shared" si="172"/>
        <v>4.6099999999999994</v>
      </c>
      <c r="AE221" s="95">
        <f t="shared" si="172"/>
        <v>4.6099999999999994</v>
      </c>
      <c r="AF221" s="95">
        <f t="shared" si="172"/>
        <v>4.6099999999999994</v>
      </c>
      <c r="AG221" s="95">
        <f t="shared" si="172"/>
        <v>4.6099999999999994</v>
      </c>
      <c r="AH221" s="95">
        <f t="shared" si="172"/>
        <v>4.6099999999999994</v>
      </c>
      <c r="AI221" s="95">
        <f t="shared" si="172"/>
        <v>4.6099999999999994</v>
      </c>
      <c r="AJ221" s="95">
        <f t="shared" si="172"/>
        <v>4.6099999999999994</v>
      </c>
      <c r="AK221" s="95">
        <f t="shared" si="172"/>
        <v>4.6099999999999994</v>
      </c>
      <c r="AL221" s="95">
        <f t="shared" si="172"/>
        <v>4.6099999999999994</v>
      </c>
      <c r="AM221" s="95">
        <f t="shared" si="172"/>
        <v>4.6099999999999994</v>
      </c>
      <c r="AN221" s="95" t="e">
        <f t="shared" si="172"/>
        <v>#REF!</v>
      </c>
      <c r="AO221" s="95" t="e">
        <f t="shared" si="172"/>
        <v>#REF!</v>
      </c>
      <c r="AP221" s="95" t="e">
        <f t="shared" si="172"/>
        <v>#REF!</v>
      </c>
      <c r="AQ221" s="95" t="e">
        <f t="shared" si="172"/>
        <v>#REF!</v>
      </c>
      <c r="AR221" s="95" t="e">
        <f t="shared" si="172"/>
        <v>#REF!</v>
      </c>
      <c r="AS221" s="95" t="e">
        <f t="shared" si="172"/>
        <v>#REF!</v>
      </c>
      <c r="AT221" s="95" t="e">
        <f t="shared" si="172"/>
        <v>#REF!</v>
      </c>
      <c r="AU221" s="95" t="e">
        <f t="shared" si="172"/>
        <v>#REF!</v>
      </c>
      <c r="AV221" s="95" t="e">
        <f t="shared" si="172"/>
        <v>#REF!</v>
      </c>
      <c r="AW221" s="95" t="e">
        <f t="shared" si="172"/>
        <v>#REF!</v>
      </c>
      <c r="AX221" s="95" t="e">
        <f t="shared" si="172"/>
        <v>#REF!</v>
      </c>
      <c r="AY221" s="95" t="e">
        <f t="shared" si="172"/>
        <v>#REF!</v>
      </c>
      <c r="AZ221" s="95" t="e">
        <f t="shared" si="172"/>
        <v>#REF!</v>
      </c>
      <c r="BA221" s="95" t="e">
        <f t="shared" si="172"/>
        <v>#REF!</v>
      </c>
      <c r="BB221" s="95" t="e">
        <f t="shared" si="172"/>
        <v>#REF!</v>
      </c>
      <c r="BC221" s="95" t="e">
        <f t="shared" si="172"/>
        <v>#REF!</v>
      </c>
      <c r="BD221" s="95" t="e">
        <f t="shared" si="172"/>
        <v>#REF!</v>
      </c>
      <c r="BE221" s="95" t="e">
        <f t="shared" si="172"/>
        <v>#REF!</v>
      </c>
      <c r="BF221" s="95" t="e">
        <f t="shared" si="172"/>
        <v>#REF!</v>
      </c>
      <c r="BG221" s="95" t="e">
        <f t="shared" si="172"/>
        <v>#REF!</v>
      </c>
      <c r="BH221" s="95" t="e">
        <f t="shared" si="172"/>
        <v>#REF!</v>
      </c>
      <c r="BI221" s="95" t="e">
        <f t="shared" si="172"/>
        <v>#REF!</v>
      </c>
      <c r="BJ221" s="95" t="e">
        <f t="shared" si="172"/>
        <v>#REF!</v>
      </c>
      <c r="BK221" s="95" t="e">
        <f t="shared" si="172"/>
        <v>#REF!</v>
      </c>
      <c r="BL221" s="95" t="e">
        <f t="shared" si="172"/>
        <v>#REF!</v>
      </c>
      <c r="BM221" s="95" t="e">
        <f t="shared" si="172"/>
        <v>#REF!</v>
      </c>
      <c r="BN221" s="95" t="e">
        <f t="shared" si="172"/>
        <v>#REF!</v>
      </c>
      <c r="BO221" s="95" t="e">
        <f t="shared" si="172"/>
        <v>#REF!</v>
      </c>
      <c r="BP221" s="95" t="e">
        <f t="shared" si="172"/>
        <v>#REF!</v>
      </c>
      <c r="BQ221" s="95" t="e">
        <f t="shared" ref="BQ221:CZ221" si="173">BQ214-BQ219</f>
        <v>#REF!</v>
      </c>
      <c r="BR221" s="95" t="e">
        <f t="shared" si="173"/>
        <v>#REF!</v>
      </c>
      <c r="BS221" s="95" t="e">
        <f t="shared" si="173"/>
        <v>#REF!</v>
      </c>
      <c r="BT221" s="95" t="e">
        <f t="shared" si="173"/>
        <v>#REF!</v>
      </c>
      <c r="BU221" s="95" t="e">
        <f t="shared" si="173"/>
        <v>#REF!</v>
      </c>
      <c r="BV221" s="95" t="e">
        <f t="shared" si="173"/>
        <v>#REF!</v>
      </c>
      <c r="BW221" s="95" t="e">
        <f t="shared" si="173"/>
        <v>#REF!</v>
      </c>
      <c r="BX221" s="95" t="e">
        <f t="shared" si="173"/>
        <v>#REF!</v>
      </c>
      <c r="BY221" s="95" t="e">
        <f t="shared" si="173"/>
        <v>#REF!</v>
      </c>
      <c r="BZ221" s="95" t="e">
        <f t="shared" si="173"/>
        <v>#REF!</v>
      </c>
      <c r="CA221" s="95" t="e">
        <f t="shared" si="173"/>
        <v>#REF!</v>
      </c>
      <c r="CB221" s="95" t="e">
        <f t="shared" si="173"/>
        <v>#REF!</v>
      </c>
      <c r="CC221" s="95" t="e">
        <f t="shared" si="173"/>
        <v>#REF!</v>
      </c>
      <c r="CD221" s="95" t="e">
        <f t="shared" si="173"/>
        <v>#REF!</v>
      </c>
      <c r="CE221" s="95" t="e">
        <f t="shared" si="173"/>
        <v>#REF!</v>
      </c>
      <c r="CF221" s="95" t="e">
        <f t="shared" si="173"/>
        <v>#REF!</v>
      </c>
      <c r="CG221" s="95" t="e">
        <f t="shared" si="173"/>
        <v>#REF!</v>
      </c>
      <c r="CH221" s="95" t="e">
        <f t="shared" si="173"/>
        <v>#REF!</v>
      </c>
      <c r="CI221" s="95" t="e">
        <f t="shared" si="173"/>
        <v>#REF!</v>
      </c>
      <c r="CJ221" s="95" t="e">
        <f t="shared" si="173"/>
        <v>#REF!</v>
      </c>
      <c r="CK221" s="95" t="e">
        <f t="shared" si="173"/>
        <v>#REF!</v>
      </c>
      <c r="CL221" s="95" t="e">
        <f t="shared" si="173"/>
        <v>#REF!</v>
      </c>
      <c r="CM221" s="95" t="e">
        <f t="shared" si="173"/>
        <v>#REF!</v>
      </c>
      <c r="CN221" s="95" t="e">
        <f t="shared" si="173"/>
        <v>#REF!</v>
      </c>
      <c r="CO221" s="95" t="e">
        <f t="shared" si="173"/>
        <v>#REF!</v>
      </c>
      <c r="CP221" s="95" t="e">
        <f t="shared" si="173"/>
        <v>#REF!</v>
      </c>
      <c r="CQ221" s="95" t="e">
        <f t="shared" si="173"/>
        <v>#REF!</v>
      </c>
      <c r="CR221" s="95" t="e">
        <f t="shared" si="173"/>
        <v>#REF!</v>
      </c>
      <c r="CS221" s="95" t="e">
        <f t="shared" si="173"/>
        <v>#REF!</v>
      </c>
      <c r="CT221" s="95" t="e">
        <f t="shared" si="173"/>
        <v>#REF!</v>
      </c>
      <c r="CU221" s="95" t="e">
        <f t="shared" si="173"/>
        <v>#REF!</v>
      </c>
      <c r="CV221" s="95" t="e">
        <f t="shared" si="173"/>
        <v>#REF!</v>
      </c>
      <c r="CW221" s="95" t="e">
        <f t="shared" si="173"/>
        <v>#REF!</v>
      </c>
      <c r="CX221" s="95" t="e">
        <f t="shared" si="173"/>
        <v>#REF!</v>
      </c>
      <c r="CY221" s="95" t="e">
        <f t="shared" si="173"/>
        <v>#REF!</v>
      </c>
      <c r="CZ221" s="95" t="e">
        <f t="shared" si="173"/>
        <v>#REF!</v>
      </c>
    </row>
    <row r="222" spans="1:104">
      <c r="A222" t="s">
        <v>255</v>
      </c>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c r="BZ222" s="96"/>
      <c r="CA222" s="96"/>
      <c r="CB222" s="96"/>
      <c r="CC222" s="96"/>
      <c r="CD222" s="96"/>
      <c r="CE222" s="96"/>
      <c r="CF222" s="96"/>
      <c r="CG222" s="96"/>
      <c r="CH222" s="96"/>
      <c r="CI222" s="96"/>
      <c r="CJ222" s="96"/>
      <c r="CK222" s="96"/>
      <c r="CL222" s="96"/>
      <c r="CM222" s="96"/>
      <c r="CN222" s="96"/>
      <c r="CO222" s="96"/>
      <c r="CP222" s="96"/>
      <c r="CQ222" s="96"/>
      <c r="CR222" s="96"/>
      <c r="CS222" s="96"/>
      <c r="CT222" s="96"/>
      <c r="CU222" s="96"/>
      <c r="CV222" s="96"/>
      <c r="CW222" s="96"/>
      <c r="CX222" s="96"/>
      <c r="CY222" s="96"/>
      <c r="CZ222" s="96"/>
    </row>
    <row r="223" spans="1:104">
      <c r="A223" t="s">
        <v>256</v>
      </c>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6"/>
      <c r="BR223" s="96"/>
      <c r="BS223" s="96"/>
      <c r="BT223" s="96"/>
      <c r="BU223" s="96"/>
      <c r="BV223" s="96"/>
      <c r="BW223" s="96"/>
      <c r="BX223" s="96"/>
      <c r="BY223" s="96"/>
      <c r="BZ223" s="96"/>
      <c r="CA223" s="96"/>
      <c r="CB223" s="96"/>
      <c r="CC223" s="96"/>
      <c r="CD223" s="96"/>
      <c r="CE223" s="96"/>
      <c r="CF223" s="96"/>
      <c r="CG223" s="96"/>
      <c r="CH223" s="96"/>
      <c r="CI223" s="96"/>
      <c r="CJ223" s="96"/>
      <c r="CK223" s="96"/>
      <c r="CL223" s="96"/>
      <c r="CM223" s="96"/>
      <c r="CN223" s="96"/>
      <c r="CO223" s="96"/>
      <c r="CP223" s="96"/>
      <c r="CQ223" s="96"/>
      <c r="CR223" s="96"/>
      <c r="CS223" s="96"/>
      <c r="CT223" s="96"/>
      <c r="CU223" s="96"/>
      <c r="CV223" s="96"/>
      <c r="CW223" s="96"/>
      <c r="CX223" s="96"/>
      <c r="CY223" s="96"/>
      <c r="CZ223" s="96"/>
    </row>
    <row r="224" spans="1:104">
      <c r="A224" t="s">
        <v>257</v>
      </c>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96"/>
      <c r="BU224" s="96"/>
      <c r="BV224" s="96"/>
      <c r="BW224" s="96"/>
      <c r="BX224" s="96"/>
      <c r="BY224" s="96"/>
      <c r="BZ224" s="96"/>
      <c r="CA224" s="96"/>
      <c r="CB224" s="96"/>
      <c r="CC224" s="96"/>
      <c r="CD224" s="96"/>
      <c r="CE224" s="96"/>
      <c r="CF224" s="96"/>
      <c r="CG224" s="96"/>
      <c r="CH224" s="96"/>
      <c r="CI224" s="96"/>
      <c r="CJ224" s="96"/>
      <c r="CK224" s="96"/>
      <c r="CL224" s="96"/>
      <c r="CM224" s="96"/>
      <c r="CN224" s="96"/>
      <c r="CO224" s="96"/>
      <c r="CP224" s="96"/>
      <c r="CQ224" s="96"/>
      <c r="CR224" s="96"/>
      <c r="CS224" s="96"/>
      <c r="CT224" s="96"/>
      <c r="CU224" s="96"/>
      <c r="CV224" s="96"/>
      <c r="CW224" s="96"/>
      <c r="CX224" s="96"/>
      <c r="CY224" s="96"/>
      <c r="CZ224" s="96"/>
    </row>
    <row r="225" spans="1:104">
      <c r="A225" t="s">
        <v>258</v>
      </c>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96"/>
      <c r="BU225" s="96"/>
      <c r="BV225" s="96"/>
      <c r="BW225" s="96"/>
      <c r="BX225" s="96"/>
      <c r="BY225" s="96"/>
      <c r="BZ225" s="96"/>
      <c r="CA225" s="96"/>
      <c r="CB225" s="96"/>
      <c r="CC225" s="96"/>
      <c r="CD225" s="96"/>
      <c r="CE225" s="96"/>
      <c r="CF225" s="96"/>
      <c r="CG225" s="96"/>
      <c r="CH225" s="96"/>
      <c r="CI225" s="96"/>
      <c r="CJ225" s="96"/>
      <c r="CK225" s="96"/>
      <c r="CL225" s="96"/>
      <c r="CM225" s="96"/>
      <c r="CN225" s="96"/>
      <c r="CO225" s="96"/>
      <c r="CP225" s="96"/>
      <c r="CQ225" s="96"/>
      <c r="CR225" s="96"/>
      <c r="CS225" s="96"/>
      <c r="CT225" s="96"/>
      <c r="CU225" s="96"/>
      <c r="CV225" s="96"/>
      <c r="CW225" s="96"/>
      <c r="CX225" s="96"/>
      <c r="CY225" s="96"/>
      <c r="CZ225" s="96"/>
    </row>
    <row r="226" spans="1:104">
      <c r="A226" t="s">
        <v>259</v>
      </c>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96"/>
      <c r="BN226" s="96"/>
      <c r="BO226" s="96"/>
      <c r="BP226" s="96"/>
      <c r="BQ226" s="96"/>
      <c r="BR226" s="96"/>
      <c r="BS226" s="96"/>
      <c r="BT226" s="96"/>
      <c r="BU226" s="96"/>
      <c r="BV226" s="96"/>
      <c r="BW226" s="96"/>
      <c r="BX226" s="96"/>
      <c r="BY226" s="96"/>
      <c r="BZ226" s="96"/>
      <c r="CA226" s="96"/>
      <c r="CB226" s="96"/>
      <c r="CC226" s="96"/>
      <c r="CD226" s="96"/>
      <c r="CE226" s="96"/>
      <c r="CF226" s="96"/>
      <c r="CG226" s="96"/>
      <c r="CH226" s="96"/>
      <c r="CI226" s="96"/>
      <c r="CJ226" s="96"/>
      <c r="CK226" s="96"/>
      <c r="CL226" s="96"/>
      <c r="CM226" s="96"/>
      <c r="CN226" s="96"/>
      <c r="CO226" s="96"/>
      <c r="CP226" s="96"/>
      <c r="CQ226" s="96"/>
      <c r="CR226" s="96"/>
      <c r="CS226" s="96"/>
      <c r="CT226" s="96"/>
      <c r="CU226" s="96"/>
      <c r="CV226" s="96"/>
      <c r="CW226" s="96"/>
      <c r="CX226" s="96"/>
      <c r="CY226" s="96"/>
      <c r="CZ226" s="96"/>
    </row>
    <row r="227" spans="1:104">
      <c r="A227" t="s">
        <v>260</v>
      </c>
      <c r="B227" t="s">
        <v>654</v>
      </c>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BL227" s="96"/>
      <c r="BM227" s="96"/>
      <c r="BN227" s="96"/>
      <c r="BO227" s="96"/>
      <c r="BP227" s="96"/>
      <c r="BQ227" s="96"/>
      <c r="BR227" s="96"/>
      <c r="BS227" s="96"/>
      <c r="BT227" s="96"/>
      <c r="BU227" s="96"/>
      <c r="BV227" s="96"/>
      <c r="BW227" s="96"/>
      <c r="BX227" s="96"/>
      <c r="BY227" s="96"/>
      <c r="BZ227" s="96"/>
      <c r="CA227" s="96"/>
      <c r="CB227" s="96"/>
      <c r="CC227" s="96"/>
      <c r="CD227" s="96"/>
      <c r="CE227" s="96"/>
      <c r="CF227" s="96"/>
      <c r="CG227" s="96"/>
      <c r="CH227" s="96"/>
      <c r="CI227" s="96"/>
      <c r="CJ227" s="96"/>
      <c r="CK227" s="96"/>
      <c r="CL227" s="96"/>
      <c r="CM227" s="96"/>
      <c r="CN227" s="96"/>
      <c r="CO227" s="96"/>
      <c r="CP227" s="96"/>
      <c r="CQ227" s="96"/>
      <c r="CR227" s="96"/>
      <c r="CS227" s="96"/>
      <c r="CT227" s="96"/>
      <c r="CU227" s="96"/>
      <c r="CV227" s="96"/>
      <c r="CW227" s="96"/>
      <c r="CX227" s="96"/>
      <c r="CY227" s="96"/>
      <c r="CZ227" s="96"/>
    </row>
    <row r="228" spans="1:104">
      <c r="A228" t="s">
        <v>261</v>
      </c>
    </row>
    <row r="229" spans="1:104">
      <c r="A229" t="s">
        <v>262</v>
      </c>
    </row>
    <row r="230" spans="1:104">
      <c r="A230" t="s">
        <v>263</v>
      </c>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6"/>
      <c r="BR230" s="96"/>
      <c r="BS230" s="96"/>
      <c r="BT230" s="96"/>
      <c r="BU230" s="96"/>
      <c r="BV230" s="96"/>
      <c r="BW230" s="96"/>
      <c r="BX230" s="96"/>
      <c r="BY230" s="96"/>
      <c r="BZ230" s="96"/>
      <c r="CA230" s="96"/>
      <c r="CB230" s="96"/>
      <c r="CC230" s="96"/>
      <c r="CD230" s="96"/>
      <c r="CE230" s="96"/>
      <c r="CF230" s="96"/>
      <c r="CG230" s="96"/>
      <c r="CH230" s="96"/>
      <c r="CI230" s="96"/>
      <c r="CJ230" s="96"/>
      <c r="CK230" s="96"/>
      <c r="CL230" s="96"/>
      <c r="CM230" s="96"/>
      <c r="CN230" s="96"/>
      <c r="CO230" s="96"/>
      <c r="CP230" s="96"/>
      <c r="CQ230" s="96"/>
      <c r="CR230" s="96"/>
      <c r="CS230" s="96"/>
      <c r="CT230" s="96"/>
      <c r="CU230" s="96"/>
      <c r="CV230" s="96"/>
      <c r="CW230" s="96"/>
      <c r="CX230" s="96"/>
      <c r="CY230" s="96"/>
      <c r="CZ230" s="96"/>
    </row>
    <row r="231" spans="1:104">
      <c r="A231" t="s">
        <v>264</v>
      </c>
      <c r="B231" t="s">
        <v>702</v>
      </c>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BL231" s="96"/>
      <c r="BM231" s="96"/>
      <c r="BN231" s="96"/>
      <c r="BO231" s="96"/>
      <c r="BP231" s="96"/>
      <c r="BQ231" s="96"/>
      <c r="BR231" s="96"/>
      <c r="BS231" s="96"/>
      <c r="BT231" s="96"/>
      <c r="BU231" s="96"/>
      <c r="BV231" s="96"/>
      <c r="BW231" s="96"/>
      <c r="BX231" s="96"/>
      <c r="BY231" s="96"/>
      <c r="BZ231" s="96"/>
      <c r="CA231" s="96"/>
      <c r="CB231" s="96"/>
      <c r="CC231" s="96"/>
      <c r="CD231" s="96"/>
      <c r="CE231" s="96"/>
      <c r="CF231" s="96"/>
      <c r="CG231" s="96"/>
      <c r="CH231" s="96"/>
      <c r="CI231" s="96"/>
      <c r="CJ231" s="96"/>
      <c r="CK231" s="96"/>
      <c r="CL231" s="96"/>
      <c r="CM231" s="96"/>
      <c r="CN231" s="96"/>
      <c r="CO231" s="96"/>
      <c r="CP231" s="96"/>
      <c r="CQ231" s="96"/>
      <c r="CR231" s="96"/>
      <c r="CS231" s="96"/>
      <c r="CT231" s="96"/>
      <c r="CU231" s="96"/>
      <c r="CV231" s="96"/>
      <c r="CW231" s="96"/>
      <c r="CX231" s="96"/>
      <c r="CY231" s="96"/>
      <c r="CZ231" s="96"/>
    </row>
    <row r="232" spans="1:104">
      <c r="A232" t="s">
        <v>265</v>
      </c>
      <c r="C232" s="153" t="s">
        <v>468</v>
      </c>
      <c r="D232" s="95">
        <f t="shared" ref="D232:AI232" si="174">D142</f>
        <v>0</v>
      </c>
      <c r="E232" s="95">
        <f t="shared" si="174"/>
        <v>0</v>
      </c>
      <c r="F232" s="95">
        <f t="shared" si="174"/>
        <v>0</v>
      </c>
      <c r="G232" s="95">
        <f t="shared" si="174"/>
        <v>0</v>
      </c>
      <c r="H232" s="95">
        <f t="shared" si="174"/>
        <v>0</v>
      </c>
      <c r="I232" s="95">
        <f t="shared" si="174"/>
        <v>0</v>
      </c>
      <c r="J232" s="95">
        <f t="shared" si="174"/>
        <v>0</v>
      </c>
      <c r="K232" s="95">
        <f t="shared" si="174"/>
        <v>0</v>
      </c>
      <c r="L232" s="95">
        <f t="shared" si="174"/>
        <v>0</v>
      </c>
      <c r="M232" s="95">
        <f t="shared" si="174"/>
        <v>0</v>
      </c>
      <c r="N232" s="95">
        <f t="shared" si="174"/>
        <v>0</v>
      </c>
      <c r="O232" s="95">
        <f t="shared" si="174"/>
        <v>0</v>
      </c>
      <c r="P232" s="95">
        <f t="shared" si="174"/>
        <v>0</v>
      </c>
      <c r="Q232" s="95">
        <f t="shared" si="174"/>
        <v>0</v>
      </c>
      <c r="R232" s="95">
        <f t="shared" si="174"/>
        <v>0</v>
      </c>
      <c r="S232" s="95">
        <f t="shared" si="174"/>
        <v>0</v>
      </c>
      <c r="T232" s="95">
        <f t="shared" si="174"/>
        <v>0</v>
      </c>
      <c r="U232" s="95">
        <f t="shared" si="174"/>
        <v>0</v>
      </c>
      <c r="V232" s="95">
        <f t="shared" si="174"/>
        <v>0</v>
      </c>
      <c r="W232" s="95">
        <f t="shared" si="174"/>
        <v>0</v>
      </c>
      <c r="X232" s="95">
        <f t="shared" si="174"/>
        <v>0</v>
      </c>
      <c r="Y232" s="95">
        <f t="shared" si="174"/>
        <v>0</v>
      </c>
      <c r="Z232" s="95">
        <f t="shared" si="174"/>
        <v>0</v>
      </c>
      <c r="AA232" s="95">
        <f t="shared" si="174"/>
        <v>0</v>
      </c>
      <c r="AB232" s="95">
        <f t="shared" si="174"/>
        <v>0</v>
      </c>
      <c r="AC232" s="95">
        <f t="shared" si="174"/>
        <v>0</v>
      </c>
      <c r="AD232" s="95">
        <f t="shared" si="174"/>
        <v>0</v>
      </c>
      <c r="AE232" s="95">
        <f t="shared" si="174"/>
        <v>0</v>
      </c>
      <c r="AF232" s="95">
        <f t="shared" si="174"/>
        <v>0</v>
      </c>
      <c r="AG232" s="95">
        <f t="shared" si="174"/>
        <v>0</v>
      </c>
      <c r="AH232" s="95">
        <f t="shared" si="174"/>
        <v>0</v>
      </c>
      <c r="AI232" s="95">
        <f t="shared" si="174"/>
        <v>0</v>
      </c>
      <c r="AJ232" s="95">
        <f t="shared" ref="AJ232:BO232" si="175">AJ142</f>
        <v>0</v>
      </c>
      <c r="AK232" s="95">
        <f t="shared" si="175"/>
        <v>0</v>
      </c>
      <c r="AL232" s="95">
        <f t="shared" si="175"/>
        <v>0</v>
      </c>
      <c r="AM232" s="95">
        <f t="shared" si="175"/>
        <v>0</v>
      </c>
      <c r="AN232" s="95">
        <f t="shared" si="175"/>
        <v>0</v>
      </c>
      <c r="AO232" s="95">
        <f t="shared" si="175"/>
        <v>0</v>
      </c>
      <c r="AP232" s="95">
        <f t="shared" si="175"/>
        <v>0</v>
      </c>
      <c r="AQ232" s="95">
        <f t="shared" si="175"/>
        <v>0</v>
      </c>
      <c r="AR232" s="95">
        <f t="shared" si="175"/>
        <v>0</v>
      </c>
      <c r="AS232" s="95">
        <f t="shared" si="175"/>
        <v>0</v>
      </c>
      <c r="AT232" s="95">
        <f t="shared" si="175"/>
        <v>0</v>
      </c>
      <c r="AU232" s="95">
        <f t="shared" si="175"/>
        <v>0</v>
      </c>
      <c r="AV232" s="95">
        <f t="shared" si="175"/>
        <v>0</v>
      </c>
      <c r="AW232" s="95">
        <f t="shared" si="175"/>
        <v>0</v>
      </c>
      <c r="AX232" s="95">
        <f t="shared" si="175"/>
        <v>0</v>
      </c>
      <c r="AY232" s="95">
        <f t="shared" si="175"/>
        <v>0</v>
      </c>
      <c r="AZ232" s="95">
        <f t="shared" si="175"/>
        <v>0</v>
      </c>
      <c r="BA232" s="95">
        <f t="shared" si="175"/>
        <v>0</v>
      </c>
      <c r="BB232" s="95">
        <f t="shared" si="175"/>
        <v>0</v>
      </c>
      <c r="BC232" s="95">
        <f t="shared" si="175"/>
        <v>0</v>
      </c>
      <c r="BD232" s="95">
        <f t="shared" si="175"/>
        <v>0</v>
      </c>
      <c r="BE232" s="95">
        <f t="shared" si="175"/>
        <v>0</v>
      </c>
      <c r="BF232" s="95">
        <f t="shared" si="175"/>
        <v>0</v>
      </c>
      <c r="BG232" s="95">
        <f t="shared" si="175"/>
        <v>0</v>
      </c>
      <c r="BH232" s="95">
        <f t="shared" si="175"/>
        <v>0</v>
      </c>
      <c r="BI232" s="95">
        <f t="shared" si="175"/>
        <v>0</v>
      </c>
      <c r="BJ232" s="95">
        <f t="shared" si="175"/>
        <v>0</v>
      </c>
      <c r="BK232" s="95">
        <f t="shared" si="175"/>
        <v>0</v>
      </c>
      <c r="BL232" s="95">
        <f t="shared" si="175"/>
        <v>0</v>
      </c>
      <c r="BM232" s="95">
        <f t="shared" si="175"/>
        <v>0</v>
      </c>
      <c r="BN232" s="95">
        <f t="shared" si="175"/>
        <v>0</v>
      </c>
      <c r="BO232" s="95">
        <f t="shared" si="175"/>
        <v>0</v>
      </c>
      <c r="BP232" s="95">
        <f t="shared" ref="BP232:CZ232" si="176">BP142</f>
        <v>0</v>
      </c>
      <c r="BQ232" s="95">
        <f t="shared" si="176"/>
        <v>0</v>
      </c>
      <c r="BR232" s="95">
        <f t="shared" si="176"/>
        <v>0</v>
      </c>
      <c r="BS232" s="95">
        <f t="shared" si="176"/>
        <v>0</v>
      </c>
      <c r="BT232" s="95">
        <f t="shared" si="176"/>
        <v>0</v>
      </c>
      <c r="BU232" s="95">
        <f t="shared" si="176"/>
        <v>0</v>
      </c>
      <c r="BV232" s="95">
        <f t="shared" si="176"/>
        <v>0</v>
      </c>
      <c r="BW232" s="95">
        <f t="shared" si="176"/>
        <v>0</v>
      </c>
      <c r="BX232" s="95">
        <f t="shared" si="176"/>
        <v>0</v>
      </c>
      <c r="BY232" s="95">
        <f t="shared" si="176"/>
        <v>0</v>
      </c>
      <c r="BZ232" s="95">
        <f t="shared" si="176"/>
        <v>0</v>
      </c>
      <c r="CA232" s="95">
        <f t="shared" si="176"/>
        <v>0</v>
      </c>
      <c r="CB232" s="95">
        <f t="shared" si="176"/>
        <v>0</v>
      </c>
      <c r="CC232" s="95">
        <f t="shared" si="176"/>
        <v>0</v>
      </c>
      <c r="CD232" s="95">
        <f t="shared" si="176"/>
        <v>0</v>
      </c>
      <c r="CE232" s="95">
        <f t="shared" si="176"/>
        <v>0</v>
      </c>
      <c r="CF232" s="95">
        <f t="shared" si="176"/>
        <v>0</v>
      </c>
      <c r="CG232" s="95">
        <f t="shared" si="176"/>
        <v>0</v>
      </c>
      <c r="CH232" s="95">
        <f t="shared" si="176"/>
        <v>0</v>
      </c>
      <c r="CI232" s="95">
        <f t="shared" si="176"/>
        <v>0</v>
      </c>
      <c r="CJ232" s="95">
        <f t="shared" si="176"/>
        <v>0</v>
      </c>
      <c r="CK232" s="95">
        <f t="shared" si="176"/>
        <v>0</v>
      </c>
      <c r="CL232" s="95">
        <f t="shared" si="176"/>
        <v>0</v>
      </c>
      <c r="CM232" s="95">
        <f t="shared" si="176"/>
        <v>0</v>
      </c>
      <c r="CN232" s="95">
        <f t="shared" si="176"/>
        <v>0</v>
      </c>
      <c r="CO232" s="95">
        <f t="shared" si="176"/>
        <v>0</v>
      </c>
      <c r="CP232" s="95">
        <f t="shared" si="176"/>
        <v>0</v>
      </c>
      <c r="CQ232" s="95">
        <f t="shared" si="176"/>
        <v>0</v>
      </c>
      <c r="CR232" s="95">
        <f t="shared" si="176"/>
        <v>0</v>
      </c>
      <c r="CS232" s="95">
        <f t="shared" si="176"/>
        <v>0</v>
      </c>
      <c r="CT232" s="95">
        <f t="shared" si="176"/>
        <v>0</v>
      </c>
      <c r="CU232" s="95">
        <f t="shared" si="176"/>
        <v>0</v>
      </c>
      <c r="CV232" s="95">
        <f t="shared" si="176"/>
        <v>0</v>
      </c>
      <c r="CW232" s="95">
        <f t="shared" si="176"/>
        <v>0</v>
      </c>
      <c r="CX232" s="95">
        <f t="shared" si="176"/>
        <v>0</v>
      </c>
      <c r="CY232" s="95">
        <f t="shared" si="176"/>
        <v>0</v>
      </c>
      <c r="CZ232" s="95">
        <f t="shared" si="176"/>
        <v>0</v>
      </c>
    </row>
    <row r="233" spans="1:104" ht="40.5">
      <c r="A233" t="s">
        <v>266</v>
      </c>
      <c r="C233" s="198" t="s">
        <v>685</v>
      </c>
      <c r="D233" s="95">
        <f t="shared" ref="D233:AI233" si="177">D143</f>
        <v>0</v>
      </c>
      <c r="E233" s="95">
        <f t="shared" si="177"/>
        <v>0</v>
      </c>
      <c r="F233" s="95">
        <f t="shared" si="177"/>
        <v>0</v>
      </c>
      <c r="G233" s="95">
        <f t="shared" si="177"/>
        <v>0</v>
      </c>
      <c r="H233" s="95">
        <f t="shared" si="177"/>
        <v>0</v>
      </c>
      <c r="I233" s="95">
        <f t="shared" si="177"/>
        <v>0</v>
      </c>
      <c r="J233" s="95">
        <f t="shared" si="177"/>
        <v>0</v>
      </c>
      <c r="K233" s="95">
        <f t="shared" si="177"/>
        <v>0</v>
      </c>
      <c r="L233" s="95">
        <f t="shared" si="177"/>
        <v>0</v>
      </c>
      <c r="M233" s="95">
        <f t="shared" si="177"/>
        <v>0</v>
      </c>
      <c r="N233" s="95">
        <f t="shared" si="177"/>
        <v>0</v>
      </c>
      <c r="O233" s="95">
        <f t="shared" si="177"/>
        <v>0</v>
      </c>
      <c r="P233" s="95">
        <f t="shared" si="177"/>
        <v>0</v>
      </c>
      <c r="Q233" s="95">
        <f t="shared" si="177"/>
        <v>0</v>
      </c>
      <c r="R233" s="95">
        <f t="shared" si="177"/>
        <v>0</v>
      </c>
      <c r="S233" s="95">
        <f t="shared" si="177"/>
        <v>0</v>
      </c>
      <c r="T233" s="95">
        <f t="shared" si="177"/>
        <v>0</v>
      </c>
      <c r="U233" s="95">
        <f t="shared" si="177"/>
        <v>0</v>
      </c>
      <c r="V233" s="95">
        <f t="shared" si="177"/>
        <v>0</v>
      </c>
      <c r="W233" s="95">
        <f t="shared" si="177"/>
        <v>0</v>
      </c>
      <c r="X233" s="95">
        <f t="shared" si="177"/>
        <v>0</v>
      </c>
      <c r="Y233" s="95">
        <f t="shared" si="177"/>
        <v>0</v>
      </c>
      <c r="Z233" s="95">
        <f t="shared" si="177"/>
        <v>0</v>
      </c>
      <c r="AA233" s="95">
        <f t="shared" si="177"/>
        <v>0</v>
      </c>
      <c r="AB233" s="95">
        <f t="shared" si="177"/>
        <v>0</v>
      </c>
      <c r="AC233" s="95">
        <f t="shared" si="177"/>
        <v>0</v>
      </c>
      <c r="AD233" s="95">
        <f t="shared" si="177"/>
        <v>0</v>
      </c>
      <c r="AE233" s="95">
        <f t="shared" si="177"/>
        <v>0</v>
      </c>
      <c r="AF233" s="95">
        <f t="shared" si="177"/>
        <v>0</v>
      </c>
      <c r="AG233" s="95">
        <f t="shared" si="177"/>
        <v>0</v>
      </c>
      <c r="AH233" s="95">
        <f t="shared" si="177"/>
        <v>0</v>
      </c>
      <c r="AI233" s="95">
        <f t="shared" si="177"/>
        <v>0</v>
      </c>
      <c r="AJ233" s="95">
        <f t="shared" ref="AJ233:BO233" si="178">AJ143</f>
        <v>0</v>
      </c>
      <c r="AK233" s="95">
        <f t="shared" si="178"/>
        <v>0</v>
      </c>
      <c r="AL233" s="95">
        <f t="shared" si="178"/>
        <v>0</v>
      </c>
      <c r="AM233" s="95">
        <f t="shared" si="178"/>
        <v>0</v>
      </c>
      <c r="AN233" s="95" t="e">
        <f t="shared" si="178"/>
        <v>#REF!</v>
      </c>
      <c r="AO233" s="95" t="e">
        <f t="shared" si="178"/>
        <v>#REF!</v>
      </c>
      <c r="AP233" s="95" t="e">
        <f t="shared" si="178"/>
        <v>#REF!</v>
      </c>
      <c r="AQ233" s="95" t="e">
        <f t="shared" si="178"/>
        <v>#REF!</v>
      </c>
      <c r="AR233" s="95" t="e">
        <f t="shared" si="178"/>
        <v>#REF!</v>
      </c>
      <c r="AS233" s="95" t="e">
        <f t="shared" si="178"/>
        <v>#REF!</v>
      </c>
      <c r="AT233" s="95" t="e">
        <f t="shared" si="178"/>
        <v>#REF!</v>
      </c>
      <c r="AU233" s="95" t="e">
        <f t="shared" si="178"/>
        <v>#REF!</v>
      </c>
      <c r="AV233" s="95" t="e">
        <f t="shared" si="178"/>
        <v>#REF!</v>
      </c>
      <c r="AW233" s="95" t="e">
        <f t="shared" si="178"/>
        <v>#REF!</v>
      </c>
      <c r="AX233" s="95" t="e">
        <f t="shared" si="178"/>
        <v>#REF!</v>
      </c>
      <c r="AY233" s="95" t="e">
        <f t="shared" si="178"/>
        <v>#REF!</v>
      </c>
      <c r="AZ233" s="95" t="e">
        <f t="shared" si="178"/>
        <v>#REF!</v>
      </c>
      <c r="BA233" s="95" t="e">
        <f t="shared" si="178"/>
        <v>#REF!</v>
      </c>
      <c r="BB233" s="95" t="e">
        <f t="shared" si="178"/>
        <v>#REF!</v>
      </c>
      <c r="BC233" s="95" t="e">
        <f t="shared" si="178"/>
        <v>#REF!</v>
      </c>
      <c r="BD233" s="95" t="e">
        <f t="shared" si="178"/>
        <v>#REF!</v>
      </c>
      <c r="BE233" s="95" t="e">
        <f t="shared" si="178"/>
        <v>#REF!</v>
      </c>
      <c r="BF233" s="95" t="e">
        <f t="shared" si="178"/>
        <v>#REF!</v>
      </c>
      <c r="BG233" s="95" t="e">
        <f t="shared" si="178"/>
        <v>#REF!</v>
      </c>
      <c r="BH233" s="95" t="e">
        <f t="shared" si="178"/>
        <v>#REF!</v>
      </c>
      <c r="BI233" s="95" t="e">
        <f t="shared" si="178"/>
        <v>#REF!</v>
      </c>
      <c r="BJ233" s="95" t="e">
        <f t="shared" si="178"/>
        <v>#REF!</v>
      </c>
      <c r="BK233" s="95" t="e">
        <f t="shared" si="178"/>
        <v>#REF!</v>
      </c>
      <c r="BL233" s="95" t="e">
        <f t="shared" si="178"/>
        <v>#REF!</v>
      </c>
      <c r="BM233" s="95" t="e">
        <f t="shared" si="178"/>
        <v>#REF!</v>
      </c>
      <c r="BN233" s="95" t="e">
        <f t="shared" si="178"/>
        <v>#REF!</v>
      </c>
      <c r="BO233" s="95" t="e">
        <f t="shared" si="178"/>
        <v>#REF!</v>
      </c>
      <c r="BP233" s="95" t="e">
        <f t="shared" ref="BP233:CZ233" si="179">BP143</f>
        <v>#REF!</v>
      </c>
      <c r="BQ233" s="95" t="e">
        <f t="shared" si="179"/>
        <v>#REF!</v>
      </c>
      <c r="BR233" s="95" t="e">
        <f t="shared" si="179"/>
        <v>#REF!</v>
      </c>
      <c r="BS233" s="95" t="e">
        <f t="shared" si="179"/>
        <v>#REF!</v>
      </c>
      <c r="BT233" s="95" t="e">
        <f t="shared" si="179"/>
        <v>#REF!</v>
      </c>
      <c r="BU233" s="95" t="e">
        <f t="shared" si="179"/>
        <v>#REF!</v>
      </c>
      <c r="BV233" s="95" t="e">
        <f t="shared" si="179"/>
        <v>#REF!</v>
      </c>
      <c r="BW233" s="95" t="e">
        <f t="shared" si="179"/>
        <v>#REF!</v>
      </c>
      <c r="BX233" s="95" t="e">
        <f t="shared" si="179"/>
        <v>#REF!</v>
      </c>
      <c r="BY233" s="95" t="e">
        <f t="shared" si="179"/>
        <v>#REF!</v>
      </c>
      <c r="BZ233" s="95" t="e">
        <f t="shared" si="179"/>
        <v>#REF!</v>
      </c>
      <c r="CA233" s="95" t="e">
        <f t="shared" si="179"/>
        <v>#REF!</v>
      </c>
      <c r="CB233" s="95" t="e">
        <f t="shared" si="179"/>
        <v>#REF!</v>
      </c>
      <c r="CC233" s="95" t="e">
        <f t="shared" si="179"/>
        <v>#REF!</v>
      </c>
      <c r="CD233" s="95" t="e">
        <f t="shared" si="179"/>
        <v>#REF!</v>
      </c>
      <c r="CE233" s="95" t="e">
        <f t="shared" si="179"/>
        <v>#REF!</v>
      </c>
      <c r="CF233" s="95" t="e">
        <f t="shared" si="179"/>
        <v>#REF!</v>
      </c>
      <c r="CG233" s="95" t="e">
        <f t="shared" si="179"/>
        <v>#REF!</v>
      </c>
      <c r="CH233" s="95" t="e">
        <f t="shared" si="179"/>
        <v>#REF!</v>
      </c>
      <c r="CI233" s="95" t="e">
        <f t="shared" si="179"/>
        <v>#REF!</v>
      </c>
      <c r="CJ233" s="95" t="e">
        <f t="shared" si="179"/>
        <v>#REF!</v>
      </c>
      <c r="CK233" s="95" t="e">
        <f t="shared" si="179"/>
        <v>#REF!</v>
      </c>
      <c r="CL233" s="95" t="e">
        <f t="shared" si="179"/>
        <v>#REF!</v>
      </c>
      <c r="CM233" s="95" t="e">
        <f t="shared" si="179"/>
        <v>#REF!</v>
      </c>
      <c r="CN233" s="95" t="e">
        <f t="shared" si="179"/>
        <v>#REF!</v>
      </c>
      <c r="CO233" s="95" t="e">
        <f t="shared" si="179"/>
        <v>#REF!</v>
      </c>
      <c r="CP233" s="95" t="e">
        <f t="shared" si="179"/>
        <v>#REF!</v>
      </c>
      <c r="CQ233" s="95" t="e">
        <f t="shared" si="179"/>
        <v>#REF!</v>
      </c>
      <c r="CR233" s="95" t="e">
        <f t="shared" si="179"/>
        <v>#REF!</v>
      </c>
      <c r="CS233" s="95" t="e">
        <f t="shared" si="179"/>
        <v>#REF!</v>
      </c>
      <c r="CT233" s="95" t="e">
        <f t="shared" si="179"/>
        <v>#REF!</v>
      </c>
      <c r="CU233" s="95" t="e">
        <f t="shared" si="179"/>
        <v>#REF!</v>
      </c>
      <c r="CV233" s="95" t="e">
        <f t="shared" si="179"/>
        <v>#REF!</v>
      </c>
      <c r="CW233" s="95" t="e">
        <f t="shared" si="179"/>
        <v>#REF!</v>
      </c>
      <c r="CX233" s="95" t="e">
        <f t="shared" si="179"/>
        <v>#REF!</v>
      </c>
      <c r="CY233" s="95" t="e">
        <f t="shared" si="179"/>
        <v>#REF!</v>
      </c>
      <c r="CZ233" s="95" t="e">
        <f t="shared" si="179"/>
        <v>#REF!</v>
      </c>
    </row>
    <row r="234" spans="1:104">
      <c r="A234" t="s">
        <v>267</v>
      </c>
      <c r="C234" s="153" t="s">
        <v>672</v>
      </c>
      <c r="D234" s="95">
        <f t="shared" ref="D234:AI234" si="180">D144</f>
        <v>0</v>
      </c>
      <c r="E234" s="95">
        <f t="shared" si="180"/>
        <v>0</v>
      </c>
      <c r="F234" s="95">
        <f t="shared" si="180"/>
        <v>0</v>
      </c>
      <c r="G234" s="95">
        <f t="shared" si="180"/>
        <v>0</v>
      </c>
      <c r="H234" s="95">
        <f t="shared" si="180"/>
        <v>0</v>
      </c>
      <c r="I234" s="95">
        <f t="shared" si="180"/>
        <v>0</v>
      </c>
      <c r="J234" s="95">
        <f t="shared" si="180"/>
        <v>0</v>
      </c>
      <c r="K234" s="95">
        <f t="shared" si="180"/>
        <v>0</v>
      </c>
      <c r="L234" s="95">
        <f t="shared" si="180"/>
        <v>0</v>
      </c>
      <c r="M234" s="95">
        <f t="shared" si="180"/>
        <v>0</v>
      </c>
      <c r="N234" s="95">
        <f t="shared" si="180"/>
        <v>0</v>
      </c>
      <c r="O234" s="95">
        <f t="shared" si="180"/>
        <v>0</v>
      </c>
      <c r="P234" s="95">
        <f t="shared" si="180"/>
        <v>0</v>
      </c>
      <c r="Q234" s="95">
        <f t="shared" si="180"/>
        <v>0</v>
      </c>
      <c r="R234" s="95">
        <f t="shared" si="180"/>
        <v>0</v>
      </c>
      <c r="S234" s="95">
        <f t="shared" si="180"/>
        <v>0</v>
      </c>
      <c r="T234" s="95">
        <f t="shared" si="180"/>
        <v>0</v>
      </c>
      <c r="U234" s="95">
        <f t="shared" si="180"/>
        <v>0</v>
      </c>
      <c r="V234" s="95">
        <f t="shared" si="180"/>
        <v>0</v>
      </c>
      <c r="W234" s="95">
        <f t="shared" si="180"/>
        <v>0</v>
      </c>
      <c r="X234" s="95">
        <f t="shared" si="180"/>
        <v>0</v>
      </c>
      <c r="Y234" s="95">
        <f t="shared" si="180"/>
        <v>0</v>
      </c>
      <c r="Z234" s="95">
        <f t="shared" si="180"/>
        <v>0</v>
      </c>
      <c r="AA234" s="95">
        <f t="shared" si="180"/>
        <v>0</v>
      </c>
      <c r="AB234" s="95">
        <f t="shared" si="180"/>
        <v>0</v>
      </c>
      <c r="AC234" s="95">
        <f t="shared" si="180"/>
        <v>0</v>
      </c>
      <c r="AD234" s="95">
        <f t="shared" si="180"/>
        <v>0</v>
      </c>
      <c r="AE234" s="95">
        <f t="shared" si="180"/>
        <v>0</v>
      </c>
      <c r="AF234" s="95">
        <f t="shared" si="180"/>
        <v>0</v>
      </c>
      <c r="AG234" s="95">
        <f t="shared" si="180"/>
        <v>0</v>
      </c>
      <c r="AH234" s="95">
        <f t="shared" si="180"/>
        <v>0</v>
      </c>
      <c r="AI234" s="95">
        <f t="shared" si="180"/>
        <v>0</v>
      </c>
      <c r="AJ234" s="95">
        <f t="shared" ref="AJ234:BO234" si="181">AJ144</f>
        <v>0</v>
      </c>
      <c r="AK234" s="95">
        <f t="shared" si="181"/>
        <v>0</v>
      </c>
      <c r="AL234" s="95">
        <f t="shared" si="181"/>
        <v>0</v>
      </c>
      <c r="AM234" s="95">
        <f t="shared" si="181"/>
        <v>0</v>
      </c>
      <c r="AN234" s="95">
        <f t="shared" si="181"/>
        <v>0</v>
      </c>
      <c r="AO234" s="95">
        <f t="shared" si="181"/>
        <v>0</v>
      </c>
      <c r="AP234" s="95">
        <f t="shared" si="181"/>
        <v>0</v>
      </c>
      <c r="AQ234" s="95">
        <f t="shared" si="181"/>
        <v>0</v>
      </c>
      <c r="AR234" s="95">
        <f t="shared" si="181"/>
        <v>0</v>
      </c>
      <c r="AS234" s="95">
        <f t="shared" si="181"/>
        <v>0</v>
      </c>
      <c r="AT234" s="95">
        <f t="shared" si="181"/>
        <v>0</v>
      </c>
      <c r="AU234" s="95">
        <f t="shared" si="181"/>
        <v>0</v>
      </c>
      <c r="AV234" s="95">
        <f t="shared" si="181"/>
        <v>0</v>
      </c>
      <c r="AW234" s="95">
        <f t="shared" si="181"/>
        <v>0</v>
      </c>
      <c r="AX234" s="95">
        <f t="shared" si="181"/>
        <v>0</v>
      </c>
      <c r="AY234" s="95">
        <f t="shared" si="181"/>
        <v>0</v>
      </c>
      <c r="AZ234" s="95">
        <f t="shared" si="181"/>
        <v>0</v>
      </c>
      <c r="BA234" s="95">
        <f t="shared" si="181"/>
        <v>0</v>
      </c>
      <c r="BB234" s="95">
        <f t="shared" si="181"/>
        <v>0</v>
      </c>
      <c r="BC234" s="95">
        <f t="shared" si="181"/>
        <v>0</v>
      </c>
      <c r="BD234" s="95">
        <f t="shared" si="181"/>
        <v>0</v>
      </c>
      <c r="BE234" s="95">
        <f t="shared" si="181"/>
        <v>0</v>
      </c>
      <c r="BF234" s="95">
        <f t="shared" si="181"/>
        <v>0</v>
      </c>
      <c r="BG234" s="95">
        <f t="shared" si="181"/>
        <v>0</v>
      </c>
      <c r="BH234" s="95">
        <f t="shared" si="181"/>
        <v>0</v>
      </c>
      <c r="BI234" s="95">
        <f t="shared" si="181"/>
        <v>0</v>
      </c>
      <c r="BJ234" s="95">
        <f t="shared" si="181"/>
        <v>0</v>
      </c>
      <c r="BK234" s="95">
        <f t="shared" si="181"/>
        <v>0</v>
      </c>
      <c r="BL234" s="95">
        <f t="shared" si="181"/>
        <v>0</v>
      </c>
      <c r="BM234" s="95">
        <f t="shared" si="181"/>
        <v>0</v>
      </c>
      <c r="BN234" s="95">
        <f t="shared" si="181"/>
        <v>0</v>
      </c>
      <c r="BO234" s="95">
        <f t="shared" si="181"/>
        <v>0</v>
      </c>
      <c r="BP234" s="95">
        <f t="shared" ref="BP234:CZ234" si="182">BP144</f>
        <v>0</v>
      </c>
      <c r="BQ234" s="95">
        <f t="shared" si="182"/>
        <v>0</v>
      </c>
      <c r="BR234" s="95">
        <f t="shared" si="182"/>
        <v>0</v>
      </c>
      <c r="BS234" s="95">
        <f t="shared" si="182"/>
        <v>0</v>
      </c>
      <c r="BT234" s="95">
        <f t="shared" si="182"/>
        <v>0</v>
      </c>
      <c r="BU234" s="95">
        <f t="shared" si="182"/>
        <v>0</v>
      </c>
      <c r="BV234" s="95">
        <f t="shared" si="182"/>
        <v>0</v>
      </c>
      <c r="BW234" s="95">
        <f t="shared" si="182"/>
        <v>0</v>
      </c>
      <c r="BX234" s="95">
        <f t="shared" si="182"/>
        <v>0</v>
      </c>
      <c r="BY234" s="95">
        <f t="shared" si="182"/>
        <v>0</v>
      </c>
      <c r="BZ234" s="95">
        <f t="shared" si="182"/>
        <v>0</v>
      </c>
      <c r="CA234" s="95">
        <f t="shared" si="182"/>
        <v>0</v>
      </c>
      <c r="CB234" s="95">
        <f t="shared" si="182"/>
        <v>0</v>
      </c>
      <c r="CC234" s="95">
        <f t="shared" si="182"/>
        <v>0</v>
      </c>
      <c r="CD234" s="95">
        <f t="shared" si="182"/>
        <v>0</v>
      </c>
      <c r="CE234" s="95">
        <f t="shared" si="182"/>
        <v>0</v>
      </c>
      <c r="CF234" s="95">
        <f t="shared" si="182"/>
        <v>0</v>
      </c>
      <c r="CG234" s="95">
        <f t="shared" si="182"/>
        <v>0</v>
      </c>
      <c r="CH234" s="95">
        <f t="shared" si="182"/>
        <v>0</v>
      </c>
      <c r="CI234" s="95">
        <f t="shared" si="182"/>
        <v>0</v>
      </c>
      <c r="CJ234" s="95">
        <f t="shared" si="182"/>
        <v>0</v>
      </c>
      <c r="CK234" s="95">
        <f t="shared" si="182"/>
        <v>0</v>
      </c>
      <c r="CL234" s="95">
        <f t="shared" si="182"/>
        <v>0</v>
      </c>
      <c r="CM234" s="95">
        <f t="shared" si="182"/>
        <v>0</v>
      </c>
      <c r="CN234" s="95">
        <f t="shared" si="182"/>
        <v>0</v>
      </c>
      <c r="CO234" s="95">
        <f t="shared" si="182"/>
        <v>0</v>
      </c>
      <c r="CP234" s="95">
        <f t="shared" si="182"/>
        <v>0</v>
      </c>
      <c r="CQ234" s="95">
        <f t="shared" si="182"/>
        <v>0</v>
      </c>
      <c r="CR234" s="95">
        <f t="shared" si="182"/>
        <v>0</v>
      </c>
      <c r="CS234" s="95">
        <f t="shared" si="182"/>
        <v>0</v>
      </c>
      <c r="CT234" s="95">
        <f t="shared" si="182"/>
        <v>0</v>
      </c>
      <c r="CU234" s="95">
        <f t="shared" si="182"/>
        <v>0</v>
      </c>
      <c r="CV234" s="95">
        <f t="shared" si="182"/>
        <v>0</v>
      </c>
      <c r="CW234" s="95">
        <f t="shared" si="182"/>
        <v>0</v>
      </c>
      <c r="CX234" s="95">
        <f t="shared" si="182"/>
        <v>0</v>
      </c>
      <c r="CY234" s="95">
        <f t="shared" si="182"/>
        <v>0</v>
      </c>
      <c r="CZ234" s="95">
        <f t="shared" si="182"/>
        <v>0</v>
      </c>
    </row>
    <row r="235" spans="1:104">
      <c r="A235" t="s">
        <v>268</v>
      </c>
      <c r="C235" s="153" t="s">
        <v>469</v>
      </c>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c r="CS235" s="97"/>
      <c r="CT235" s="97"/>
      <c r="CU235" s="97"/>
      <c r="CV235" s="97"/>
      <c r="CW235" s="97"/>
      <c r="CX235" s="97"/>
      <c r="CY235" s="97"/>
      <c r="CZ235" s="97"/>
    </row>
    <row r="236" spans="1:104">
      <c r="A236" t="s">
        <v>269</v>
      </c>
      <c r="C236" s="153" t="s">
        <v>488</v>
      </c>
      <c r="D236" s="95">
        <f t="shared" ref="D236:AI236" si="183">D146/2</f>
        <v>0</v>
      </c>
      <c r="E236" s="95">
        <f t="shared" si="183"/>
        <v>0</v>
      </c>
      <c r="F236" s="95">
        <f t="shared" si="183"/>
        <v>0</v>
      </c>
      <c r="G236" s="95">
        <f t="shared" si="183"/>
        <v>0</v>
      </c>
      <c r="H236" s="95">
        <f t="shared" si="183"/>
        <v>0</v>
      </c>
      <c r="I236" s="95">
        <f t="shared" si="183"/>
        <v>0</v>
      </c>
      <c r="J236" s="95">
        <f t="shared" si="183"/>
        <v>0</v>
      </c>
      <c r="K236" s="95">
        <f t="shared" si="183"/>
        <v>0</v>
      </c>
      <c r="L236" s="95">
        <f t="shared" si="183"/>
        <v>0</v>
      </c>
      <c r="M236" s="95">
        <f t="shared" si="183"/>
        <v>0</v>
      </c>
      <c r="N236" s="95">
        <f t="shared" si="183"/>
        <v>0</v>
      </c>
      <c r="O236" s="95">
        <f t="shared" si="183"/>
        <v>0</v>
      </c>
      <c r="P236" s="95">
        <f t="shared" si="183"/>
        <v>0</v>
      </c>
      <c r="Q236" s="95">
        <f t="shared" si="183"/>
        <v>0</v>
      </c>
      <c r="R236" s="95">
        <f t="shared" si="183"/>
        <v>0</v>
      </c>
      <c r="S236" s="95">
        <f t="shared" si="183"/>
        <v>0</v>
      </c>
      <c r="T236" s="95">
        <f t="shared" si="183"/>
        <v>0</v>
      </c>
      <c r="U236" s="95">
        <f t="shared" si="183"/>
        <v>0</v>
      </c>
      <c r="V236" s="95">
        <f t="shared" si="183"/>
        <v>0</v>
      </c>
      <c r="W236" s="95">
        <f t="shared" si="183"/>
        <v>0</v>
      </c>
      <c r="X236" s="95">
        <f t="shared" si="183"/>
        <v>0</v>
      </c>
      <c r="Y236" s="95">
        <f t="shared" si="183"/>
        <v>0</v>
      </c>
      <c r="Z236" s="95">
        <f t="shared" si="183"/>
        <v>0</v>
      </c>
      <c r="AA236" s="95">
        <f t="shared" si="183"/>
        <v>0</v>
      </c>
      <c r="AB236" s="95">
        <f t="shared" si="183"/>
        <v>0</v>
      </c>
      <c r="AC236" s="95">
        <f t="shared" si="183"/>
        <v>0</v>
      </c>
      <c r="AD236" s="95">
        <f t="shared" si="183"/>
        <v>0</v>
      </c>
      <c r="AE236" s="95">
        <f t="shared" si="183"/>
        <v>0</v>
      </c>
      <c r="AF236" s="95">
        <f t="shared" si="183"/>
        <v>0</v>
      </c>
      <c r="AG236" s="95">
        <f t="shared" si="183"/>
        <v>0</v>
      </c>
      <c r="AH236" s="95">
        <f t="shared" si="183"/>
        <v>0</v>
      </c>
      <c r="AI236" s="95">
        <f t="shared" si="183"/>
        <v>0</v>
      </c>
      <c r="AJ236" s="95">
        <f t="shared" ref="AJ236:BO236" si="184">AJ146/2</f>
        <v>0</v>
      </c>
      <c r="AK236" s="95">
        <f t="shared" si="184"/>
        <v>0</v>
      </c>
      <c r="AL236" s="95">
        <f t="shared" si="184"/>
        <v>0</v>
      </c>
      <c r="AM236" s="95">
        <f t="shared" si="184"/>
        <v>0</v>
      </c>
      <c r="AN236" s="95">
        <f t="shared" si="184"/>
        <v>0</v>
      </c>
      <c r="AO236" s="95">
        <f t="shared" si="184"/>
        <v>0</v>
      </c>
      <c r="AP236" s="95">
        <f t="shared" si="184"/>
        <v>0</v>
      </c>
      <c r="AQ236" s="95">
        <f t="shared" si="184"/>
        <v>0</v>
      </c>
      <c r="AR236" s="95">
        <f t="shared" si="184"/>
        <v>0</v>
      </c>
      <c r="AS236" s="95">
        <f t="shared" si="184"/>
        <v>0</v>
      </c>
      <c r="AT236" s="95">
        <f t="shared" si="184"/>
        <v>0</v>
      </c>
      <c r="AU236" s="95">
        <f t="shared" si="184"/>
        <v>0</v>
      </c>
      <c r="AV236" s="95">
        <f t="shared" si="184"/>
        <v>0</v>
      </c>
      <c r="AW236" s="95">
        <f t="shared" si="184"/>
        <v>0</v>
      </c>
      <c r="AX236" s="95">
        <f t="shared" si="184"/>
        <v>0</v>
      </c>
      <c r="AY236" s="95">
        <f t="shared" si="184"/>
        <v>0</v>
      </c>
      <c r="AZ236" s="95">
        <f t="shared" si="184"/>
        <v>0</v>
      </c>
      <c r="BA236" s="95">
        <f t="shared" si="184"/>
        <v>0</v>
      </c>
      <c r="BB236" s="95">
        <f t="shared" si="184"/>
        <v>0</v>
      </c>
      <c r="BC236" s="95">
        <f t="shared" si="184"/>
        <v>0</v>
      </c>
      <c r="BD236" s="95">
        <f t="shared" si="184"/>
        <v>0</v>
      </c>
      <c r="BE236" s="95">
        <f t="shared" si="184"/>
        <v>0</v>
      </c>
      <c r="BF236" s="95">
        <f t="shared" si="184"/>
        <v>0</v>
      </c>
      <c r="BG236" s="95">
        <f t="shared" si="184"/>
        <v>0</v>
      </c>
      <c r="BH236" s="95">
        <f t="shared" si="184"/>
        <v>0</v>
      </c>
      <c r="BI236" s="95">
        <f t="shared" si="184"/>
        <v>0</v>
      </c>
      <c r="BJ236" s="95">
        <f t="shared" si="184"/>
        <v>0</v>
      </c>
      <c r="BK236" s="95">
        <f t="shared" si="184"/>
        <v>0</v>
      </c>
      <c r="BL236" s="95">
        <f t="shared" si="184"/>
        <v>0</v>
      </c>
      <c r="BM236" s="95">
        <f t="shared" si="184"/>
        <v>0</v>
      </c>
      <c r="BN236" s="95">
        <f t="shared" si="184"/>
        <v>0</v>
      </c>
      <c r="BO236" s="95">
        <f t="shared" si="184"/>
        <v>0</v>
      </c>
      <c r="BP236" s="95">
        <f t="shared" ref="BP236:CZ236" si="185">BP146/2</f>
        <v>0</v>
      </c>
      <c r="BQ236" s="95">
        <f t="shared" si="185"/>
        <v>0</v>
      </c>
      <c r="BR236" s="95">
        <f t="shared" si="185"/>
        <v>0</v>
      </c>
      <c r="BS236" s="95">
        <f t="shared" si="185"/>
        <v>0</v>
      </c>
      <c r="BT236" s="95">
        <f t="shared" si="185"/>
        <v>0</v>
      </c>
      <c r="BU236" s="95">
        <f t="shared" si="185"/>
        <v>0</v>
      </c>
      <c r="BV236" s="95">
        <f t="shared" si="185"/>
        <v>0</v>
      </c>
      <c r="BW236" s="95">
        <f t="shared" si="185"/>
        <v>0</v>
      </c>
      <c r="BX236" s="95">
        <f t="shared" si="185"/>
        <v>0</v>
      </c>
      <c r="BY236" s="95">
        <f t="shared" si="185"/>
        <v>0</v>
      </c>
      <c r="BZ236" s="95">
        <f t="shared" si="185"/>
        <v>0</v>
      </c>
      <c r="CA236" s="95">
        <f t="shared" si="185"/>
        <v>0</v>
      </c>
      <c r="CB236" s="95">
        <f t="shared" si="185"/>
        <v>0</v>
      </c>
      <c r="CC236" s="95">
        <f t="shared" si="185"/>
        <v>0</v>
      </c>
      <c r="CD236" s="95">
        <f t="shared" si="185"/>
        <v>0</v>
      </c>
      <c r="CE236" s="95">
        <f t="shared" si="185"/>
        <v>0</v>
      </c>
      <c r="CF236" s="95">
        <f t="shared" si="185"/>
        <v>0</v>
      </c>
      <c r="CG236" s="95">
        <f t="shared" si="185"/>
        <v>0</v>
      </c>
      <c r="CH236" s="95">
        <f t="shared" si="185"/>
        <v>0</v>
      </c>
      <c r="CI236" s="95">
        <f t="shared" si="185"/>
        <v>0</v>
      </c>
      <c r="CJ236" s="95">
        <f t="shared" si="185"/>
        <v>0</v>
      </c>
      <c r="CK236" s="95">
        <f t="shared" si="185"/>
        <v>0</v>
      </c>
      <c r="CL236" s="95">
        <f t="shared" si="185"/>
        <v>0</v>
      </c>
      <c r="CM236" s="95">
        <f t="shared" si="185"/>
        <v>0</v>
      </c>
      <c r="CN236" s="95">
        <f t="shared" si="185"/>
        <v>0</v>
      </c>
      <c r="CO236" s="95">
        <f t="shared" si="185"/>
        <v>0</v>
      </c>
      <c r="CP236" s="95">
        <f t="shared" si="185"/>
        <v>0</v>
      </c>
      <c r="CQ236" s="95">
        <f t="shared" si="185"/>
        <v>0</v>
      </c>
      <c r="CR236" s="95">
        <f t="shared" si="185"/>
        <v>0</v>
      </c>
      <c r="CS236" s="95">
        <f t="shared" si="185"/>
        <v>0</v>
      </c>
      <c r="CT236" s="95">
        <f t="shared" si="185"/>
        <v>0</v>
      </c>
      <c r="CU236" s="95">
        <f t="shared" si="185"/>
        <v>0</v>
      </c>
      <c r="CV236" s="95">
        <f t="shared" si="185"/>
        <v>0</v>
      </c>
      <c r="CW236" s="95">
        <f t="shared" si="185"/>
        <v>0</v>
      </c>
      <c r="CX236" s="95">
        <f t="shared" si="185"/>
        <v>0</v>
      </c>
      <c r="CY236" s="95">
        <f t="shared" si="185"/>
        <v>0</v>
      </c>
      <c r="CZ236" s="95">
        <f t="shared" si="185"/>
        <v>0</v>
      </c>
    </row>
    <row r="237" spans="1:104">
      <c r="A237" t="s">
        <v>270</v>
      </c>
      <c r="C237" s="153" t="s">
        <v>470</v>
      </c>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c r="CS237" s="97"/>
      <c r="CT237" s="97"/>
      <c r="CU237" s="97"/>
      <c r="CV237" s="97"/>
      <c r="CW237" s="97"/>
      <c r="CX237" s="97"/>
      <c r="CY237" s="97"/>
      <c r="CZ237" s="97"/>
    </row>
    <row r="238" spans="1:104">
      <c r="A238" t="s">
        <v>271</v>
      </c>
      <c r="C238" s="153" t="s">
        <v>703</v>
      </c>
      <c r="D238" s="95">
        <f t="shared" ref="D238:BO238" si="186">D310</f>
        <v>0</v>
      </c>
      <c r="E238" s="95">
        <f t="shared" si="186"/>
        <v>0</v>
      </c>
      <c r="F238" s="95">
        <f t="shared" si="186"/>
        <v>0</v>
      </c>
      <c r="G238" s="95">
        <f t="shared" si="186"/>
        <v>0</v>
      </c>
      <c r="H238" s="95">
        <f t="shared" si="186"/>
        <v>0</v>
      </c>
      <c r="I238" s="95">
        <f t="shared" si="186"/>
        <v>0</v>
      </c>
      <c r="J238" s="95">
        <f t="shared" si="186"/>
        <v>0</v>
      </c>
      <c r="K238" s="95">
        <f t="shared" si="186"/>
        <v>0</v>
      </c>
      <c r="L238" s="95">
        <f t="shared" si="186"/>
        <v>0</v>
      </c>
      <c r="M238" s="95">
        <f t="shared" si="186"/>
        <v>0</v>
      </c>
      <c r="N238" s="95">
        <f t="shared" si="186"/>
        <v>0</v>
      </c>
      <c r="O238" s="95">
        <f t="shared" si="186"/>
        <v>0</v>
      </c>
      <c r="P238" s="95">
        <f t="shared" si="186"/>
        <v>0</v>
      </c>
      <c r="Q238" s="95">
        <f t="shared" si="186"/>
        <v>0</v>
      </c>
      <c r="R238" s="95">
        <f t="shared" si="186"/>
        <v>0</v>
      </c>
      <c r="S238" s="95">
        <f t="shared" si="186"/>
        <v>0</v>
      </c>
      <c r="T238" s="95">
        <f t="shared" si="186"/>
        <v>0</v>
      </c>
      <c r="U238" s="95">
        <f t="shared" si="186"/>
        <v>0</v>
      </c>
      <c r="V238" s="95">
        <f t="shared" si="186"/>
        <v>0</v>
      </c>
      <c r="W238" s="95">
        <f t="shared" si="186"/>
        <v>0</v>
      </c>
      <c r="X238" s="95">
        <f t="shared" si="186"/>
        <v>0</v>
      </c>
      <c r="Y238" s="95">
        <f t="shared" si="186"/>
        <v>0</v>
      </c>
      <c r="Z238" s="95">
        <f t="shared" si="186"/>
        <v>0</v>
      </c>
      <c r="AA238" s="95">
        <f t="shared" si="186"/>
        <v>0</v>
      </c>
      <c r="AB238" s="95">
        <f t="shared" si="186"/>
        <v>0</v>
      </c>
      <c r="AC238" s="95">
        <f t="shared" si="186"/>
        <v>0</v>
      </c>
      <c r="AD238" s="95">
        <f t="shared" si="186"/>
        <v>0</v>
      </c>
      <c r="AE238" s="95">
        <f t="shared" si="186"/>
        <v>0</v>
      </c>
      <c r="AF238" s="95">
        <f t="shared" si="186"/>
        <v>0</v>
      </c>
      <c r="AG238" s="95">
        <f t="shared" si="186"/>
        <v>0</v>
      </c>
      <c r="AH238" s="95">
        <f t="shared" si="186"/>
        <v>0</v>
      </c>
      <c r="AI238" s="95">
        <f t="shared" si="186"/>
        <v>0</v>
      </c>
      <c r="AJ238" s="95">
        <f t="shared" si="186"/>
        <v>0</v>
      </c>
      <c r="AK238" s="95">
        <f t="shared" si="186"/>
        <v>0</v>
      </c>
      <c r="AL238" s="95">
        <f t="shared" si="186"/>
        <v>0</v>
      </c>
      <c r="AM238" s="95">
        <f t="shared" si="186"/>
        <v>0</v>
      </c>
      <c r="AN238" s="95">
        <f t="shared" si="186"/>
        <v>0</v>
      </c>
      <c r="AO238" s="95">
        <f t="shared" si="186"/>
        <v>0</v>
      </c>
      <c r="AP238" s="95">
        <f t="shared" si="186"/>
        <v>0</v>
      </c>
      <c r="AQ238" s="95">
        <f t="shared" si="186"/>
        <v>0</v>
      </c>
      <c r="AR238" s="95">
        <f t="shared" si="186"/>
        <v>0</v>
      </c>
      <c r="AS238" s="95">
        <f t="shared" si="186"/>
        <v>0</v>
      </c>
      <c r="AT238" s="95">
        <f t="shared" si="186"/>
        <v>0</v>
      </c>
      <c r="AU238" s="95">
        <f t="shared" si="186"/>
        <v>0</v>
      </c>
      <c r="AV238" s="95">
        <f t="shared" si="186"/>
        <v>0</v>
      </c>
      <c r="AW238" s="95">
        <f t="shared" si="186"/>
        <v>0</v>
      </c>
      <c r="AX238" s="95">
        <f t="shared" si="186"/>
        <v>0</v>
      </c>
      <c r="AY238" s="95">
        <f t="shared" si="186"/>
        <v>0</v>
      </c>
      <c r="AZ238" s="95">
        <f t="shared" si="186"/>
        <v>0</v>
      </c>
      <c r="BA238" s="95">
        <f t="shared" si="186"/>
        <v>0</v>
      </c>
      <c r="BB238" s="95">
        <f t="shared" si="186"/>
        <v>0</v>
      </c>
      <c r="BC238" s="95">
        <f t="shared" si="186"/>
        <v>0</v>
      </c>
      <c r="BD238" s="95">
        <f t="shared" si="186"/>
        <v>0</v>
      </c>
      <c r="BE238" s="95">
        <f t="shared" si="186"/>
        <v>0</v>
      </c>
      <c r="BF238" s="95">
        <f t="shared" si="186"/>
        <v>0</v>
      </c>
      <c r="BG238" s="95">
        <f t="shared" si="186"/>
        <v>0</v>
      </c>
      <c r="BH238" s="95">
        <f t="shared" si="186"/>
        <v>0</v>
      </c>
      <c r="BI238" s="95">
        <f t="shared" si="186"/>
        <v>0</v>
      </c>
      <c r="BJ238" s="95">
        <f t="shared" si="186"/>
        <v>0</v>
      </c>
      <c r="BK238" s="95">
        <f t="shared" si="186"/>
        <v>0</v>
      </c>
      <c r="BL238" s="95">
        <f t="shared" si="186"/>
        <v>0</v>
      </c>
      <c r="BM238" s="95">
        <f t="shared" si="186"/>
        <v>0</v>
      </c>
      <c r="BN238" s="95">
        <f t="shared" si="186"/>
        <v>0</v>
      </c>
      <c r="BO238" s="95">
        <f t="shared" si="186"/>
        <v>0</v>
      </c>
      <c r="BP238" s="95">
        <f t="shared" ref="BP238:CF238" si="187">BP310</f>
        <v>0</v>
      </c>
      <c r="BQ238" s="95">
        <f t="shared" si="187"/>
        <v>0</v>
      </c>
      <c r="BR238" s="95">
        <f t="shared" si="187"/>
        <v>0</v>
      </c>
      <c r="BS238" s="95">
        <f t="shared" si="187"/>
        <v>0</v>
      </c>
      <c r="BT238" s="95">
        <f t="shared" si="187"/>
        <v>0</v>
      </c>
      <c r="BU238" s="95">
        <f t="shared" si="187"/>
        <v>0</v>
      </c>
      <c r="BV238" s="95">
        <f t="shared" si="187"/>
        <v>0</v>
      </c>
      <c r="BW238" s="95">
        <f t="shared" si="187"/>
        <v>0</v>
      </c>
      <c r="BX238" s="95">
        <f t="shared" si="187"/>
        <v>0</v>
      </c>
      <c r="BY238" s="95">
        <f t="shared" si="187"/>
        <v>0</v>
      </c>
      <c r="BZ238" s="95">
        <f t="shared" si="187"/>
        <v>0</v>
      </c>
      <c r="CA238" s="95">
        <f t="shared" si="187"/>
        <v>0</v>
      </c>
      <c r="CB238" s="95">
        <f t="shared" si="187"/>
        <v>0</v>
      </c>
      <c r="CC238" s="95">
        <f t="shared" si="187"/>
        <v>0</v>
      </c>
      <c r="CD238" s="95">
        <f t="shared" si="187"/>
        <v>0</v>
      </c>
      <c r="CE238" s="95">
        <f t="shared" si="187"/>
        <v>0</v>
      </c>
      <c r="CF238" s="95">
        <f t="shared" si="187"/>
        <v>0</v>
      </c>
      <c r="CG238" s="95">
        <f>CG310</f>
        <v>0</v>
      </c>
      <c r="CH238" s="95">
        <f t="shared" ref="CH238:CZ238" si="188">CH310</f>
        <v>0</v>
      </c>
      <c r="CI238" s="95">
        <f t="shared" si="188"/>
        <v>0</v>
      </c>
      <c r="CJ238" s="95">
        <f t="shared" si="188"/>
        <v>0</v>
      </c>
      <c r="CK238" s="95">
        <f t="shared" si="188"/>
        <v>0</v>
      </c>
      <c r="CL238" s="95">
        <f t="shared" si="188"/>
        <v>0</v>
      </c>
      <c r="CM238" s="95">
        <f t="shared" si="188"/>
        <v>0</v>
      </c>
      <c r="CN238" s="95">
        <f t="shared" si="188"/>
        <v>0</v>
      </c>
      <c r="CO238" s="95">
        <f t="shared" si="188"/>
        <v>0</v>
      </c>
      <c r="CP238" s="95">
        <f t="shared" si="188"/>
        <v>0</v>
      </c>
      <c r="CQ238" s="95">
        <f t="shared" si="188"/>
        <v>0</v>
      </c>
      <c r="CR238" s="95">
        <f t="shared" si="188"/>
        <v>0</v>
      </c>
      <c r="CS238" s="95">
        <f t="shared" si="188"/>
        <v>0</v>
      </c>
      <c r="CT238" s="95">
        <f t="shared" si="188"/>
        <v>0</v>
      </c>
      <c r="CU238" s="95">
        <f t="shared" si="188"/>
        <v>0</v>
      </c>
      <c r="CV238" s="95">
        <f t="shared" si="188"/>
        <v>0</v>
      </c>
      <c r="CW238" s="95">
        <f t="shared" si="188"/>
        <v>0</v>
      </c>
      <c r="CX238" s="95">
        <f t="shared" si="188"/>
        <v>0</v>
      </c>
      <c r="CY238" s="95">
        <f t="shared" si="188"/>
        <v>0</v>
      </c>
      <c r="CZ238" s="95">
        <f t="shared" si="188"/>
        <v>0</v>
      </c>
    </row>
    <row r="239" spans="1:104">
      <c r="A239" t="s">
        <v>272</v>
      </c>
      <c r="C239" s="153" t="s">
        <v>704</v>
      </c>
      <c r="D239" s="95">
        <f t="shared" ref="D239:BO239" si="189">D311</f>
        <v>0</v>
      </c>
      <c r="E239" s="95">
        <f t="shared" si="189"/>
        <v>0</v>
      </c>
      <c r="F239" s="95">
        <f t="shared" si="189"/>
        <v>0</v>
      </c>
      <c r="G239" s="95">
        <f t="shared" si="189"/>
        <v>0</v>
      </c>
      <c r="H239" s="95">
        <f t="shared" si="189"/>
        <v>0</v>
      </c>
      <c r="I239" s="95">
        <f t="shared" si="189"/>
        <v>0</v>
      </c>
      <c r="J239" s="95">
        <f t="shared" si="189"/>
        <v>0</v>
      </c>
      <c r="K239" s="95">
        <f t="shared" si="189"/>
        <v>0</v>
      </c>
      <c r="L239" s="95">
        <f t="shared" si="189"/>
        <v>0</v>
      </c>
      <c r="M239" s="95">
        <f t="shared" si="189"/>
        <v>0</v>
      </c>
      <c r="N239" s="95">
        <f t="shared" si="189"/>
        <v>0</v>
      </c>
      <c r="O239" s="95">
        <f t="shared" si="189"/>
        <v>0</v>
      </c>
      <c r="P239" s="95">
        <f t="shared" si="189"/>
        <v>0</v>
      </c>
      <c r="Q239" s="95">
        <f t="shared" si="189"/>
        <v>0</v>
      </c>
      <c r="R239" s="95">
        <f t="shared" si="189"/>
        <v>0</v>
      </c>
      <c r="S239" s="95">
        <f t="shared" si="189"/>
        <v>0</v>
      </c>
      <c r="T239" s="95">
        <f t="shared" si="189"/>
        <v>0</v>
      </c>
      <c r="U239" s="95">
        <f t="shared" si="189"/>
        <v>0</v>
      </c>
      <c r="V239" s="95">
        <f t="shared" si="189"/>
        <v>0</v>
      </c>
      <c r="W239" s="95">
        <f t="shared" si="189"/>
        <v>0</v>
      </c>
      <c r="X239" s="95">
        <f t="shared" si="189"/>
        <v>0</v>
      </c>
      <c r="Y239" s="95">
        <f t="shared" si="189"/>
        <v>0</v>
      </c>
      <c r="Z239" s="95">
        <f t="shared" si="189"/>
        <v>0</v>
      </c>
      <c r="AA239" s="95">
        <f t="shared" si="189"/>
        <v>0</v>
      </c>
      <c r="AB239" s="95">
        <f t="shared" si="189"/>
        <v>0</v>
      </c>
      <c r="AC239" s="95">
        <f t="shared" si="189"/>
        <v>0</v>
      </c>
      <c r="AD239" s="95">
        <f t="shared" si="189"/>
        <v>0</v>
      </c>
      <c r="AE239" s="95">
        <f t="shared" si="189"/>
        <v>0</v>
      </c>
      <c r="AF239" s="95">
        <f t="shared" si="189"/>
        <v>0</v>
      </c>
      <c r="AG239" s="95">
        <f t="shared" si="189"/>
        <v>0</v>
      </c>
      <c r="AH239" s="95">
        <f t="shared" si="189"/>
        <v>0</v>
      </c>
      <c r="AI239" s="95">
        <f t="shared" si="189"/>
        <v>0</v>
      </c>
      <c r="AJ239" s="95">
        <f t="shared" si="189"/>
        <v>0</v>
      </c>
      <c r="AK239" s="95">
        <f t="shared" si="189"/>
        <v>0</v>
      </c>
      <c r="AL239" s="95">
        <f t="shared" si="189"/>
        <v>0</v>
      </c>
      <c r="AM239" s="95">
        <f t="shared" si="189"/>
        <v>0</v>
      </c>
      <c r="AN239" s="95">
        <f t="shared" si="189"/>
        <v>0</v>
      </c>
      <c r="AO239" s="95">
        <f t="shared" si="189"/>
        <v>0</v>
      </c>
      <c r="AP239" s="95">
        <f t="shared" si="189"/>
        <v>0</v>
      </c>
      <c r="AQ239" s="95">
        <f t="shared" si="189"/>
        <v>0</v>
      </c>
      <c r="AR239" s="95">
        <f t="shared" si="189"/>
        <v>0</v>
      </c>
      <c r="AS239" s="95">
        <f t="shared" si="189"/>
        <v>0</v>
      </c>
      <c r="AT239" s="95">
        <f t="shared" si="189"/>
        <v>0</v>
      </c>
      <c r="AU239" s="95">
        <f t="shared" si="189"/>
        <v>0</v>
      </c>
      <c r="AV239" s="95">
        <f t="shared" si="189"/>
        <v>0</v>
      </c>
      <c r="AW239" s="95">
        <f t="shared" si="189"/>
        <v>0</v>
      </c>
      <c r="AX239" s="95">
        <f t="shared" si="189"/>
        <v>0</v>
      </c>
      <c r="AY239" s="95">
        <f t="shared" si="189"/>
        <v>0</v>
      </c>
      <c r="AZ239" s="95">
        <f t="shared" si="189"/>
        <v>0</v>
      </c>
      <c r="BA239" s="95">
        <f t="shared" si="189"/>
        <v>0</v>
      </c>
      <c r="BB239" s="95">
        <f t="shared" si="189"/>
        <v>0</v>
      </c>
      <c r="BC239" s="95">
        <f t="shared" si="189"/>
        <v>0</v>
      </c>
      <c r="BD239" s="95">
        <f t="shared" si="189"/>
        <v>0</v>
      </c>
      <c r="BE239" s="95">
        <f t="shared" si="189"/>
        <v>0</v>
      </c>
      <c r="BF239" s="95">
        <f t="shared" si="189"/>
        <v>0</v>
      </c>
      <c r="BG239" s="95">
        <f t="shared" si="189"/>
        <v>0</v>
      </c>
      <c r="BH239" s="95">
        <f t="shared" si="189"/>
        <v>0</v>
      </c>
      <c r="BI239" s="95">
        <f t="shared" si="189"/>
        <v>0</v>
      </c>
      <c r="BJ239" s="95">
        <f t="shared" si="189"/>
        <v>0</v>
      </c>
      <c r="BK239" s="95">
        <f t="shared" si="189"/>
        <v>0</v>
      </c>
      <c r="BL239" s="95">
        <f t="shared" si="189"/>
        <v>0</v>
      </c>
      <c r="BM239" s="95">
        <f t="shared" si="189"/>
        <v>0</v>
      </c>
      <c r="BN239" s="95">
        <f t="shared" si="189"/>
        <v>0</v>
      </c>
      <c r="BO239" s="95">
        <f t="shared" si="189"/>
        <v>0</v>
      </c>
      <c r="BP239" s="95">
        <f t="shared" ref="BP239:CF239" si="190">BP311</f>
        <v>0</v>
      </c>
      <c r="BQ239" s="95">
        <f t="shared" si="190"/>
        <v>0</v>
      </c>
      <c r="BR239" s="95">
        <f t="shared" si="190"/>
        <v>0</v>
      </c>
      <c r="BS239" s="95">
        <f t="shared" si="190"/>
        <v>0</v>
      </c>
      <c r="BT239" s="95">
        <f t="shared" si="190"/>
        <v>0</v>
      </c>
      <c r="BU239" s="95">
        <f t="shared" si="190"/>
        <v>0</v>
      </c>
      <c r="BV239" s="95">
        <f t="shared" si="190"/>
        <v>0</v>
      </c>
      <c r="BW239" s="95">
        <f t="shared" si="190"/>
        <v>0</v>
      </c>
      <c r="BX239" s="95">
        <f t="shared" si="190"/>
        <v>0</v>
      </c>
      <c r="BY239" s="95">
        <f t="shared" si="190"/>
        <v>0</v>
      </c>
      <c r="BZ239" s="95">
        <f t="shared" si="190"/>
        <v>0</v>
      </c>
      <c r="CA239" s="95">
        <f t="shared" si="190"/>
        <v>0</v>
      </c>
      <c r="CB239" s="95">
        <f t="shared" si="190"/>
        <v>0</v>
      </c>
      <c r="CC239" s="95">
        <f t="shared" si="190"/>
        <v>0</v>
      </c>
      <c r="CD239" s="95">
        <f t="shared" si="190"/>
        <v>0</v>
      </c>
      <c r="CE239" s="95">
        <f t="shared" si="190"/>
        <v>0</v>
      </c>
      <c r="CF239" s="95">
        <f t="shared" si="190"/>
        <v>0</v>
      </c>
      <c r="CG239" s="95">
        <f>CG311</f>
        <v>0</v>
      </c>
      <c r="CH239" s="95">
        <f t="shared" ref="CH239:CZ239" si="191">CH311</f>
        <v>0</v>
      </c>
      <c r="CI239" s="95">
        <f t="shared" si="191"/>
        <v>0</v>
      </c>
      <c r="CJ239" s="95">
        <f t="shared" si="191"/>
        <v>0</v>
      </c>
      <c r="CK239" s="95">
        <f t="shared" si="191"/>
        <v>0</v>
      </c>
      <c r="CL239" s="95">
        <f t="shared" si="191"/>
        <v>0</v>
      </c>
      <c r="CM239" s="95">
        <f t="shared" si="191"/>
        <v>0</v>
      </c>
      <c r="CN239" s="95">
        <f t="shared" si="191"/>
        <v>0</v>
      </c>
      <c r="CO239" s="95">
        <f t="shared" si="191"/>
        <v>0</v>
      </c>
      <c r="CP239" s="95">
        <f t="shared" si="191"/>
        <v>0</v>
      </c>
      <c r="CQ239" s="95">
        <f t="shared" si="191"/>
        <v>0</v>
      </c>
      <c r="CR239" s="95">
        <f t="shared" si="191"/>
        <v>0</v>
      </c>
      <c r="CS239" s="95">
        <f t="shared" si="191"/>
        <v>0</v>
      </c>
      <c r="CT239" s="95">
        <f t="shared" si="191"/>
        <v>0</v>
      </c>
      <c r="CU239" s="95">
        <f t="shared" si="191"/>
        <v>0</v>
      </c>
      <c r="CV239" s="95">
        <f t="shared" si="191"/>
        <v>0</v>
      </c>
      <c r="CW239" s="95">
        <f t="shared" si="191"/>
        <v>0</v>
      </c>
      <c r="CX239" s="95">
        <f t="shared" si="191"/>
        <v>0</v>
      </c>
      <c r="CY239" s="95">
        <f t="shared" si="191"/>
        <v>0</v>
      </c>
      <c r="CZ239" s="95">
        <f t="shared" si="191"/>
        <v>0</v>
      </c>
    </row>
    <row r="240" spans="1:104">
      <c r="A240" t="s">
        <v>273</v>
      </c>
      <c r="C240" s="153" t="s">
        <v>471</v>
      </c>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c r="CS240" s="97"/>
      <c r="CT240" s="97"/>
      <c r="CU240" s="97"/>
      <c r="CV240" s="97"/>
      <c r="CW240" s="97"/>
      <c r="CX240" s="97"/>
      <c r="CY240" s="97"/>
      <c r="CZ240" s="97"/>
    </row>
    <row r="241" spans="1:104">
      <c r="A241" t="s">
        <v>274</v>
      </c>
      <c r="C241" s="153" t="s">
        <v>472</v>
      </c>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c r="CS241" s="97"/>
      <c r="CT241" s="97"/>
      <c r="CU241" s="97"/>
      <c r="CV241" s="97"/>
      <c r="CW241" s="97"/>
      <c r="CX241" s="97"/>
      <c r="CY241" s="97"/>
      <c r="CZ241" s="97"/>
    </row>
    <row r="242" spans="1:104">
      <c r="A242" t="s">
        <v>275</v>
      </c>
      <c r="C242" s="153" t="s">
        <v>473</v>
      </c>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c r="CT242" s="97"/>
      <c r="CU242" s="97"/>
      <c r="CV242" s="97"/>
      <c r="CW242" s="97"/>
      <c r="CX242" s="97"/>
      <c r="CY242" s="97"/>
      <c r="CZ242" s="97"/>
    </row>
    <row r="243" spans="1:104">
      <c r="A243" t="s">
        <v>276</v>
      </c>
      <c r="C243" s="153" t="s">
        <v>474</v>
      </c>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c r="CS243" s="97"/>
      <c r="CT243" s="97"/>
      <c r="CU243" s="97"/>
      <c r="CV243" s="97"/>
      <c r="CW243" s="97"/>
      <c r="CX243" s="97"/>
      <c r="CY243" s="97"/>
      <c r="CZ243" s="97"/>
    </row>
    <row r="244" spans="1:104">
      <c r="A244" t="s">
        <v>277</v>
      </c>
      <c r="C244" s="153" t="s">
        <v>475</v>
      </c>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c r="CT244" s="97"/>
      <c r="CU244" s="97"/>
      <c r="CV244" s="97"/>
      <c r="CW244" s="97"/>
      <c r="CX244" s="97"/>
      <c r="CY244" s="97"/>
      <c r="CZ244" s="97"/>
    </row>
    <row r="245" spans="1:104">
      <c r="A245" t="s">
        <v>278</v>
      </c>
      <c r="C245" s="153" t="s">
        <v>476</v>
      </c>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c r="CS245" s="97"/>
      <c r="CT245" s="97"/>
      <c r="CU245" s="97"/>
      <c r="CV245" s="97"/>
      <c r="CW245" s="97"/>
      <c r="CX245" s="97"/>
      <c r="CY245" s="97"/>
      <c r="CZ245" s="97"/>
    </row>
    <row r="246" spans="1:104">
      <c r="A246" t="s">
        <v>279</v>
      </c>
      <c r="C246" s="153" t="s">
        <v>477</v>
      </c>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c r="CT246" s="97"/>
      <c r="CU246" s="97"/>
      <c r="CV246" s="97"/>
      <c r="CW246" s="97"/>
      <c r="CX246" s="97"/>
      <c r="CY246" s="97"/>
      <c r="CZ246" s="97"/>
    </row>
    <row r="247" spans="1:104">
      <c r="A247" t="s">
        <v>280</v>
      </c>
      <c r="C247" s="153" t="s">
        <v>489</v>
      </c>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c r="CS247" s="97"/>
      <c r="CT247" s="97"/>
      <c r="CU247" s="97"/>
      <c r="CV247" s="97"/>
      <c r="CW247" s="97"/>
      <c r="CX247" s="97"/>
      <c r="CY247" s="97"/>
      <c r="CZ247" s="97"/>
    </row>
    <row r="248" spans="1:104">
      <c r="A248" t="s">
        <v>281</v>
      </c>
      <c r="C248" s="153" t="s">
        <v>478</v>
      </c>
      <c r="D248" s="95">
        <f>D313</f>
        <v>0</v>
      </c>
      <c r="E248" s="95">
        <f t="shared" ref="E248:BP248" si="192">E313</f>
        <v>0</v>
      </c>
      <c r="F248" s="95">
        <f t="shared" si="192"/>
        <v>0</v>
      </c>
      <c r="G248" s="95">
        <f t="shared" si="192"/>
        <v>0</v>
      </c>
      <c r="H248" s="95">
        <f t="shared" si="192"/>
        <v>0</v>
      </c>
      <c r="I248" s="95">
        <f t="shared" si="192"/>
        <v>0</v>
      </c>
      <c r="J248" s="95">
        <f t="shared" si="192"/>
        <v>0</v>
      </c>
      <c r="K248" s="95">
        <f t="shared" si="192"/>
        <v>0</v>
      </c>
      <c r="L248" s="95">
        <f t="shared" si="192"/>
        <v>0</v>
      </c>
      <c r="M248" s="95">
        <f t="shared" si="192"/>
        <v>0</v>
      </c>
      <c r="N248" s="95">
        <f t="shared" si="192"/>
        <v>0</v>
      </c>
      <c r="O248" s="95">
        <f t="shared" si="192"/>
        <v>0</v>
      </c>
      <c r="P248" s="95">
        <f t="shared" si="192"/>
        <v>0</v>
      </c>
      <c r="Q248" s="95">
        <f t="shared" si="192"/>
        <v>0</v>
      </c>
      <c r="R248" s="95">
        <f t="shared" si="192"/>
        <v>0</v>
      </c>
      <c r="S248" s="95">
        <f t="shared" si="192"/>
        <v>0</v>
      </c>
      <c r="T248" s="95">
        <f t="shared" si="192"/>
        <v>0</v>
      </c>
      <c r="U248" s="95">
        <f t="shared" si="192"/>
        <v>0</v>
      </c>
      <c r="V248" s="95">
        <f t="shared" si="192"/>
        <v>0</v>
      </c>
      <c r="W248" s="95">
        <f t="shared" si="192"/>
        <v>0</v>
      </c>
      <c r="X248" s="95">
        <f t="shared" si="192"/>
        <v>0</v>
      </c>
      <c r="Y248" s="95">
        <f t="shared" si="192"/>
        <v>0</v>
      </c>
      <c r="Z248" s="95">
        <f t="shared" si="192"/>
        <v>0</v>
      </c>
      <c r="AA248" s="95">
        <f t="shared" si="192"/>
        <v>0</v>
      </c>
      <c r="AB248" s="95">
        <f t="shared" si="192"/>
        <v>0</v>
      </c>
      <c r="AC248" s="95">
        <f t="shared" si="192"/>
        <v>0</v>
      </c>
      <c r="AD248" s="95">
        <f t="shared" si="192"/>
        <v>0</v>
      </c>
      <c r="AE248" s="95">
        <f t="shared" si="192"/>
        <v>0</v>
      </c>
      <c r="AF248" s="95">
        <f t="shared" si="192"/>
        <v>0</v>
      </c>
      <c r="AG248" s="95">
        <f t="shared" si="192"/>
        <v>0</v>
      </c>
      <c r="AH248" s="95">
        <f t="shared" si="192"/>
        <v>0</v>
      </c>
      <c r="AI248" s="95">
        <f t="shared" si="192"/>
        <v>0</v>
      </c>
      <c r="AJ248" s="95">
        <f t="shared" si="192"/>
        <v>0</v>
      </c>
      <c r="AK248" s="95">
        <f t="shared" si="192"/>
        <v>0</v>
      </c>
      <c r="AL248" s="95">
        <f t="shared" si="192"/>
        <v>0</v>
      </c>
      <c r="AM248" s="95">
        <f t="shared" si="192"/>
        <v>0</v>
      </c>
      <c r="AN248" s="95">
        <f t="shared" si="192"/>
        <v>0</v>
      </c>
      <c r="AO248" s="95">
        <f t="shared" si="192"/>
        <v>0</v>
      </c>
      <c r="AP248" s="95">
        <f t="shared" si="192"/>
        <v>0</v>
      </c>
      <c r="AQ248" s="95">
        <f t="shared" si="192"/>
        <v>0</v>
      </c>
      <c r="AR248" s="95">
        <f t="shared" si="192"/>
        <v>0</v>
      </c>
      <c r="AS248" s="95">
        <f t="shared" si="192"/>
        <v>0</v>
      </c>
      <c r="AT248" s="95">
        <f t="shared" si="192"/>
        <v>0</v>
      </c>
      <c r="AU248" s="95">
        <f t="shared" si="192"/>
        <v>0</v>
      </c>
      <c r="AV248" s="95">
        <f t="shared" si="192"/>
        <v>0</v>
      </c>
      <c r="AW248" s="95">
        <f t="shared" si="192"/>
        <v>0</v>
      </c>
      <c r="AX248" s="95">
        <f t="shared" si="192"/>
        <v>0</v>
      </c>
      <c r="AY248" s="95">
        <f t="shared" si="192"/>
        <v>0</v>
      </c>
      <c r="AZ248" s="95">
        <f t="shared" si="192"/>
        <v>0</v>
      </c>
      <c r="BA248" s="95">
        <f t="shared" si="192"/>
        <v>0</v>
      </c>
      <c r="BB248" s="95">
        <f t="shared" si="192"/>
        <v>0</v>
      </c>
      <c r="BC248" s="95">
        <f t="shared" si="192"/>
        <v>0</v>
      </c>
      <c r="BD248" s="95">
        <f t="shared" si="192"/>
        <v>0</v>
      </c>
      <c r="BE248" s="95">
        <f t="shared" si="192"/>
        <v>0</v>
      </c>
      <c r="BF248" s="95">
        <f t="shared" si="192"/>
        <v>0</v>
      </c>
      <c r="BG248" s="95">
        <f t="shared" si="192"/>
        <v>0</v>
      </c>
      <c r="BH248" s="95">
        <f t="shared" si="192"/>
        <v>0</v>
      </c>
      <c r="BI248" s="95">
        <f t="shared" si="192"/>
        <v>0</v>
      </c>
      <c r="BJ248" s="95">
        <f t="shared" si="192"/>
        <v>0</v>
      </c>
      <c r="BK248" s="95">
        <f t="shared" si="192"/>
        <v>0</v>
      </c>
      <c r="BL248" s="95">
        <f t="shared" si="192"/>
        <v>0</v>
      </c>
      <c r="BM248" s="95">
        <f t="shared" si="192"/>
        <v>0</v>
      </c>
      <c r="BN248" s="95">
        <f t="shared" si="192"/>
        <v>0</v>
      </c>
      <c r="BO248" s="95">
        <f t="shared" si="192"/>
        <v>0</v>
      </c>
      <c r="BP248" s="95">
        <f t="shared" si="192"/>
        <v>0</v>
      </c>
      <c r="BQ248" s="95">
        <f t="shared" ref="BQ248:CZ248" si="193">BQ313</f>
        <v>0</v>
      </c>
      <c r="BR248" s="95">
        <f t="shared" si="193"/>
        <v>0</v>
      </c>
      <c r="BS248" s="95">
        <f t="shared" si="193"/>
        <v>0</v>
      </c>
      <c r="BT248" s="95">
        <f t="shared" si="193"/>
        <v>0</v>
      </c>
      <c r="BU248" s="95">
        <f t="shared" si="193"/>
        <v>0</v>
      </c>
      <c r="BV248" s="95">
        <f t="shared" si="193"/>
        <v>0</v>
      </c>
      <c r="BW248" s="95">
        <f t="shared" si="193"/>
        <v>0</v>
      </c>
      <c r="BX248" s="95">
        <f t="shared" si="193"/>
        <v>0</v>
      </c>
      <c r="BY248" s="95">
        <f t="shared" si="193"/>
        <v>0</v>
      </c>
      <c r="BZ248" s="95">
        <f t="shared" si="193"/>
        <v>0</v>
      </c>
      <c r="CA248" s="95">
        <f t="shared" si="193"/>
        <v>0</v>
      </c>
      <c r="CB248" s="95">
        <f t="shared" si="193"/>
        <v>0</v>
      </c>
      <c r="CC248" s="95">
        <f t="shared" si="193"/>
        <v>0</v>
      </c>
      <c r="CD248" s="95">
        <f t="shared" si="193"/>
        <v>0</v>
      </c>
      <c r="CE248" s="95">
        <f t="shared" si="193"/>
        <v>0</v>
      </c>
      <c r="CF248" s="95">
        <f t="shared" si="193"/>
        <v>0</v>
      </c>
      <c r="CG248" s="95">
        <f t="shared" si="193"/>
        <v>0</v>
      </c>
      <c r="CH248" s="95">
        <f t="shared" si="193"/>
        <v>0</v>
      </c>
      <c r="CI248" s="95">
        <f t="shared" si="193"/>
        <v>0</v>
      </c>
      <c r="CJ248" s="95">
        <f t="shared" si="193"/>
        <v>0</v>
      </c>
      <c r="CK248" s="95">
        <f t="shared" si="193"/>
        <v>0</v>
      </c>
      <c r="CL248" s="95">
        <f t="shared" si="193"/>
        <v>0</v>
      </c>
      <c r="CM248" s="95">
        <f t="shared" si="193"/>
        <v>0</v>
      </c>
      <c r="CN248" s="95">
        <f t="shared" si="193"/>
        <v>0</v>
      </c>
      <c r="CO248" s="95">
        <f t="shared" si="193"/>
        <v>0</v>
      </c>
      <c r="CP248" s="95">
        <f t="shared" si="193"/>
        <v>0</v>
      </c>
      <c r="CQ248" s="95">
        <f t="shared" si="193"/>
        <v>0</v>
      </c>
      <c r="CR248" s="95">
        <f t="shared" si="193"/>
        <v>0</v>
      </c>
      <c r="CS248" s="95">
        <f t="shared" si="193"/>
        <v>0</v>
      </c>
      <c r="CT248" s="95">
        <f t="shared" si="193"/>
        <v>0</v>
      </c>
      <c r="CU248" s="95">
        <f t="shared" si="193"/>
        <v>0</v>
      </c>
      <c r="CV248" s="95">
        <f t="shared" si="193"/>
        <v>0</v>
      </c>
      <c r="CW248" s="95">
        <f t="shared" si="193"/>
        <v>0</v>
      </c>
      <c r="CX248" s="95">
        <f t="shared" si="193"/>
        <v>0</v>
      </c>
      <c r="CY248" s="95">
        <f t="shared" si="193"/>
        <v>0</v>
      </c>
      <c r="CZ248" s="95">
        <f t="shared" si="193"/>
        <v>0</v>
      </c>
    </row>
    <row r="249" spans="1:104">
      <c r="A249" t="s">
        <v>282</v>
      </c>
      <c r="C249" s="153" t="s">
        <v>479</v>
      </c>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c r="CT249" s="97"/>
      <c r="CU249" s="97"/>
      <c r="CV249" s="97"/>
      <c r="CW249" s="97"/>
      <c r="CX249" s="97"/>
      <c r="CY249" s="97"/>
      <c r="CZ249" s="97"/>
    </row>
    <row r="250" spans="1:104">
      <c r="A250" t="s">
        <v>283</v>
      </c>
      <c r="C250" s="154" t="s">
        <v>569</v>
      </c>
      <c r="D250" s="95">
        <f t="shared" ref="D250:AI250" si="194">SUM(D232:D249)</f>
        <v>0</v>
      </c>
      <c r="E250" s="95">
        <f t="shared" si="194"/>
        <v>0</v>
      </c>
      <c r="F250" s="95">
        <f t="shared" si="194"/>
        <v>0</v>
      </c>
      <c r="G250" s="95">
        <f t="shared" si="194"/>
        <v>0</v>
      </c>
      <c r="H250" s="95">
        <f t="shared" si="194"/>
        <v>0</v>
      </c>
      <c r="I250" s="95">
        <f t="shared" si="194"/>
        <v>0</v>
      </c>
      <c r="J250" s="95">
        <f t="shared" si="194"/>
        <v>0</v>
      </c>
      <c r="K250" s="95">
        <f t="shared" si="194"/>
        <v>0</v>
      </c>
      <c r="L250" s="95">
        <f t="shared" si="194"/>
        <v>0</v>
      </c>
      <c r="M250" s="95">
        <f t="shared" si="194"/>
        <v>0</v>
      </c>
      <c r="N250" s="95">
        <f t="shared" si="194"/>
        <v>0</v>
      </c>
      <c r="O250" s="95">
        <f t="shared" si="194"/>
        <v>0</v>
      </c>
      <c r="P250" s="95">
        <f t="shared" si="194"/>
        <v>0</v>
      </c>
      <c r="Q250" s="95">
        <f t="shared" si="194"/>
        <v>0</v>
      </c>
      <c r="R250" s="95">
        <f t="shared" si="194"/>
        <v>0</v>
      </c>
      <c r="S250" s="95">
        <f t="shared" si="194"/>
        <v>0</v>
      </c>
      <c r="T250" s="95">
        <f t="shared" si="194"/>
        <v>0</v>
      </c>
      <c r="U250" s="95">
        <f t="shared" si="194"/>
        <v>0</v>
      </c>
      <c r="V250" s="95">
        <f t="shared" si="194"/>
        <v>0</v>
      </c>
      <c r="W250" s="95">
        <f t="shared" si="194"/>
        <v>0</v>
      </c>
      <c r="X250" s="95">
        <f t="shared" si="194"/>
        <v>0</v>
      </c>
      <c r="Y250" s="95">
        <f t="shared" si="194"/>
        <v>0</v>
      </c>
      <c r="Z250" s="95">
        <f t="shared" si="194"/>
        <v>0</v>
      </c>
      <c r="AA250" s="95">
        <f t="shared" si="194"/>
        <v>0</v>
      </c>
      <c r="AB250" s="95">
        <f t="shared" si="194"/>
        <v>0</v>
      </c>
      <c r="AC250" s="95">
        <f t="shared" si="194"/>
        <v>0</v>
      </c>
      <c r="AD250" s="95">
        <f t="shared" si="194"/>
        <v>0</v>
      </c>
      <c r="AE250" s="95">
        <f t="shared" si="194"/>
        <v>0</v>
      </c>
      <c r="AF250" s="95">
        <f t="shared" si="194"/>
        <v>0</v>
      </c>
      <c r="AG250" s="95">
        <f t="shared" si="194"/>
        <v>0</v>
      </c>
      <c r="AH250" s="95">
        <f t="shared" si="194"/>
        <v>0</v>
      </c>
      <c r="AI250" s="95">
        <f t="shared" si="194"/>
        <v>0</v>
      </c>
      <c r="AJ250" s="95">
        <f t="shared" ref="AJ250:BO250" si="195">SUM(AJ232:AJ249)</f>
        <v>0</v>
      </c>
      <c r="AK250" s="95">
        <f t="shared" si="195"/>
        <v>0</v>
      </c>
      <c r="AL250" s="95">
        <f t="shared" si="195"/>
        <v>0</v>
      </c>
      <c r="AM250" s="95">
        <f t="shared" si="195"/>
        <v>0</v>
      </c>
      <c r="AN250" s="95" t="e">
        <f t="shared" si="195"/>
        <v>#REF!</v>
      </c>
      <c r="AO250" s="95" t="e">
        <f t="shared" si="195"/>
        <v>#REF!</v>
      </c>
      <c r="AP250" s="95" t="e">
        <f t="shared" si="195"/>
        <v>#REF!</v>
      </c>
      <c r="AQ250" s="95" t="e">
        <f t="shared" si="195"/>
        <v>#REF!</v>
      </c>
      <c r="AR250" s="95" t="e">
        <f t="shared" si="195"/>
        <v>#REF!</v>
      </c>
      <c r="AS250" s="95" t="e">
        <f t="shared" si="195"/>
        <v>#REF!</v>
      </c>
      <c r="AT250" s="95" t="e">
        <f t="shared" si="195"/>
        <v>#REF!</v>
      </c>
      <c r="AU250" s="95" t="e">
        <f t="shared" si="195"/>
        <v>#REF!</v>
      </c>
      <c r="AV250" s="95" t="e">
        <f t="shared" si="195"/>
        <v>#REF!</v>
      </c>
      <c r="AW250" s="95" t="e">
        <f t="shared" si="195"/>
        <v>#REF!</v>
      </c>
      <c r="AX250" s="95" t="e">
        <f t="shared" si="195"/>
        <v>#REF!</v>
      </c>
      <c r="AY250" s="95" t="e">
        <f t="shared" si="195"/>
        <v>#REF!</v>
      </c>
      <c r="AZ250" s="95" t="e">
        <f t="shared" si="195"/>
        <v>#REF!</v>
      </c>
      <c r="BA250" s="95" t="e">
        <f t="shared" si="195"/>
        <v>#REF!</v>
      </c>
      <c r="BB250" s="95" t="e">
        <f t="shared" si="195"/>
        <v>#REF!</v>
      </c>
      <c r="BC250" s="95" t="e">
        <f t="shared" si="195"/>
        <v>#REF!</v>
      </c>
      <c r="BD250" s="95" t="e">
        <f t="shared" si="195"/>
        <v>#REF!</v>
      </c>
      <c r="BE250" s="95" t="e">
        <f t="shared" si="195"/>
        <v>#REF!</v>
      </c>
      <c r="BF250" s="95" t="e">
        <f t="shared" si="195"/>
        <v>#REF!</v>
      </c>
      <c r="BG250" s="95" t="e">
        <f t="shared" si="195"/>
        <v>#REF!</v>
      </c>
      <c r="BH250" s="95" t="e">
        <f t="shared" si="195"/>
        <v>#REF!</v>
      </c>
      <c r="BI250" s="95" t="e">
        <f t="shared" si="195"/>
        <v>#REF!</v>
      </c>
      <c r="BJ250" s="95" t="e">
        <f t="shared" si="195"/>
        <v>#REF!</v>
      </c>
      <c r="BK250" s="95" t="e">
        <f t="shared" si="195"/>
        <v>#REF!</v>
      </c>
      <c r="BL250" s="95" t="e">
        <f t="shared" si="195"/>
        <v>#REF!</v>
      </c>
      <c r="BM250" s="95" t="e">
        <f t="shared" si="195"/>
        <v>#REF!</v>
      </c>
      <c r="BN250" s="95" t="e">
        <f t="shared" si="195"/>
        <v>#REF!</v>
      </c>
      <c r="BO250" s="95" t="e">
        <f t="shared" si="195"/>
        <v>#REF!</v>
      </c>
      <c r="BP250" s="95" t="e">
        <f t="shared" ref="BP250:CU250" si="196">SUM(BP232:BP249)</f>
        <v>#REF!</v>
      </c>
      <c r="BQ250" s="95" t="e">
        <f t="shared" si="196"/>
        <v>#REF!</v>
      </c>
      <c r="BR250" s="95" t="e">
        <f t="shared" si="196"/>
        <v>#REF!</v>
      </c>
      <c r="BS250" s="95" t="e">
        <f t="shared" si="196"/>
        <v>#REF!</v>
      </c>
      <c r="BT250" s="95" t="e">
        <f t="shared" si="196"/>
        <v>#REF!</v>
      </c>
      <c r="BU250" s="95" t="e">
        <f t="shared" si="196"/>
        <v>#REF!</v>
      </c>
      <c r="BV250" s="95" t="e">
        <f t="shared" si="196"/>
        <v>#REF!</v>
      </c>
      <c r="BW250" s="95" t="e">
        <f t="shared" si="196"/>
        <v>#REF!</v>
      </c>
      <c r="BX250" s="95" t="e">
        <f t="shared" si="196"/>
        <v>#REF!</v>
      </c>
      <c r="BY250" s="95" t="e">
        <f t="shared" si="196"/>
        <v>#REF!</v>
      </c>
      <c r="BZ250" s="95" t="e">
        <f t="shared" si="196"/>
        <v>#REF!</v>
      </c>
      <c r="CA250" s="95" t="e">
        <f t="shared" si="196"/>
        <v>#REF!</v>
      </c>
      <c r="CB250" s="95" t="e">
        <f t="shared" si="196"/>
        <v>#REF!</v>
      </c>
      <c r="CC250" s="95" t="e">
        <f t="shared" si="196"/>
        <v>#REF!</v>
      </c>
      <c r="CD250" s="95" t="e">
        <f t="shared" si="196"/>
        <v>#REF!</v>
      </c>
      <c r="CE250" s="95" t="e">
        <f t="shared" si="196"/>
        <v>#REF!</v>
      </c>
      <c r="CF250" s="95" t="e">
        <f t="shared" si="196"/>
        <v>#REF!</v>
      </c>
      <c r="CG250" s="95" t="e">
        <f t="shared" si="196"/>
        <v>#REF!</v>
      </c>
      <c r="CH250" s="95" t="e">
        <f t="shared" si="196"/>
        <v>#REF!</v>
      </c>
      <c r="CI250" s="95" t="e">
        <f t="shared" si="196"/>
        <v>#REF!</v>
      </c>
      <c r="CJ250" s="95" t="e">
        <f t="shared" si="196"/>
        <v>#REF!</v>
      </c>
      <c r="CK250" s="95" t="e">
        <f t="shared" si="196"/>
        <v>#REF!</v>
      </c>
      <c r="CL250" s="95" t="e">
        <f t="shared" si="196"/>
        <v>#REF!</v>
      </c>
      <c r="CM250" s="95" t="e">
        <f t="shared" si="196"/>
        <v>#REF!</v>
      </c>
      <c r="CN250" s="95" t="e">
        <f t="shared" si="196"/>
        <v>#REF!</v>
      </c>
      <c r="CO250" s="95" t="e">
        <f t="shared" si="196"/>
        <v>#REF!</v>
      </c>
      <c r="CP250" s="95" t="e">
        <f t="shared" si="196"/>
        <v>#REF!</v>
      </c>
      <c r="CQ250" s="95" t="e">
        <f t="shared" si="196"/>
        <v>#REF!</v>
      </c>
      <c r="CR250" s="95" t="e">
        <f t="shared" si="196"/>
        <v>#REF!</v>
      </c>
      <c r="CS250" s="95" t="e">
        <f t="shared" si="196"/>
        <v>#REF!</v>
      </c>
      <c r="CT250" s="95" t="e">
        <f t="shared" si="196"/>
        <v>#REF!</v>
      </c>
      <c r="CU250" s="95" t="e">
        <f t="shared" si="196"/>
        <v>#REF!</v>
      </c>
      <c r="CV250" s="95" t="e">
        <f t="shared" ref="CV250:CZ250" si="197">SUM(CV232:CV249)</f>
        <v>#REF!</v>
      </c>
      <c r="CW250" s="95" t="e">
        <f t="shared" si="197"/>
        <v>#REF!</v>
      </c>
      <c r="CX250" s="95" t="e">
        <f t="shared" si="197"/>
        <v>#REF!</v>
      </c>
      <c r="CY250" s="95" t="e">
        <f t="shared" si="197"/>
        <v>#REF!</v>
      </c>
      <c r="CZ250" s="95" t="e">
        <f t="shared" si="197"/>
        <v>#REF!</v>
      </c>
    </row>
    <row r="251" spans="1:104">
      <c r="A251" t="s">
        <v>284</v>
      </c>
      <c r="C251" s="3"/>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c r="AG251" s="96"/>
      <c r="AH251" s="96"/>
      <c r="AI251" s="96"/>
      <c r="AJ251" s="96"/>
      <c r="AK251" s="96"/>
      <c r="AL251" s="96"/>
      <c r="AM251" s="96"/>
      <c r="AN251" s="96"/>
      <c r="AO251" s="96"/>
      <c r="AP251" s="96"/>
      <c r="AQ251" s="96"/>
      <c r="AR251" s="96"/>
      <c r="AS251" s="96"/>
      <c r="AT251" s="96"/>
      <c r="AU251" s="96"/>
      <c r="AV251" s="96"/>
      <c r="AW251" s="96"/>
      <c r="AX251" s="96"/>
      <c r="AY251" s="96"/>
      <c r="AZ251" s="96"/>
      <c r="BA251" s="96"/>
      <c r="BB251" s="96"/>
      <c r="BC251" s="96"/>
      <c r="BD251" s="96"/>
      <c r="BE251" s="96"/>
      <c r="BF251" s="96"/>
      <c r="BG251" s="96"/>
      <c r="BH251" s="96"/>
      <c r="BI251" s="96"/>
      <c r="BJ251" s="96"/>
      <c r="BK251" s="96"/>
      <c r="BL251" s="96"/>
      <c r="BM251" s="96"/>
      <c r="BN251" s="96"/>
      <c r="BO251" s="96"/>
      <c r="BP251" s="96"/>
      <c r="BQ251" s="96"/>
      <c r="BR251" s="96"/>
      <c r="BS251" s="96"/>
      <c r="BT251" s="96"/>
      <c r="BU251" s="96"/>
      <c r="BV251" s="96"/>
      <c r="BW251" s="96"/>
      <c r="BX251" s="96"/>
      <c r="BY251" s="96"/>
      <c r="BZ251" s="96"/>
      <c r="CA251" s="96"/>
      <c r="CB251" s="96"/>
      <c r="CC251" s="96"/>
      <c r="CD251" s="96"/>
      <c r="CE251" s="96"/>
      <c r="CF251" s="96"/>
      <c r="CG251" s="96"/>
      <c r="CH251" s="96"/>
      <c r="CI251" s="96"/>
      <c r="CJ251" s="96"/>
      <c r="CK251" s="96"/>
      <c r="CL251" s="96"/>
      <c r="CM251" s="96"/>
      <c r="CN251" s="96"/>
      <c r="CO251" s="96"/>
      <c r="CP251" s="96"/>
      <c r="CQ251" s="96"/>
      <c r="CR251" s="96"/>
      <c r="CS251" s="96"/>
      <c r="CT251" s="96"/>
      <c r="CU251" s="96"/>
      <c r="CV251" s="96"/>
      <c r="CW251" s="96"/>
      <c r="CX251" s="96"/>
      <c r="CY251" s="96"/>
      <c r="CZ251" s="96"/>
    </row>
    <row r="252" spans="1:104">
      <c r="A252" t="s">
        <v>285</v>
      </c>
      <c r="C252" s="3"/>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c r="AM252" s="96"/>
      <c r="AN252" s="96"/>
      <c r="AO252" s="96"/>
      <c r="AP252" s="96"/>
      <c r="AQ252" s="96"/>
      <c r="AR252" s="96"/>
      <c r="AS252" s="96"/>
      <c r="AT252" s="96"/>
      <c r="AU252" s="96"/>
      <c r="AV252" s="96"/>
      <c r="AW252" s="96"/>
      <c r="AX252" s="96"/>
      <c r="AY252" s="96"/>
      <c r="AZ252" s="96"/>
      <c r="BA252" s="96"/>
      <c r="BB252" s="96"/>
      <c r="BC252" s="96"/>
      <c r="BD252" s="96"/>
      <c r="BE252" s="96"/>
      <c r="BF252" s="96"/>
      <c r="BG252" s="96"/>
      <c r="BH252" s="96"/>
      <c r="BI252" s="96"/>
      <c r="BJ252" s="96"/>
      <c r="BK252" s="96"/>
      <c r="BL252" s="96"/>
      <c r="BM252" s="96"/>
      <c r="BN252" s="96"/>
      <c r="BO252" s="96"/>
      <c r="BP252" s="96"/>
      <c r="BQ252" s="96"/>
      <c r="BR252" s="96"/>
      <c r="BS252" s="96"/>
      <c r="BT252" s="96"/>
      <c r="BU252" s="96"/>
      <c r="BV252" s="96"/>
      <c r="BW252" s="96"/>
      <c r="BX252" s="96"/>
      <c r="BY252" s="96"/>
      <c r="BZ252" s="96"/>
      <c r="CA252" s="96"/>
      <c r="CB252" s="96"/>
      <c r="CC252" s="96"/>
      <c r="CD252" s="96"/>
      <c r="CE252" s="96"/>
      <c r="CF252" s="96"/>
      <c r="CG252" s="96"/>
      <c r="CH252" s="96"/>
      <c r="CI252" s="96"/>
      <c r="CJ252" s="96"/>
      <c r="CK252" s="96"/>
      <c r="CL252" s="96"/>
      <c r="CM252" s="96"/>
      <c r="CN252" s="96"/>
      <c r="CO252" s="96"/>
      <c r="CP252" s="96"/>
      <c r="CQ252" s="96"/>
      <c r="CR252" s="96"/>
      <c r="CS252" s="96"/>
      <c r="CT252" s="96"/>
      <c r="CU252" s="96"/>
      <c r="CV252" s="96"/>
      <c r="CW252" s="96"/>
      <c r="CX252" s="96"/>
      <c r="CY252" s="96"/>
      <c r="CZ252" s="96"/>
    </row>
    <row r="253" spans="1:104">
      <c r="A253" t="s">
        <v>286</v>
      </c>
      <c r="B253" t="s">
        <v>655</v>
      </c>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96"/>
      <c r="BW253" s="96"/>
      <c r="BX253" s="96"/>
      <c r="BY253" s="96"/>
      <c r="BZ253" s="96"/>
      <c r="CA253" s="96"/>
      <c r="CB253" s="96"/>
      <c r="CC253" s="96"/>
      <c r="CD253" s="96"/>
      <c r="CE253" s="96"/>
      <c r="CF253" s="96"/>
      <c r="CG253" s="96"/>
      <c r="CH253" s="96"/>
      <c r="CI253" s="96"/>
      <c r="CJ253" s="96"/>
      <c r="CK253" s="96"/>
      <c r="CL253" s="96"/>
      <c r="CM253" s="96"/>
      <c r="CN253" s="96"/>
      <c r="CO253" s="96"/>
      <c r="CP253" s="96"/>
      <c r="CQ253" s="96"/>
      <c r="CR253" s="96"/>
      <c r="CS253" s="96"/>
      <c r="CT253" s="96"/>
      <c r="CU253" s="96"/>
      <c r="CV253" s="96"/>
      <c r="CW253" s="96"/>
      <c r="CX253" s="96"/>
      <c r="CY253" s="96"/>
      <c r="CZ253" s="96"/>
    </row>
    <row r="254" spans="1:104">
      <c r="A254" t="s">
        <v>287</v>
      </c>
      <c r="C254" s="154" t="s">
        <v>480</v>
      </c>
      <c r="D254" s="95">
        <f t="shared" ref="D254:AI254" si="198">MAX(0,D75-D250)</f>
        <v>0</v>
      </c>
      <c r="E254" s="95">
        <f t="shared" si="198"/>
        <v>0</v>
      </c>
      <c r="F254" s="95">
        <f t="shared" si="198"/>
        <v>0</v>
      </c>
      <c r="G254" s="95">
        <f t="shared" si="198"/>
        <v>0</v>
      </c>
      <c r="H254" s="95">
        <f t="shared" si="198"/>
        <v>0</v>
      </c>
      <c r="I254" s="95">
        <f t="shared" si="198"/>
        <v>0</v>
      </c>
      <c r="J254" s="95">
        <f t="shared" si="198"/>
        <v>0</v>
      </c>
      <c r="K254" s="95">
        <f t="shared" si="198"/>
        <v>0</v>
      </c>
      <c r="L254" s="95">
        <f t="shared" si="198"/>
        <v>0</v>
      </c>
      <c r="M254" s="95">
        <f t="shared" si="198"/>
        <v>0</v>
      </c>
      <c r="N254" s="95">
        <f t="shared" si="198"/>
        <v>0</v>
      </c>
      <c r="O254" s="95">
        <f t="shared" si="198"/>
        <v>0</v>
      </c>
      <c r="P254" s="95">
        <f t="shared" si="198"/>
        <v>0</v>
      </c>
      <c r="Q254" s="95">
        <f t="shared" si="198"/>
        <v>0</v>
      </c>
      <c r="R254" s="95">
        <f t="shared" si="198"/>
        <v>0</v>
      </c>
      <c r="S254" s="95">
        <f t="shared" si="198"/>
        <v>0</v>
      </c>
      <c r="T254" s="95">
        <f t="shared" si="198"/>
        <v>0</v>
      </c>
      <c r="U254" s="95">
        <f t="shared" si="198"/>
        <v>0</v>
      </c>
      <c r="V254" s="95">
        <f t="shared" si="198"/>
        <v>0</v>
      </c>
      <c r="W254" s="95">
        <f t="shared" si="198"/>
        <v>0</v>
      </c>
      <c r="X254" s="95">
        <f t="shared" si="198"/>
        <v>0</v>
      </c>
      <c r="Y254" s="95">
        <f t="shared" si="198"/>
        <v>0</v>
      </c>
      <c r="Z254" s="95">
        <f t="shared" si="198"/>
        <v>0</v>
      </c>
      <c r="AA254" s="95">
        <f t="shared" si="198"/>
        <v>0</v>
      </c>
      <c r="AB254" s="95">
        <f t="shared" si="198"/>
        <v>0</v>
      </c>
      <c r="AC254" s="95">
        <f t="shared" si="198"/>
        <v>0</v>
      </c>
      <c r="AD254" s="95">
        <f t="shared" si="198"/>
        <v>0</v>
      </c>
      <c r="AE254" s="95">
        <f t="shared" si="198"/>
        <v>0</v>
      </c>
      <c r="AF254" s="95">
        <f t="shared" si="198"/>
        <v>0</v>
      </c>
      <c r="AG254" s="95">
        <f t="shared" si="198"/>
        <v>0</v>
      </c>
      <c r="AH254" s="95">
        <f t="shared" si="198"/>
        <v>0</v>
      </c>
      <c r="AI254" s="95">
        <f t="shared" si="198"/>
        <v>0</v>
      </c>
      <c r="AJ254" s="95">
        <f t="shared" ref="AJ254:BO254" si="199">MAX(0,AJ75-AJ250)</f>
        <v>0</v>
      </c>
      <c r="AK254" s="95">
        <f t="shared" si="199"/>
        <v>0</v>
      </c>
      <c r="AL254" s="95">
        <f t="shared" si="199"/>
        <v>0</v>
      </c>
      <c r="AM254" s="95">
        <f t="shared" si="199"/>
        <v>0</v>
      </c>
      <c r="AN254" s="95" t="e">
        <f t="shared" si="199"/>
        <v>#REF!</v>
      </c>
      <c r="AO254" s="95" t="e">
        <f t="shared" si="199"/>
        <v>#REF!</v>
      </c>
      <c r="AP254" s="95" t="e">
        <f t="shared" si="199"/>
        <v>#REF!</v>
      </c>
      <c r="AQ254" s="95" t="e">
        <f t="shared" si="199"/>
        <v>#REF!</v>
      </c>
      <c r="AR254" s="95" t="e">
        <f t="shared" si="199"/>
        <v>#REF!</v>
      </c>
      <c r="AS254" s="95" t="e">
        <f t="shared" si="199"/>
        <v>#REF!</v>
      </c>
      <c r="AT254" s="95" t="e">
        <f t="shared" si="199"/>
        <v>#REF!</v>
      </c>
      <c r="AU254" s="95" t="e">
        <f t="shared" si="199"/>
        <v>#REF!</v>
      </c>
      <c r="AV254" s="95" t="e">
        <f t="shared" si="199"/>
        <v>#REF!</v>
      </c>
      <c r="AW254" s="95" t="e">
        <f t="shared" si="199"/>
        <v>#REF!</v>
      </c>
      <c r="AX254" s="95" t="e">
        <f t="shared" si="199"/>
        <v>#REF!</v>
      </c>
      <c r="AY254" s="95" t="e">
        <f t="shared" si="199"/>
        <v>#REF!</v>
      </c>
      <c r="AZ254" s="95" t="e">
        <f t="shared" si="199"/>
        <v>#REF!</v>
      </c>
      <c r="BA254" s="95" t="e">
        <f t="shared" si="199"/>
        <v>#REF!</v>
      </c>
      <c r="BB254" s="95" t="e">
        <f t="shared" si="199"/>
        <v>#REF!</v>
      </c>
      <c r="BC254" s="95" t="e">
        <f t="shared" si="199"/>
        <v>#REF!</v>
      </c>
      <c r="BD254" s="95" t="e">
        <f t="shared" si="199"/>
        <v>#REF!</v>
      </c>
      <c r="BE254" s="95" t="e">
        <f t="shared" si="199"/>
        <v>#REF!</v>
      </c>
      <c r="BF254" s="95" t="e">
        <f t="shared" si="199"/>
        <v>#REF!</v>
      </c>
      <c r="BG254" s="95" t="e">
        <f t="shared" si="199"/>
        <v>#REF!</v>
      </c>
      <c r="BH254" s="95" t="e">
        <f t="shared" si="199"/>
        <v>#REF!</v>
      </c>
      <c r="BI254" s="95" t="e">
        <f t="shared" si="199"/>
        <v>#REF!</v>
      </c>
      <c r="BJ254" s="95" t="e">
        <f t="shared" si="199"/>
        <v>#REF!</v>
      </c>
      <c r="BK254" s="95" t="e">
        <f t="shared" si="199"/>
        <v>#REF!</v>
      </c>
      <c r="BL254" s="95" t="e">
        <f t="shared" si="199"/>
        <v>#REF!</v>
      </c>
      <c r="BM254" s="95" t="e">
        <f t="shared" si="199"/>
        <v>#REF!</v>
      </c>
      <c r="BN254" s="95" t="e">
        <f t="shared" si="199"/>
        <v>#REF!</v>
      </c>
      <c r="BO254" s="95" t="e">
        <f t="shared" si="199"/>
        <v>#REF!</v>
      </c>
      <c r="BP254" s="95" t="e">
        <f t="shared" ref="BP254:CZ254" si="200">MAX(0,BP75-BP250)</f>
        <v>#REF!</v>
      </c>
      <c r="BQ254" s="95" t="e">
        <f t="shared" si="200"/>
        <v>#REF!</v>
      </c>
      <c r="BR254" s="95" t="e">
        <f t="shared" si="200"/>
        <v>#REF!</v>
      </c>
      <c r="BS254" s="95" t="e">
        <f t="shared" si="200"/>
        <v>#REF!</v>
      </c>
      <c r="BT254" s="95" t="e">
        <f t="shared" si="200"/>
        <v>#REF!</v>
      </c>
      <c r="BU254" s="95" t="e">
        <f t="shared" si="200"/>
        <v>#REF!</v>
      </c>
      <c r="BV254" s="95" t="e">
        <f t="shared" si="200"/>
        <v>#REF!</v>
      </c>
      <c r="BW254" s="95" t="e">
        <f t="shared" si="200"/>
        <v>#REF!</v>
      </c>
      <c r="BX254" s="95" t="e">
        <f t="shared" si="200"/>
        <v>#REF!</v>
      </c>
      <c r="BY254" s="95" t="e">
        <f t="shared" si="200"/>
        <v>#REF!</v>
      </c>
      <c r="BZ254" s="95" t="e">
        <f t="shared" si="200"/>
        <v>#REF!</v>
      </c>
      <c r="CA254" s="95" t="e">
        <f t="shared" si="200"/>
        <v>#REF!</v>
      </c>
      <c r="CB254" s="95" t="e">
        <f t="shared" si="200"/>
        <v>#REF!</v>
      </c>
      <c r="CC254" s="95" t="e">
        <f t="shared" si="200"/>
        <v>#REF!</v>
      </c>
      <c r="CD254" s="95" t="e">
        <f t="shared" si="200"/>
        <v>#REF!</v>
      </c>
      <c r="CE254" s="95" t="e">
        <f t="shared" si="200"/>
        <v>#REF!</v>
      </c>
      <c r="CF254" s="95" t="e">
        <f t="shared" si="200"/>
        <v>#REF!</v>
      </c>
      <c r="CG254" s="95" t="e">
        <f t="shared" si="200"/>
        <v>#REF!</v>
      </c>
      <c r="CH254" s="95" t="e">
        <f t="shared" si="200"/>
        <v>#REF!</v>
      </c>
      <c r="CI254" s="95" t="e">
        <f t="shared" si="200"/>
        <v>#REF!</v>
      </c>
      <c r="CJ254" s="95" t="e">
        <f t="shared" si="200"/>
        <v>#REF!</v>
      </c>
      <c r="CK254" s="95" t="e">
        <f t="shared" si="200"/>
        <v>#REF!</v>
      </c>
      <c r="CL254" s="95" t="e">
        <f t="shared" si="200"/>
        <v>#REF!</v>
      </c>
      <c r="CM254" s="95" t="e">
        <f t="shared" si="200"/>
        <v>#REF!</v>
      </c>
      <c r="CN254" s="95" t="e">
        <f t="shared" si="200"/>
        <v>#REF!</v>
      </c>
      <c r="CO254" s="95" t="e">
        <f t="shared" si="200"/>
        <v>#REF!</v>
      </c>
      <c r="CP254" s="95" t="e">
        <f t="shared" si="200"/>
        <v>#REF!</v>
      </c>
      <c r="CQ254" s="95" t="e">
        <f t="shared" si="200"/>
        <v>#REF!</v>
      </c>
      <c r="CR254" s="95" t="e">
        <f t="shared" si="200"/>
        <v>#REF!</v>
      </c>
      <c r="CS254" s="95" t="e">
        <f t="shared" si="200"/>
        <v>#REF!</v>
      </c>
      <c r="CT254" s="95" t="e">
        <f t="shared" si="200"/>
        <v>#REF!</v>
      </c>
      <c r="CU254" s="95" t="e">
        <f t="shared" si="200"/>
        <v>#REF!</v>
      </c>
      <c r="CV254" s="95" t="e">
        <f t="shared" si="200"/>
        <v>#REF!</v>
      </c>
      <c r="CW254" s="95" t="e">
        <f t="shared" si="200"/>
        <v>#REF!</v>
      </c>
      <c r="CX254" s="95" t="e">
        <f t="shared" si="200"/>
        <v>#REF!</v>
      </c>
      <c r="CY254" s="95" t="e">
        <f t="shared" si="200"/>
        <v>#REF!</v>
      </c>
      <c r="CZ254" s="95" t="e">
        <f t="shared" si="200"/>
        <v>#REF!</v>
      </c>
    </row>
    <row r="255" spans="1:104">
      <c r="A255" t="s">
        <v>288</v>
      </c>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c r="AG255" s="96"/>
      <c r="AH255" s="96"/>
      <c r="AI255" s="96"/>
      <c r="AJ255" s="96"/>
      <c r="AK255" s="96"/>
      <c r="AL255" s="96"/>
      <c r="AM255" s="96"/>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6"/>
      <c r="BR255" s="96"/>
      <c r="BS255" s="96"/>
      <c r="BT255" s="96"/>
      <c r="BU255" s="96"/>
      <c r="BV255" s="96"/>
      <c r="BW255" s="96"/>
      <c r="BX255" s="96"/>
      <c r="BY255" s="96"/>
      <c r="BZ255" s="96"/>
      <c r="CA255" s="96"/>
      <c r="CB255" s="96"/>
      <c r="CC255" s="96"/>
      <c r="CD255" s="96"/>
      <c r="CE255" s="96"/>
      <c r="CF255" s="96"/>
      <c r="CG255" s="96"/>
      <c r="CH255" s="96"/>
      <c r="CI255" s="96"/>
      <c r="CJ255" s="96"/>
      <c r="CK255" s="96"/>
      <c r="CL255" s="96"/>
      <c r="CM255" s="96"/>
      <c r="CN255" s="96"/>
      <c r="CO255" s="96"/>
      <c r="CP255" s="96"/>
      <c r="CQ255" s="96"/>
      <c r="CR255" s="96"/>
      <c r="CS255" s="96"/>
      <c r="CT255" s="96"/>
      <c r="CU255" s="96"/>
      <c r="CV255" s="96"/>
      <c r="CW255" s="96"/>
      <c r="CX255" s="96"/>
      <c r="CY255" s="96"/>
      <c r="CZ255" s="96"/>
    </row>
    <row r="256" spans="1:104">
      <c r="A256" t="s">
        <v>289</v>
      </c>
      <c r="C256" s="153" t="s">
        <v>490</v>
      </c>
      <c r="D256" s="94">
        <f>COUNTIF(D238,"&gt;0")+COUNTIF(D240:D246,"&gt;0")</f>
        <v>0</v>
      </c>
      <c r="E256" s="94">
        <f t="shared" ref="E256:BP256" si="201">COUNTIF(E238,"&gt;0")+COUNTIF(E240:E246,"&gt;0")</f>
        <v>0</v>
      </c>
      <c r="F256" s="94">
        <f t="shared" si="201"/>
        <v>0</v>
      </c>
      <c r="G256" s="94">
        <f t="shared" si="201"/>
        <v>0</v>
      </c>
      <c r="H256" s="94">
        <f t="shared" si="201"/>
        <v>0</v>
      </c>
      <c r="I256" s="94">
        <f t="shared" si="201"/>
        <v>0</v>
      </c>
      <c r="J256" s="94">
        <f t="shared" si="201"/>
        <v>0</v>
      </c>
      <c r="K256" s="94">
        <f t="shared" si="201"/>
        <v>0</v>
      </c>
      <c r="L256" s="94">
        <f t="shared" si="201"/>
        <v>0</v>
      </c>
      <c r="M256" s="94">
        <f t="shared" si="201"/>
        <v>0</v>
      </c>
      <c r="N256" s="94">
        <f t="shared" si="201"/>
        <v>0</v>
      </c>
      <c r="O256" s="94">
        <f t="shared" si="201"/>
        <v>0</v>
      </c>
      <c r="P256" s="94">
        <f t="shared" si="201"/>
        <v>0</v>
      </c>
      <c r="Q256" s="94">
        <f t="shared" si="201"/>
        <v>0</v>
      </c>
      <c r="R256" s="94">
        <f t="shared" si="201"/>
        <v>0</v>
      </c>
      <c r="S256" s="94">
        <f t="shared" si="201"/>
        <v>0</v>
      </c>
      <c r="T256" s="94">
        <f t="shared" si="201"/>
        <v>0</v>
      </c>
      <c r="U256" s="94">
        <f t="shared" si="201"/>
        <v>0</v>
      </c>
      <c r="V256" s="94">
        <f t="shared" si="201"/>
        <v>0</v>
      </c>
      <c r="W256" s="94">
        <f t="shared" si="201"/>
        <v>0</v>
      </c>
      <c r="X256" s="94">
        <f t="shared" si="201"/>
        <v>0</v>
      </c>
      <c r="Y256" s="94">
        <f t="shared" si="201"/>
        <v>0</v>
      </c>
      <c r="Z256" s="94">
        <f t="shared" si="201"/>
        <v>0</v>
      </c>
      <c r="AA256" s="94">
        <f t="shared" si="201"/>
        <v>0</v>
      </c>
      <c r="AB256" s="94">
        <f t="shared" si="201"/>
        <v>0</v>
      </c>
      <c r="AC256" s="94">
        <f t="shared" si="201"/>
        <v>0</v>
      </c>
      <c r="AD256" s="94">
        <f t="shared" si="201"/>
        <v>0</v>
      </c>
      <c r="AE256" s="94">
        <f t="shared" si="201"/>
        <v>0</v>
      </c>
      <c r="AF256" s="94">
        <f t="shared" si="201"/>
        <v>0</v>
      </c>
      <c r="AG256" s="94">
        <f t="shared" si="201"/>
        <v>0</v>
      </c>
      <c r="AH256" s="94">
        <f t="shared" si="201"/>
        <v>0</v>
      </c>
      <c r="AI256" s="94">
        <f t="shared" si="201"/>
        <v>0</v>
      </c>
      <c r="AJ256" s="94">
        <f t="shared" si="201"/>
        <v>0</v>
      </c>
      <c r="AK256" s="94">
        <f t="shared" si="201"/>
        <v>0</v>
      </c>
      <c r="AL256" s="94">
        <f t="shared" si="201"/>
        <v>0</v>
      </c>
      <c r="AM256" s="94">
        <f t="shared" si="201"/>
        <v>0</v>
      </c>
      <c r="AN256" s="94">
        <f t="shared" si="201"/>
        <v>0</v>
      </c>
      <c r="AO256" s="94">
        <f t="shared" si="201"/>
        <v>0</v>
      </c>
      <c r="AP256" s="94">
        <f t="shared" si="201"/>
        <v>0</v>
      </c>
      <c r="AQ256" s="94">
        <f t="shared" si="201"/>
        <v>0</v>
      </c>
      <c r="AR256" s="94">
        <f t="shared" si="201"/>
        <v>0</v>
      </c>
      <c r="AS256" s="94">
        <f t="shared" si="201"/>
        <v>0</v>
      </c>
      <c r="AT256" s="94">
        <f t="shared" si="201"/>
        <v>0</v>
      </c>
      <c r="AU256" s="94">
        <f t="shared" si="201"/>
        <v>0</v>
      </c>
      <c r="AV256" s="94">
        <f t="shared" si="201"/>
        <v>0</v>
      </c>
      <c r="AW256" s="94">
        <f t="shared" si="201"/>
        <v>0</v>
      </c>
      <c r="AX256" s="94">
        <f t="shared" si="201"/>
        <v>0</v>
      </c>
      <c r="AY256" s="94">
        <f t="shared" si="201"/>
        <v>0</v>
      </c>
      <c r="AZ256" s="94">
        <f t="shared" si="201"/>
        <v>0</v>
      </c>
      <c r="BA256" s="94">
        <f t="shared" si="201"/>
        <v>0</v>
      </c>
      <c r="BB256" s="94">
        <f t="shared" si="201"/>
        <v>0</v>
      </c>
      <c r="BC256" s="94">
        <f t="shared" si="201"/>
        <v>0</v>
      </c>
      <c r="BD256" s="94">
        <f t="shared" si="201"/>
        <v>0</v>
      </c>
      <c r="BE256" s="94">
        <f t="shared" si="201"/>
        <v>0</v>
      </c>
      <c r="BF256" s="94">
        <f t="shared" si="201"/>
        <v>0</v>
      </c>
      <c r="BG256" s="94">
        <f t="shared" si="201"/>
        <v>0</v>
      </c>
      <c r="BH256" s="94">
        <f t="shared" si="201"/>
        <v>0</v>
      </c>
      <c r="BI256" s="94">
        <f t="shared" si="201"/>
        <v>0</v>
      </c>
      <c r="BJ256" s="94">
        <f t="shared" si="201"/>
        <v>0</v>
      </c>
      <c r="BK256" s="94">
        <f t="shared" si="201"/>
        <v>0</v>
      </c>
      <c r="BL256" s="94">
        <f t="shared" si="201"/>
        <v>0</v>
      </c>
      <c r="BM256" s="94">
        <f t="shared" si="201"/>
        <v>0</v>
      </c>
      <c r="BN256" s="94">
        <f t="shared" si="201"/>
        <v>0</v>
      </c>
      <c r="BO256" s="94">
        <f t="shared" si="201"/>
        <v>0</v>
      </c>
      <c r="BP256" s="94">
        <f t="shared" si="201"/>
        <v>0</v>
      </c>
      <c r="BQ256" s="94">
        <f t="shared" ref="BQ256:CZ256" si="202">COUNTIF(BQ238,"&gt;0")+COUNTIF(BQ240:BQ246,"&gt;0")</f>
        <v>0</v>
      </c>
      <c r="BR256" s="94">
        <f t="shared" si="202"/>
        <v>0</v>
      </c>
      <c r="BS256" s="94">
        <f t="shared" si="202"/>
        <v>0</v>
      </c>
      <c r="BT256" s="94">
        <f t="shared" si="202"/>
        <v>0</v>
      </c>
      <c r="BU256" s="94">
        <f t="shared" si="202"/>
        <v>0</v>
      </c>
      <c r="BV256" s="94">
        <f t="shared" si="202"/>
        <v>0</v>
      </c>
      <c r="BW256" s="94">
        <f t="shared" si="202"/>
        <v>0</v>
      </c>
      <c r="BX256" s="94">
        <f t="shared" si="202"/>
        <v>0</v>
      </c>
      <c r="BY256" s="94">
        <f t="shared" si="202"/>
        <v>0</v>
      </c>
      <c r="BZ256" s="94">
        <f t="shared" si="202"/>
        <v>0</v>
      </c>
      <c r="CA256" s="94">
        <f t="shared" si="202"/>
        <v>0</v>
      </c>
      <c r="CB256" s="94">
        <f t="shared" si="202"/>
        <v>0</v>
      </c>
      <c r="CC256" s="94">
        <f t="shared" si="202"/>
        <v>0</v>
      </c>
      <c r="CD256" s="94">
        <f t="shared" si="202"/>
        <v>0</v>
      </c>
      <c r="CE256" s="94">
        <f t="shared" si="202"/>
        <v>0</v>
      </c>
      <c r="CF256" s="94">
        <f t="shared" si="202"/>
        <v>0</v>
      </c>
      <c r="CG256" s="94">
        <f t="shared" si="202"/>
        <v>0</v>
      </c>
      <c r="CH256" s="94">
        <f t="shared" si="202"/>
        <v>0</v>
      </c>
      <c r="CI256" s="94">
        <f t="shared" si="202"/>
        <v>0</v>
      </c>
      <c r="CJ256" s="94">
        <f t="shared" si="202"/>
        <v>0</v>
      </c>
      <c r="CK256" s="94">
        <f t="shared" si="202"/>
        <v>0</v>
      </c>
      <c r="CL256" s="94">
        <f t="shared" si="202"/>
        <v>0</v>
      </c>
      <c r="CM256" s="94">
        <f t="shared" si="202"/>
        <v>0</v>
      </c>
      <c r="CN256" s="94">
        <f t="shared" si="202"/>
        <v>0</v>
      </c>
      <c r="CO256" s="94">
        <f t="shared" si="202"/>
        <v>0</v>
      </c>
      <c r="CP256" s="94">
        <f t="shared" si="202"/>
        <v>0</v>
      </c>
      <c r="CQ256" s="94">
        <f t="shared" si="202"/>
        <v>0</v>
      </c>
      <c r="CR256" s="94">
        <f t="shared" si="202"/>
        <v>0</v>
      </c>
      <c r="CS256" s="94">
        <f t="shared" si="202"/>
        <v>0</v>
      </c>
      <c r="CT256" s="94">
        <f t="shared" si="202"/>
        <v>0</v>
      </c>
      <c r="CU256" s="94">
        <f t="shared" si="202"/>
        <v>0</v>
      </c>
      <c r="CV256" s="94">
        <f t="shared" si="202"/>
        <v>0</v>
      </c>
      <c r="CW256" s="94">
        <f t="shared" si="202"/>
        <v>0</v>
      </c>
      <c r="CX256" s="94">
        <f t="shared" si="202"/>
        <v>0</v>
      </c>
      <c r="CY256" s="94">
        <f t="shared" si="202"/>
        <v>0</v>
      </c>
      <c r="CZ256" s="94">
        <f t="shared" si="202"/>
        <v>0</v>
      </c>
    </row>
    <row r="257" spans="1:104">
      <c r="A257" t="s">
        <v>290</v>
      </c>
      <c r="C257" s="153" t="s">
        <v>493</v>
      </c>
      <c r="D257" s="95">
        <f>IF(D256=0,45,35*(D256+1)+42)</f>
        <v>45</v>
      </c>
      <c r="E257" s="95">
        <f t="shared" ref="E257:BP257" si="203">IF(E256=0,45,35*(E256+1)+42)</f>
        <v>45</v>
      </c>
      <c r="F257" s="95">
        <f t="shared" si="203"/>
        <v>45</v>
      </c>
      <c r="G257" s="95">
        <f t="shared" si="203"/>
        <v>45</v>
      </c>
      <c r="H257" s="95">
        <f t="shared" si="203"/>
        <v>45</v>
      </c>
      <c r="I257" s="95">
        <f t="shared" si="203"/>
        <v>45</v>
      </c>
      <c r="J257" s="95">
        <f t="shared" si="203"/>
        <v>45</v>
      </c>
      <c r="K257" s="95">
        <f t="shared" si="203"/>
        <v>45</v>
      </c>
      <c r="L257" s="95">
        <f t="shared" si="203"/>
        <v>45</v>
      </c>
      <c r="M257" s="95">
        <f t="shared" si="203"/>
        <v>45</v>
      </c>
      <c r="N257" s="95">
        <f t="shared" si="203"/>
        <v>45</v>
      </c>
      <c r="O257" s="95">
        <f t="shared" si="203"/>
        <v>45</v>
      </c>
      <c r="P257" s="95">
        <f t="shared" si="203"/>
        <v>45</v>
      </c>
      <c r="Q257" s="95">
        <f t="shared" si="203"/>
        <v>45</v>
      </c>
      <c r="R257" s="95">
        <f t="shared" si="203"/>
        <v>45</v>
      </c>
      <c r="S257" s="95">
        <f t="shared" si="203"/>
        <v>45</v>
      </c>
      <c r="T257" s="95">
        <f t="shared" si="203"/>
        <v>45</v>
      </c>
      <c r="U257" s="95">
        <f t="shared" si="203"/>
        <v>45</v>
      </c>
      <c r="V257" s="95">
        <f t="shared" si="203"/>
        <v>45</v>
      </c>
      <c r="W257" s="95">
        <f t="shared" si="203"/>
        <v>45</v>
      </c>
      <c r="X257" s="95">
        <f t="shared" si="203"/>
        <v>45</v>
      </c>
      <c r="Y257" s="95">
        <f t="shared" si="203"/>
        <v>45</v>
      </c>
      <c r="Z257" s="95">
        <f t="shared" si="203"/>
        <v>45</v>
      </c>
      <c r="AA257" s="95">
        <f t="shared" si="203"/>
        <v>45</v>
      </c>
      <c r="AB257" s="95">
        <f t="shared" si="203"/>
        <v>45</v>
      </c>
      <c r="AC257" s="95">
        <f t="shared" si="203"/>
        <v>45</v>
      </c>
      <c r="AD257" s="95">
        <f t="shared" si="203"/>
        <v>45</v>
      </c>
      <c r="AE257" s="95">
        <f t="shared" si="203"/>
        <v>45</v>
      </c>
      <c r="AF257" s="95">
        <f t="shared" si="203"/>
        <v>45</v>
      </c>
      <c r="AG257" s="95">
        <f t="shared" si="203"/>
        <v>45</v>
      </c>
      <c r="AH257" s="95">
        <f t="shared" si="203"/>
        <v>45</v>
      </c>
      <c r="AI257" s="95">
        <f t="shared" si="203"/>
        <v>45</v>
      </c>
      <c r="AJ257" s="95">
        <f t="shared" si="203"/>
        <v>45</v>
      </c>
      <c r="AK257" s="95">
        <f t="shared" si="203"/>
        <v>45</v>
      </c>
      <c r="AL257" s="95">
        <f t="shared" si="203"/>
        <v>45</v>
      </c>
      <c r="AM257" s="95">
        <f t="shared" si="203"/>
        <v>45</v>
      </c>
      <c r="AN257" s="95">
        <f t="shared" si="203"/>
        <v>45</v>
      </c>
      <c r="AO257" s="95">
        <f t="shared" si="203"/>
        <v>45</v>
      </c>
      <c r="AP257" s="95">
        <f t="shared" si="203"/>
        <v>45</v>
      </c>
      <c r="AQ257" s="95">
        <f t="shared" si="203"/>
        <v>45</v>
      </c>
      <c r="AR257" s="95">
        <f t="shared" si="203"/>
        <v>45</v>
      </c>
      <c r="AS257" s="95">
        <f t="shared" si="203"/>
        <v>45</v>
      </c>
      <c r="AT257" s="95">
        <f t="shared" si="203"/>
        <v>45</v>
      </c>
      <c r="AU257" s="95">
        <f t="shared" si="203"/>
        <v>45</v>
      </c>
      <c r="AV257" s="95">
        <f t="shared" si="203"/>
        <v>45</v>
      </c>
      <c r="AW257" s="95">
        <f t="shared" si="203"/>
        <v>45</v>
      </c>
      <c r="AX257" s="95">
        <f t="shared" si="203"/>
        <v>45</v>
      </c>
      <c r="AY257" s="95">
        <f t="shared" si="203"/>
        <v>45</v>
      </c>
      <c r="AZ257" s="95">
        <f t="shared" si="203"/>
        <v>45</v>
      </c>
      <c r="BA257" s="95">
        <f t="shared" si="203"/>
        <v>45</v>
      </c>
      <c r="BB257" s="95">
        <f t="shared" si="203"/>
        <v>45</v>
      </c>
      <c r="BC257" s="95">
        <f t="shared" si="203"/>
        <v>45</v>
      </c>
      <c r="BD257" s="95">
        <f t="shared" si="203"/>
        <v>45</v>
      </c>
      <c r="BE257" s="95">
        <f t="shared" si="203"/>
        <v>45</v>
      </c>
      <c r="BF257" s="95">
        <f t="shared" si="203"/>
        <v>45</v>
      </c>
      <c r="BG257" s="95">
        <f t="shared" si="203"/>
        <v>45</v>
      </c>
      <c r="BH257" s="95">
        <f t="shared" si="203"/>
        <v>45</v>
      </c>
      <c r="BI257" s="95">
        <f t="shared" si="203"/>
        <v>45</v>
      </c>
      <c r="BJ257" s="95">
        <f t="shared" si="203"/>
        <v>45</v>
      </c>
      <c r="BK257" s="95">
        <f t="shared" si="203"/>
        <v>45</v>
      </c>
      <c r="BL257" s="95">
        <f t="shared" si="203"/>
        <v>45</v>
      </c>
      <c r="BM257" s="95">
        <f t="shared" si="203"/>
        <v>45</v>
      </c>
      <c r="BN257" s="95">
        <f t="shared" si="203"/>
        <v>45</v>
      </c>
      <c r="BO257" s="95">
        <f t="shared" si="203"/>
        <v>45</v>
      </c>
      <c r="BP257" s="95">
        <f t="shared" si="203"/>
        <v>45</v>
      </c>
      <c r="BQ257" s="95">
        <f t="shared" ref="BQ257:CZ257" si="204">IF(BQ256=0,45,35*(BQ256+1)+42)</f>
        <v>45</v>
      </c>
      <c r="BR257" s="95">
        <f t="shared" si="204"/>
        <v>45</v>
      </c>
      <c r="BS257" s="95">
        <f t="shared" si="204"/>
        <v>45</v>
      </c>
      <c r="BT257" s="95">
        <f t="shared" si="204"/>
        <v>45</v>
      </c>
      <c r="BU257" s="95">
        <f t="shared" si="204"/>
        <v>45</v>
      </c>
      <c r="BV257" s="95">
        <f t="shared" si="204"/>
        <v>45</v>
      </c>
      <c r="BW257" s="95">
        <f t="shared" si="204"/>
        <v>45</v>
      </c>
      <c r="BX257" s="95">
        <f t="shared" si="204"/>
        <v>45</v>
      </c>
      <c r="BY257" s="95">
        <f t="shared" si="204"/>
        <v>45</v>
      </c>
      <c r="BZ257" s="95">
        <f t="shared" si="204"/>
        <v>45</v>
      </c>
      <c r="CA257" s="95">
        <f t="shared" si="204"/>
        <v>45</v>
      </c>
      <c r="CB257" s="95">
        <f t="shared" si="204"/>
        <v>45</v>
      </c>
      <c r="CC257" s="95">
        <f t="shared" si="204"/>
        <v>45</v>
      </c>
      <c r="CD257" s="95">
        <f t="shared" si="204"/>
        <v>45</v>
      </c>
      <c r="CE257" s="95">
        <f t="shared" si="204"/>
        <v>45</v>
      </c>
      <c r="CF257" s="95">
        <f t="shared" si="204"/>
        <v>45</v>
      </c>
      <c r="CG257" s="95">
        <f t="shared" si="204"/>
        <v>45</v>
      </c>
      <c r="CH257" s="95">
        <f t="shared" si="204"/>
        <v>45</v>
      </c>
      <c r="CI257" s="95">
        <f t="shared" si="204"/>
        <v>45</v>
      </c>
      <c r="CJ257" s="95">
        <f t="shared" si="204"/>
        <v>45</v>
      </c>
      <c r="CK257" s="95">
        <f t="shared" si="204"/>
        <v>45</v>
      </c>
      <c r="CL257" s="95">
        <f t="shared" si="204"/>
        <v>45</v>
      </c>
      <c r="CM257" s="95">
        <f t="shared" si="204"/>
        <v>45</v>
      </c>
      <c r="CN257" s="95">
        <f t="shared" si="204"/>
        <v>45</v>
      </c>
      <c r="CO257" s="95">
        <f t="shared" si="204"/>
        <v>45</v>
      </c>
      <c r="CP257" s="95">
        <f t="shared" si="204"/>
        <v>45</v>
      </c>
      <c r="CQ257" s="95">
        <f t="shared" si="204"/>
        <v>45</v>
      </c>
      <c r="CR257" s="95">
        <f t="shared" si="204"/>
        <v>45</v>
      </c>
      <c r="CS257" s="95">
        <f t="shared" si="204"/>
        <v>45</v>
      </c>
      <c r="CT257" s="95">
        <f t="shared" si="204"/>
        <v>45</v>
      </c>
      <c r="CU257" s="95">
        <f t="shared" si="204"/>
        <v>45</v>
      </c>
      <c r="CV257" s="95">
        <f t="shared" si="204"/>
        <v>45</v>
      </c>
      <c r="CW257" s="95">
        <f t="shared" si="204"/>
        <v>45</v>
      </c>
      <c r="CX257" s="95">
        <f t="shared" si="204"/>
        <v>45</v>
      </c>
      <c r="CY257" s="95">
        <f t="shared" si="204"/>
        <v>45</v>
      </c>
      <c r="CZ257" s="95">
        <f t="shared" si="204"/>
        <v>45</v>
      </c>
    </row>
    <row r="258" spans="1:104">
      <c r="A258" t="s">
        <v>291</v>
      </c>
      <c r="C258" s="153" t="s">
        <v>494</v>
      </c>
      <c r="D258" s="95">
        <f>IF(D256=0,45,35*(D256+1)+31)</f>
        <v>45</v>
      </c>
      <c r="E258" s="95">
        <f t="shared" ref="E258:BP258" si="205">IF(E256=0,45,35*(E256+1)+31)</f>
        <v>45</v>
      </c>
      <c r="F258" s="95">
        <f t="shared" si="205"/>
        <v>45</v>
      </c>
      <c r="G258" s="95">
        <f t="shared" si="205"/>
        <v>45</v>
      </c>
      <c r="H258" s="95">
        <f t="shared" si="205"/>
        <v>45</v>
      </c>
      <c r="I258" s="95">
        <f t="shared" si="205"/>
        <v>45</v>
      </c>
      <c r="J258" s="95">
        <f t="shared" si="205"/>
        <v>45</v>
      </c>
      <c r="K258" s="95">
        <f t="shared" si="205"/>
        <v>45</v>
      </c>
      <c r="L258" s="95">
        <f t="shared" si="205"/>
        <v>45</v>
      </c>
      <c r="M258" s="95">
        <f t="shared" si="205"/>
        <v>45</v>
      </c>
      <c r="N258" s="95">
        <f t="shared" si="205"/>
        <v>45</v>
      </c>
      <c r="O258" s="95">
        <f t="shared" si="205"/>
        <v>45</v>
      </c>
      <c r="P258" s="95">
        <f t="shared" si="205"/>
        <v>45</v>
      </c>
      <c r="Q258" s="95">
        <f t="shared" si="205"/>
        <v>45</v>
      </c>
      <c r="R258" s="95">
        <f t="shared" si="205"/>
        <v>45</v>
      </c>
      <c r="S258" s="95">
        <f t="shared" si="205"/>
        <v>45</v>
      </c>
      <c r="T258" s="95">
        <f t="shared" si="205"/>
        <v>45</v>
      </c>
      <c r="U258" s="95">
        <f t="shared" si="205"/>
        <v>45</v>
      </c>
      <c r="V258" s="95">
        <f t="shared" si="205"/>
        <v>45</v>
      </c>
      <c r="W258" s="95">
        <f t="shared" si="205"/>
        <v>45</v>
      </c>
      <c r="X258" s="95">
        <f t="shared" si="205"/>
        <v>45</v>
      </c>
      <c r="Y258" s="95">
        <f t="shared" si="205"/>
        <v>45</v>
      </c>
      <c r="Z258" s="95">
        <f t="shared" si="205"/>
        <v>45</v>
      </c>
      <c r="AA258" s="95">
        <f t="shared" si="205"/>
        <v>45</v>
      </c>
      <c r="AB258" s="95">
        <f t="shared" si="205"/>
        <v>45</v>
      </c>
      <c r="AC258" s="95">
        <f t="shared" si="205"/>
        <v>45</v>
      </c>
      <c r="AD258" s="95">
        <f t="shared" si="205"/>
        <v>45</v>
      </c>
      <c r="AE258" s="95">
        <f t="shared" si="205"/>
        <v>45</v>
      </c>
      <c r="AF258" s="95">
        <f t="shared" si="205"/>
        <v>45</v>
      </c>
      <c r="AG258" s="95">
        <f t="shared" si="205"/>
        <v>45</v>
      </c>
      <c r="AH258" s="95">
        <f t="shared" si="205"/>
        <v>45</v>
      </c>
      <c r="AI258" s="95">
        <f t="shared" si="205"/>
        <v>45</v>
      </c>
      <c r="AJ258" s="95">
        <f t="shared" si="205"/>
        <v>45</v>
      </c>
      <c r="AK258" s="95">
        <f t="shared" si="205"/>
        <v>45</v>
      </c>
      <c r="AL258" s="95">
        <f t="shared" si="205"/>
        <v>45</v>
      </c>
      <c r="AM258" s="95">
        <f t="shared" si="205"/>
        <v>45</v>
      </c>
      <c r="AN258" s="95">
        <f t="shared" si="205"/>
        <v>45</v>
      </c>
      <c r="AO258" s="95">
        <f t="shared" si="205"/>
        <v>45</v>
      </c>
      <c r="AP258" s="95">
        <f t="shared" si="205"/>
        <v>45</v>
      </c>
      <c r="AQ258" s="95">
        <f t="shared" si="205"/>
        <v>45</v>
      </c>
      <c r="AR258" s="95">
        <f t="shared" si="205"/>
        <v>45</v>
      </c>
      <c r="AS258" s="95">
        <f t="shared" si="205"/>
        <v>45</v>
      </c>
      <c r="AT258" s="95">
        <f t="shared" si="205"/>
        <v>45</v>
      </c>
      <c r="AU258" s="95">
        <f t="shared" si="205"/>
        <v>45</v>
      </c>
      <c r="AV258" s="95">
        <f t="shared" si="205"/>
        <v>45</v>
      </c>
      <c r="AW258" s="95">
        <f t="shared" si="205"/>
        <v>45</v>
      </c>
      <c r="AX258" s="95">
        <f t="shared" si="205"/>
        <v>45</v>
      </c>
      <c r="AY258" s="95">
        <f t="shared" si="205"/>
        <v>45</v>
      </c>
      <c r="AZ258" s="95">
        <f t="shared" si="205"/>
        <v>45</v>
      </c>
      <c r="BA258" s="95">
        <f t="shared" si="205"/>
        <v>45</v>
      </c>
      <c r="BB258" s="95">
        <f t="shared" si="205"/>
        <v>45</v>
      </c>
      <c r="BC258" s="95">
        <f t="shared" si="205"/>
        <v>45</v>
      </c>
      <c r="BD258" s="95">
        <f t="shared" si="205"/>
        <v>45</v>
      </c>
      <c r="BE258" s="95">
        <f t="shared" si="205"/>
        <v>45</v>
      </c>
      <c r="BF258" s="95">
        <f t="shared" si="205"/>
        <v>45</v>
      </c>
      <c r="BG258" s="95">
        <f t="shared" si="205"/>
        <v>45</v>
      </c>
      <c r="BH258" s="95">
        <f t="shared" si="205"/>
        <v>45</v>
      </c>
      <c r="BI258" s="95">
        <f t="shared" si="205"/>
        <v>45</v>
      </c>
      <c r="BJ258" s="95">
        <f t="shared" si="205"/>
        <v>45</v>
      </c>
      <c r="BK258" s="95">
        <f t="shared" si="205"/>
        <v>45</v>
      </c>
      <c r="BL258" s="95">
        <f t="shared" si="205"/>
        <v>45</v>
      </c>
      <c r="BM258" s="95">
        <f t="shared" si="205"/>
        <v>45</v>
      </c>
      <c r="BN258" s="95">
        <f t="shared" si="205"/>
        <v>45</v>
      </c>
      <c r="BO258" s="95">
        <f t="shared" si="205"/>
        <v>45</v>
      </c>
      <c r="BP258" s="95">
        <f t="shared" si="205"/>
        <v>45</v>
      </c>
      <c r="BQ258" s="95">
        <f t="shared" ref="BQ258:CZ258" si="206">IF(BQ256=0,45,35*(BQ256+1)+31)</f>
        <v>45</v>
      </c>
      <c r="BR258" s="95">
        <f t="shared" si="206"/>
        <v>45</v>
      </c>
      <c r="BS258" s="95">
        <f t="shared" si="206"/>
        <v>45</v>
      </c>
      <c r="BT258" s="95">
        <f t="shared" si="206"/>
        <v>45</v>
      </c>
      <c r="BU258" s="95">
        <f t="shared" si="206"/>
        <v>45</v>
      </c>
      <c r="BV258" s="95">
        <f t="shared" si="206"/>
        <v>45</v>
      </c>
      <c r="BW258" s="95">
        <f t="shared" si="206"/>
        <v>45</v>
      </c>
      <c r="BX258" s="95">
        <f t="shared" si="206"/>
        <v>45</v>
      </c>
      <c r="BY258" s="95">
        <f t="shared" si="206"/>
        <v>45</v>
      </c>
      <c r="BZ258" s="95">
        <f t="shared" si="206"/>
        <v>45</v>
      </c>
      <c r="CA258" s="95">
        <f t="shared" si="206"/>
        <v>45</v>
      </c>
      <c r="CB258" s="95">
        <f t="shared" si="206"/>
        <v>45</v>
      </c>
      <c r="CC258" s="95">
        <f t="shared" si="206"/>
        <v>45</v>
      </c>
      <c r="CD258" s="95">
        <f t="shared" si="206"/>
        <v>45</v>
      </c>
      <c r="CE258" s="95">
        <f t="shared" si="206"/>
        <v>45</v>
      </c>
      <c r="CF258" s="95">
        <f t="shared" si="206"/>
        <v>45</v>
      </c>
      <c r="CG258" s="95">
        <f t="shared" si="206"/>
        <v>45</v>
      </c>
      <c r="CH258" s="95">
        <f t="shared" si="206"/>
        <v>45</v>
      </c>
      <c r="CI258" s="95">
        <f t="shared" si="206"/>
        <v>45</v>
      </c>
      <c r="CJ258" s="95">
        <f t="shared" si="206"/>
        <v>45</v>
      </c>
      <c r="CK258" s="95">
        <f t="shared" si="206"/>
        <v>45</v>
      </c>
      <c r="CL258" s="95">
        <f t="shared" si="206"/>
        <v>45</v>
      </c>
      <c r="CM258" s="95">
        <f t="shared" si="206"/>
        <v>45</v>
      </c>
      <c r="CN258" s="95">
        <f t="shared" si="206"/>
        <v>45</v>
      </c>
      <c r="CO258" s="95">
        <f t="shared" si="206"/>
        <v>45</v>
      </c>
      <c r="CP258" s="95">
        <f t="shared" si="206"/>
        <v>45</v>
      </c>
      <c r="CQ258" s="95">
        <f t="shared" si="206"/>
        <v>45</v>
      </c>
      <c r="CR258" s="95">
        <f t="shared" si="206"/>
        <v>45</v>
      </c>
      <c r="CS258" s="95">
        <f t="shared" si="206"/>
        <v>45</v>
      </c>
      <c r="CT258" s="95">
        <f t="shared" si="206"/>
        <v>45</v>
      </c>
      <c r="CU258" s="95">
        <f t="shared" si="206"/>
        <v>45</v>
      </c>
      <c r="CV258" s="95">
        <f t="shared" si="206"/>
        <v>45</v>
      </c>
      <c r="CW258" s="95">
        <f t="shared" si="206"/>
        <v>45</v>
      </c>
      <c r="CX258" s="95">
        <f t="shared" si="206"/>
        <v>45</v>
      </c>
      <c r="CY258" s="95">
        <f t="shared" si="206"/>
        <v>45</v>
      </c>
      <c r="CZ258" s="95">
        <f t="shared" si="206"/>
        <v>45</v>
      </c>
    </row>
    <row r="259" spans="1:104">
      <c r="A259" t="s">
        <v>292</v>
      </c>
      <c r="C259" s="154" t="s">
        <v>491</v>
      </c>
      <c r="D259" s="95">
        <f t="shared" ref="D259:AI259" si="207">IF(D75&lt;D257,0,D254*0.1)</f>
        <v>0</v>
      </c>
      <c r="E259" s="95">
        <f t="shared" si="207"/>
        <v>0</v>
      </c>
      <c r="F259" s="95">
        <f t="shared" si="207"/>
        <v>0</v>
      </c>
      <c r="G259" s="95">
        <f t="shared" si="207"/>
        <v>0</v>
      </c>
      <c r="H259" s="95">
        <f t="shared" si="207"/>
        <v>0</v>
      </c>
      <c r="I259" s="95">
        <f t="shared" si="207"/>
        <v>0</v>
      </c>
      <c r="J259" s="95">
        <f t="shared" si="207"/>
        <v>0</v>
      </c>
      <c r="K259" s="95">
        <f t="shared" si="207"/>
        <v>0</v>
      </c>
      <c r="L259" s="95">
        <f t="shared" si="207"/>
        <v>0</v>
      </c>
      <c r="M259" s="95">
        <f t="shared" si="207"/>
        <v>0</v>
      </c>
      <c r="N259" s="95">
        <f t="shared" si="207"/>
        <v>0</v>
      </c>
      <c r="O259" s="95">
        <f t="shared" si="207"/>
        <v>0</v>
      </c>
      <c r="P259" s="95">
        <f t="shared" si="207"/>
        <v>0</v>
      </c>
      <c r="Q259" s="95">
        <f t="shared" si="207"/>
        <v>0</v>
      </c>
      <c r="R259" s="95">
        <f t="shared" si="207"/>
        <v>0</v>
      </c>
      <c r="S259" s="95">
        <f t="shared" si="207"/>
        <v>0</v>
      </c>
      <c r="T259" s="95">
        <f t="shared" si="207"/>
        <v>0</v>
      </c>
      <c r="U259" s="95">
        <f t="shared" si="207"/>
        <v>0</v>
      </c>
      <c r="V259" s="95">
        <f t="shared" si="207"/>
        <v>0</v>
      </c>
      <c r="W259" s="95">
        <f t="shared" si="207"/>
        <v>0</v>
      </c>
      <c r="X259" s="95">
        <f t="shared" si="207"/>
        <v>0</v>
      </c>
      <c r="Y259" s="95">
        <f t="shared" si="207"/>
        <v>0</v>
      </c>
      <c r="Z259" s="95">
        <f t="shared" si="207"/>
        <v>0</v>
      </c>
      <c r="AA259" s="95">
        <f t="shared" si="207"/>
        <v>0</v>
      </c>
      <c r="AB259" s="95">
        <f t="shared" si="207"/>
        <v>0</v>
      </c>
      <c r="AC259" s="95">
        <f t="shared" si="207"/>
        <v>0</v>
      </c>
      <c r="AD259" s="95">
        <f t="shared" si="207"/>
        <v>0</v>
      </c>
      <c r="AE259" s="95">
        <f t="shared" si="207"/>
        <v>0</v>
      </c>
      <c r="AF259" s="95">
        <f t="shared" si="207"/>
        <v>0</v>
      </c>
      <c r="AG259" s="95">
        <f t="shared" si="207"/>
        <v>0</v>
      </c>
      <c r="AH259" s="95">
        <f t="shared" si="207"/>
        <v>0</v>
      </c>
      <c r="AI259" s="95">
        <f t="shared" si="207"/>
        <v>0</v>
      </c>
      <c r="AJ259" s="95">
        <f t="shared" ref="AJ259:BO259" si="208">IF(AJ75&lt;AJ257,0,AJ254*0.1)</f>
        <v>0</v>
      </c>
      <c r="AK259" s="95">
        <f t="shared" si="208"/>
        <v>0</v>
      </c>
      <c r="AL259" s="95">
        <f t="shared" si="208"/>
        <v>0</v>
      </c>
      <c r="AM259" s="95">
        <f t="shared" si="208"/>
        <v>0</v>
      </c>
      <c r="AN259" s="95" t="e">
        <f t="shared" si="208"/>
        <v>#REF!</v>
      </c>
      <c r="AO259" s="95" t="e">
        <f t="shared" si="208"/>
        <v>#REF!</v>
      </c>
      <c r="AP259" s="95" t="e">
        <f t="shared" si="208"/>
        <v>#REF!</v>
      </c>
      <c r="AQ259" s="95" t="e">
        <f t="shared" si="208"/>
        <v>#REF!</v>
      </c>
      <c r="AR259" s="95" t="e">
        <f t="shared" si="208"/>
        <v>#REF!</v>
      </c>
      <c r="AS259" s="95" t="e">
        <f t="shared" si="208"/>
        <v>#REF!</v>
      </c>
      <c r="AT259" s="95" t="e">
        <f t="shared" si="208"/>
        <v>#REF!</v>
      </c>
      <c r="AU259" s="95" t="e">
        <f t="shared" si="208"/>
        <v>#REF!</v>
      </c>
      <c r="AV259" s="95" t="e">
        <f t="shared" si="208"/>
        <v>#REF!</v>
      </c>
      <c r="AW259" s="95" t="e">
        <f t="shared" si="208"/>
        <v>#REF!</v>
      </c>
      <c r="AX259" s="95" t="e">
        <f t="shared" si="208"/>
        <v>#REF!</v>
      </c>
      <c r="AY259" s="95" t="e">
        <f t="shared" si="208"/>
        <v>#REF!</v>
      </c>
      <c r="AZ259" s="95" t="e">
        <f t="shared" si="208"/>
        <v>#REF!</v>
      </c>
      <c r="BA259" s="95" t="e">
        <f t="shared" si="208"/>
        <v>#REF!</v>
      </c>
      <c r="BB259" s="95" t="e">
        <f t="shared" si="208"/>
        <v>#REF!</v>
      </c>
      <c r="BC259" s="95" t="e">
        <f t="shared" si="208"/>
        <v>#REF!</v>
      </c>
      <c r="BD259" s="95" t="e">
        <f t="shared" si="208"/>
        <v>#REF!</v>
      </c>
      <c r="BE259" s="95" t="e">
        <f t="shared" si="208"/>
        <v>#REF!</v>
      </c>
      <c r="BF259" s="95" t="e">
        <f t="shared" si="208"/>
        <v>#REF!</v>
      </c>
      <c r="BG259" s="95" t="e">
        <f t="shared" si="208"/>
        <v>#REF!</v>
      </c>
      <c r="BH259" s="95" t="e">
        <f t="shared" si="208"/>
        <v>#REF!</v>
      </c>
      <c r="BI259" s="95" t="e">
        <f t="shared" si="208"/>
        <v>#REF!</v>
      </c>
      <c r="BJ259" s="95" t="e">
        <f t="shared" si="208"/>
        <v>#REF!</v>
      </c>
      <c r="BK259" s="95" t="e">
        <f t="shared" si="208"/>
        <v>#REF!</v>
      </c>
      <c r="BL259" s="95" t="e">
        <f t="shared" si="208"/>
        <v>#REF!</v>
      </c>
      <c r="BM259" s="95" t="e">
        <f t="shared" si="208"/>
        <v>#REF!</v>
      </c>
      <c r="BN259" s="95" t="e">
        <f t="shared" si="208"/>
        <v>#REF!</v>
      </c>
      <c r="BO259" s="95" t="e">
        <f t="shared" si="208"/>
        <v>#REF!</v>
      </c>
      <c r="BP259" s="95" t="e">
        <f t="shared" ref="BP259:CZ259" si="209">IF(BP75&lt;BP257,0,BP254*0.1)</f>
        <v>#REF!</v>
      </c>
      <c r="BQ259" s="95" t="e">
        <f t="shared" si="209"/>
        <v>#REF!</v>
      </c>
      <c r="BR259" s="95" t="e">
        <f t="shared" si="209"/>
        <v>#REF!</v>
      </c>
      <c r="BS259" s="95" t="e">
        <f t="shared" si="209"/>
        <v>#REF!</v>
      </c>
      <c r="BT259" s="95" t="e">
        <f t="shared" si="209"/>
        <v>#REF!</v>
      </c>
      <c r="BU259" s="95" t="e">
        <f t="shared" si="209"/>
        <v>#REF!</v>
      </c>
      <c r="BV259" s="95" t="e">
        <f t="shared" si="209"/>
        <v>#REF!</v>
      </c>
      <c r="BW259" s="95" t="e">
        <f t="shared" si="209"/>
        <v>#REF!</v>
      </c>
      <c r="BX259" s="95" t="e">
        <f t="shared" si="209"/>
        <v>#REF!</v>
      </c>
      <c r="BY259" s="95" t="e">
        <f t="shared" si="209"/>
        <v>#REF!</v>
      </c>
      <c r="BZ259" s="95" t="e">
        <f t="shared" si="209"/>
        <v>#REF!</v>
      </c>
      <c r="CA259" s="95" t="e">
        <f t="shared" si="209"/>
        <v>#REF!</v>
      </c>
      <c r="CB259" s="95" t="e">
        <f t="shared" si="209"/>
        <v>#REF!</v>
      </c>
      <c r="CC259" s="95" t="e">
        <f t="shared" si="209"/>
        <v>#REF!</v>
      </c>
      <c r="CD259" s="95" t="e">
        <f t="shared" si="209"/>
        <v>#REF!</v>
      </c>
      <c r="CE259" s="95" t="e">
        <f t="shared" si="209"/>
        <v>#REF!</v>
      </c>
      <c r="CF259" s="95" t="e">
        <f t="shared" si="209"/>
        <v>#REF!</v>
      </c>
      <c r="CG259" s="95" t="e">
        <f t="shared" si="209"/>
        <v>#REF!</v>
      </c>
      <c r="CH259" s="95" t="e">
        <f t="shared" si="209"/>
        <v>#REF!</v>
      </c>
      <c r="CI259" s="95" t="e">
        <f t="shared" si="209"/>
        <v>#REF!</v>
      </c>
      <c r="CJ259" s="95" t="e">
        <f t="shared" si="209"/>
        <v>#REF!</v>
      </c>
      <c r="CK259" s="95" t="e">
        <f t="shared" si="209"/>
        <v>#REF!</v>
      </c>
      <c r="CL259" s="95" t="e">
        <f t="shared" si="209"/>
        <v>#REF!</v>
      </c>
      <c r="CM259" s="95" t="e">
        <f t="shared" si="209"/>
        <v>#REF!</v>
      </c>
      <c r="CN259" s="95" t="e">
        <f t="shared" si="209"/>
        <v>#REF!</v>
      </c>
      <c r="CO259" s="95" t="e">
        <f t="shared" si="209"/>
        <v>#REF!</v>
      </c>
      <c r="CP259" s="95" t="e">
        <f t="shared" si="209"/>
        <v>#REF!</v>
      </c>
      <c r="CQ259" s="95" t="e">
        <f t="shared" si="209"/>
        <v>#REF!</v>
      </c>
      <c r="CR259" s="95" t="e">
        <f t="shared" si="209"/>
        <v>#REF!</v>
      </c>
      <c r="CS259" s="95" t="e">
        <f t="shared" si="209"/>
        <v>#REF!</v>
      </c>
      <c r="CT259" s="95" t="e">
        <f t="shared" si="209"/>
        <v>#REF!</v>
      </c>
      <c r="CU259" s="95" t="e">
        <f t="shared" si="209"/>
        <v>#REF!</v>
      </c>
      <c r="CV259" s="95" t="e">
        <f t="shared" si="209"/>
        <v>#REF!</v>
      </c>
      <c r="CW259" s="95" t="e">
        <f t="shared" si="209"/>
        <v>#REF!</v>
      </c>
      <c r="CX259" s="95" t="e">
        <f t="shared" si="209"/>
        <v>#REF!</v>
      </c>
      <c r="CY259" s="95" t="e">
        <f t="shared" si="209"/>
        <v>#REF!</v>
      </c>
      <c r="CZ259" s="95" t="e">
        <f t="shared" si="209"/>
        <v>#REF!</v>
      </c>
    </row>
    <row r="260" spans="1:104">
      <c r="A260" t="s">
        <v>293</v>
      </c>
      <c r="C260" s="154" t="s">
        <v>492</v>
      </c>
      <c r="D260" s="95">
        <f t="shared" ref="D260:AI260" si="210">IF(D75&lt;D258,0,0.5)</f>
        <v>0</v>
      </c>
      <c r="E260" s="95">
        <f t="shared" si="210"/>
        <v>0</v>
      </c>
      <c r="F260" s="95">
        <f t="shared" si="210"/>
        <v>0</v>
      </c>
      <c r="G260" s="95">
        <f t="shared" si="210"/>
        <v>0</v>
      </c>
      <c r="H260" s="95">
        <f t="shared" si="210"/>
        <v>0</v>
      </c>
      <c r="I260" s="95">
        <f t="shared" si="210"/>
        <v>0</v>
      </c>
      <c r="J260" s="95">
        <f t="shared" si="210"/>
        <v>0</v>
      </c>
      <c r="K260" s="95">
        <f t="shared" si="210"/>
        <v>0</v>
      </c>
      <c r="L260" s="95">
        <f t="shared" si="210"/>
        <v>0</v>
      </c>
      <c r="M260" s="95">
        <f t="shared" si="210"/>
        <v>0</v>
      </c>
      <c r="N260" s="95">
        <f t="shared" si="210"/>
        <v>0</v>
      </c>
      <c r="O260" s="95">
        <f t="shared" si="210"/>
        <v>0</v>
      </c>
      <c r="P260" s="95">
        <f t="shared" si="210"/>
        <v>0</v>
      </c>
      <c r="Q260" s="95">
        <f t="shared" si="210"/>
        <v>0</v>
      </c>
      <c r="R260" s="95">
        <f t="shared" si="210"/>
        <v>0</v>
      </c>
      <c r="S260" s="95">
        <f t="shared" si="210"/>
        <v>0</v>
      </c>
      <c r="T260" s="95">
        <f t="shared" si="210"/>
        <v>0</v>
      </c>
      <c r="U260" s="95">
        <f t="shared" si="210"/>
        <v>0</v>
      </c>
      <c r="V260" s="95">
        <f t="shared" si="210"/>
        <v>0</v>
      </c>
      <c r="W260" s="95">
        <f t="shared" si="210"/>
        <v>0</v>
      </c>
      <c r="X260" s="95">
        <f t="shared" si="210"/>
        <v>0</v>
      </c>
      <c r="Y260" s="95">
        <f t="shared" si="210"/>
        <v>0</v>
      </c>
      <c r="Z260" s="95">
        <f t="shared" si="210"/>
        <v>0</v>
      </c>
      <c r="AA260" s="95">
        <f t="shared" si="210"/>
        <v>0</v>
      </c>
      <c r="AB260" s="95">
        <f t="shared" si="210"/>
        <v>0</v>
      </c>
      <c r="AC260" s="95">
        <f t="shared" si="210"/>
        <v>0</v>
      </c>
      <c r="AD260" s="95">
        <f t="shared" si="210"/>
        <v>0</v>
      </c>
      <c r="AE260" s="95">
        <f t="shared" si="210"/>
        <v>0</v>
      </c>
      <c r="AF260" s="95">
        <f t="shared" si="210"/>
        <v>0</v>
      </c>
      <c r="AG260" s="95">
        <f t="shared" si="210"/>
        <v>0</v>
      </c>
      <c r="AH260" s="95">
        <f t="shared" si="210"/>
        <v>0</v>
      </c>
      <c r="AI260" s="95">
        <f t="shared" si="210"/>
        <v>0</v>
      </c>
      <c r="AJ260" s="95">
        <f t="shared" ref="AJ260:BO260" si="211">IF(AJ75&lt;AJ258,0,0.5)</f>
        <v>0</v>
      </c>
      <c r="AK260" s="95">
        <f t="shared" si="211"/>
        <v>0</v>
      </c>
      <c r="AL260" s="95">
        <f t="shared" si="211"/>
        <v>0</v>
      </c>
      <c r="AM260" s="95">
        <f t="shared" si="211"/>
        <v>0</v>
      </c>
      <c r="AN260" s="95" t="e">
        <f t="shared" si="211"/>
        <v>#REF!</v>
      </c>
      <c r="AO260" s="95" t="e">
        <f t="shared" si="211"/>
        <v>#REF!</v>
      </c>
      <c r="AP260" s="95" t="e">
        <f t="shared" si="211"/>
        <v>#REF!</v>
      </c>
      <c r="AQ260" s="95" t="e">
        <f t="shared" si="211"/>
        <v>#REF!</v>
      </c>
      <c r="AR260" s="95" t="e">
        <f t="shared" si="211"/>
        <v>#REF!</v>
      </c>
      <c r="AS260" s="95" t="e">
        <f t="shared" si="211"/>
        <v>#REF!</v>
      </c>
      <c r="AT260" s="95" t="e">
        <f t="shared" si="211"/>
        <v>#REF!</v>
      </c>
      <c r="AU260" s="95" t="e">
        <f t="shared" si="211"/>
        <v>#REF!</v>
      </c>
      <c r="AV260" s="95" t="e">
        <f t="shared" si="211"/>
        <v>#REF!</v>
      </c>
      <c r="AW260" s="95" t="e">
        <f t="shared" si="211"/>
        <v>#REF!</v>
      </c>
      <c r="AX260" s="95" t="e">
        <f t="shared" si="211"/>
        <v>#REF!</v>
      </c>
      <c r="AY260" s="95" t="e">
        <f t="shared" si="211"/>
        <v>#REF!</v>
      </c>
      <c r="AZ260" s="95" t="e">
        <f t="shared" si="211"/>
        <v>#REF!</v>
      </c>
      <c r="BA260" s="95" t="e">
        <f t="shared" si="211"/>
        <v>#REF!</v>
      </c>
      <c r="BB260" s="95" t="e">
        <f t="shared" si="211"/>
        <v>#REF!</v>
      </c>
      <c r="BC260" s="95" t="e">
        <f t="shared" si="211"/>
        <v>#REF!</v>
      </c>
      <c r="BD260" s="95" t="e">
        <f t="shared" si="211"/>
        <v>#REF!</v>
      </c>
      <c r="BE260" s="95" t="e">
        <f t="shared" si="211"/>
        <v>#REF!</v>
      </c>
      <c r="BF260" s="95" t="e">
        <f t="shared" si="211"/>
        <v>#REF!</v>
      </c>
      <c r="BG260" s="95" t="e">
        <f t="shared" si="211"/>
        <v>#REF!</v>
      </c>
      <c r="BH260" s="95" t="e">
        <f t="shared" si="211"/>
        <v>#REF!</v>
      </c>
      <c r="BI260" s="95" t="e">
        <f t="shared" si="211"/>
        <v>#REF!</v>
      </c>
      <c r="BJ260" s="95" t="e">
        <f t="shared" si="211"/>
        <v>#REF!</v>
      </c>
      <c r="BK260" s="95" t="e">
        <f t="shared" si="211"/>
        <v>#REF!</v>
      </c>
      <c r="BL260" s="95" t="e">
        <f t="shared" si="211"/>
        <v>#REF!</v>
      </c>
      <c r="BM260" s="95" t="e">
        <f t="shared" si="211"/>
        <v>#REF!</v>
      </c>
      <c r="BN260" s="95" t="e">
        <f t="shared" si="211"/>
        <v>#REF!</v>
      </c>
      <c r="BO260" s="95" t="e">
        <f t="shared" si="211"/>
        <v>#REF!</v>
      </c>
      <c r="BP260" s="95" t="e">
        <f t="shared" ref="BP260:CZ260" si="212">IF(BP75&lt;BP258,0,0.5)</f>
        <v>#REF!</v>
      </c>
      <c r="BQ260" s="95" t="e">
        <f t="shared" si="212"/>
        <v>#REF!</v>
      </c>
      <c r="BR260" s="95" t="e">
        <f t="shared" si="212"/>
        <v>#REF!</v>
      </c>
      <c r="BS260" s="95" t="e">
        <f t="shared" si="212"/>
        <v>#REF!</v>
      </c>
      <c r="BT260" s="95" t="e">
        <f t="shared" si="212"/>
        <v>#REF!</v>
      </c>
      <c r="BU260" s="95" t="e">
        <f t="shared" si="212"/>
        <v>#REF!</v>
      </c>
      <c r="BV260" s="95" t="e">
        <f t="shared" si="212"/>
        <v>#REF!</v>
      </c>
      <c r="BW260" s="95" t="e">
        <f t="shared" si="212"/>
        <v>#REF!</v>
      </c>
      <c r="BX260" s="95" t="e">
        <f t="shared" si="212"/>
        <v>#REF!</v>
      </c>
      <c r="BY260" s="95" t="e">
        <f t="shared" si="212"/>
        <v>#REF!</v>
      </c>
      <c r="BZ260" s="95" t="e">
        <f t="shared" si="212"/>
        <v>#REF!</v>
      </c>
      <c r="CA260" s="95" t="e">
        <f t="shared" si="212"/>
        <v>#REF!</v>
      </c>
      <c r="CB260" s="95" t="e">
        <f t="shared" si="212"/>
        <v>#REF!</v>
      </c>
      <c r="CC260" s="95" t="e">
        <f t="shared" si="212"/>
        <v>#REF!</v>
      </c>
      <c r="CD260" s="95" t="e">
        <f t="shared" si="212"/>
        <v>#REF!</v>
      </c>
      <c r="CE260" s="95" t="e">
        <f t="shared" si="212"/>
        <v>#REF!</v>
      </c>
      <c r="CF260" s="95" t="e">
        <f t="shared" si="212"/>
        <v>#REF!</v>
      </c>
      <c r="CG260" s="95" t="e">
        <f t="shared" si="212"/>
        <v>#REF!</v>
      </c>
      <c r="CH260" s="95" t="e">
        <f t="shared" si="212"/>
        <v>#REF!</v>
      </c>
      <c r="CI260" s="95" t="e">
        <f t="shared" si="212"/>
        <v>#REF!</v>
      </c>
      <c r="CJ260" s="95" t="e">
        <f t="shared" si="212"/>
        <v>#REF!</v>
      </c>
      <c r="CK260" s="95" t="e">
        <f t="shared" si="212"/>
        <v>#REF!</v>
      </c>
      <c r="CL260" s="95" t="e">
        <f t="shared" si="212"/>
        <v>#REF!</v>
      </c>
      <c r="CM260" s="95" t="e">
        <f t="shared" si="212"/>
        <v>#REF!</v>
      </c>
      <c r="CN260" s="95" t="e">
        <f t="shared" si="212"/>
        <v>#REF!</v>
      </c>
      <c r="CO260" s="95" t="e">
        <f t="shared" si="212"/>
        <v>#REF!</v>
      </c>
      <c r="CP260" s="95" t="e">
        <f t="shared" si="212"/>
        <v>#REF!</v>
      </c>
      <c r="CQ260" s="95" t="e">
        <f t="shared" si="212"/>
        <v>#REF!</v>
      </c>
      <c r="CR260" s="95" t="e">
        <f t="shared" si="212"/>
        <v>#REF!</v>
      </c>
      <c r="CS260" s="95" t="e">
        <f t="shared" si="212"/>
        <v>#REF!</v>
      </c>
      <c r="CT260" s="95" t="e">
        <f t="shared" si="212"/>
        <v>#REF!</v>
      </c>
      <c r="CU260" s="95" t="e">
        <f t="shared" si="212"/>
        <v>#REF!</v>
      </c>
      <c r="CV260" s="95" t="e">
        <f t="shared" si="212"/>
        <v>#REF!</v>
      </c>
      <c r="CW260" s="95" t="e">
        <f t="shared" si="212"/>
        <v>#REF!</v>
      </c>
      <c r="CX260" s="95" t="e">
        <f t="shared" si="212"/>
        <v>#REF!</v>
      </c>
      <c r="CY260" s="95" t="e">
        <f t="shared" si="212"/>
        <v>#REF!</v>
      </c>
      <c r="CZ260" s="95" t="e">
        <f t="shared" si="212"/>
        <v>#REF!</v>
      </c>
    </row>
    <row r="261" spans="1:104">
      <c r="A261" t="s">
        <v>294</v>
      </c>
      <c r="C261" s="154" t="s">
        <v>645</v>
      </c>
      <c r="D261" s="95">
        <f>D259+D260</f>
        <v>0</v>
      </c>
      <c r="E261" s="95">
        <f t="shared" ref="E261:BP261" si="213">E259+E260</f>
        <v>0</v>
      </c>
      <c r="F261" s="95">
        <f t="shared" si="213"/>
        <v>0</v>
      </c>
      <c r="G261" s="95">
        <f t="shared" si="213"/>
        <v>0</v>
      </c>
      <c r="H261" s="95">
        <f t="shared" si="213"/>
        <v>0</v>
      </c>
      <c r="I261" s="95">
        <f t="shared" si="213"/>
        <v>0</v>
      </c>
      <c r="J261" s="95">
        <f t="shared" si="213"/>
        <v>0</v>
      </c>
      <c r="K261" s="95">
        <f t="shared" si="213"/>
        <v>0</v>
      </c>
      <c r="L261" s="95">
        <f t="shared" si="213"/>
        <v>0</v>
      </c>
      <c r="M261" s="95">
        <f t="shared" si="213"/>
        <v>0</v>
      </c>
      <c r="N261" s="95">
        <f t="shared" si="213"/>
        <v>0</v>
      </c>
      <c r="O261" s="95">
        <f t="shared" si="213"/>
        <v>0</v>
      </c>
      <c r="P261" s="95">
        <f t="shared" si="213"/>
        <v>0</v>
      </c>
      <c r="Q261" s="95">
        <f t="shared" si="213"/>
        <v>0</v>
      </c>
      <c r="R261" s="95">
        <f t="shared" si="213"/>
        <v>0</v>
      </c>
      <c r="S261" s="95">
        <f t="shared" si="213"/>
        <v>0</v>
      </c>
      <c r="T261" s="95">
        <f t="shared" si="213"/>
        <v>0</v>
      </c>
      <c r="U261" s="95">
        <f t="shared" si="213"/>
        <v>0</v>
      </c>
      <c r="V261" s="95">
        <f t="shared" si="213"/>
        <v>0</v>
      </c>
      <c r="W261" s="95">
        <f t="shared" si="213"/>
        <v>0</v>
      </c>
      <c r="X261" s="95">
        <f t="shared" si="213"/>
        <v>0</v>
      </c>
      <c r="Y261" s="95">
        <f t="shared" si="213"/>
        <v>0</v>
      </c>
      <c r="Z261" s="95">
        <f t="shared" si="213"/>
        <v>0</v>
      </c>
      <c r="AA261" s="95">
        <f t="shared" si="213"/>
        <v>0</v>
      </c>
      <c r="AB261" s="95">
        <f t="shared" si="213"/>
        <v>0</v>
      </c>
      <c r="AC261" s="95">
        <f t="shared" si="213"/>
        <v>0</v>
      </c>
      <c r="AD261" s="95">
        <f t="shared" si="213"/>
        <v>0</v>
      </c>
      <c r="AE261" s="95">
        <f t="shared" si="213"/>
        <v>0</v>
      </c>
      <c r="AF261" s="95">
        <f t="shared" si="213"/>
        <v>0</v>
      </c>
      <c r="AG261" s="95">
        <f t="shared" si="213"/>
        <v>0</v>
      </c>
      <c r="AH261" s="95">
        <f t="shared" si="213"/>
        <v>0</v>
      </c>
      <c r="AI261" s="95">
        <f t="shared" si="213"/>
        <v>0</v>
      </c>
      <c r="AJ261" s="95">
        <f t="shared" si="213"/>
        <v>0</v>
      </c>
      <c r="AK261" s="95">
        <f t="shared" si="213"/>
        <v>0</v>
      </c>
      <c r="AL261" s="95">
        <f t="shared" si="213"/>
        <v>0</v>
      </c>
      <c r="AM261" s="95">
        <f t="shared" si="213"/>
        <v>0</v>
      </c>
      <c r="AN261" s="95" t="e">
        <f t="shared" si="213"/>
        <v>#REF!</v>
      </c>
      <c r="AO261" s="95" t="e">
        <f t="shared" si="213"/>
        <v>#REF!</v>
      </c>
      <c r="AP261" s="95" t="e">
        <f t="shared" si="213"/>
        <v>#REF!</v>
      </c>
      <c r="AQ261" s="95" t="e">
        <f t="shared" si="213"/>
        <v>#REF!</v>
      </c>
      <c r="AR261" s="95" t="e">
        <f t="shared" si="213"/>
        <v>#REF!</v>
      </c>
      <c r="AS261" s="95" t="e">
        <f t="shared" si="213"/>
        <v>#REF!</v>
      </c>
      <c r="AT261" s="95" t="e">
        <f t="shared" si="213"/>
        <v>#REF!</v>
      </c>
      <c r="AU261" s="95" t="e">
        <f t="shared" si="213"/>
        <v>#REF!</v>
      </c>
      <c r="AV261" s="95" t="e">
        <f t="shared" si="213"/>
        <v>#REF!</v>
      </c>
      <c r="AW261" s="95" t="e">
        <f t="shared" si="213"/>
        <v>#REF!</v>
      </c>
      <c r="AX261" s="95" t="e">
        <f t="shared" si="213"/>
        <v>#REF!</v>
      </c>
      <c r="AY261" s="95" t="e">
        <f t="shared" si="213"/>
        <v>#REF!</v>
      </c>
      <c r="AZ261" s="95" t="e">
        <f t="shared" si="213"/>
        <v>#REF!</v>
      </c>
      <c r="BA261" s="95" t="e">
        <f t="shared" si="213"/>
        <v>#REF!</v>
      </c>
      <c r="BB261" s="95" t="e">
        <f t="shared" si="213"/>
        <v>#REF!</v>
      </c>
      <c r="BC261" s="95" t="e">
        <f t="shared" si="213"/>
        <v>#REF!</v>
      </c>
      <c r="BD261" s="95" t="e">
        <f t="shared" si="213"/>
        <v>#REF!</v>
      </c>
      <c r="BE261" s="95" t="e">
        <f t="shared" si="213"/>
        <v>#REF!</v>
      </c>
      <c r="BF261" s="95" t="e">
        <f t="shared" si="213"/>
        <v>#REF!</v>
      </c>
      <c r="BG261" s="95" t="e">
        <f t="shared" si="213"/>
        <v>#REF!</v>
      </c>
      <c r="BH261" s="95" t="e">
        <f t="shared" si="213"/>
        <v>#REF!</v>
      </c>
      <c r="BI261" s="95" t="e">
        <f t="shared" si="213"/>
        <v>#REF!</v>
      </c>
      <c r="BJ261" s="95" t="e">
        <f t="shared" si="213"/>
        <v>#REF!</v>
      </c>
      <c r="BK261" s="95" t="e">
        <f t="shared" si="213"/>
        <v>#REF!</v>
      </c>
      <c r="BL261" s="95" t="e">
        <f t="shared" si="213"/>
        <v>#REF!</v>
      </c>
      <c r="BM261" s="95" t="e">
        <f t="shared" si="213"/>
        <v>#REF!</v>
      </c>
      <c r="BN261" s="95" t="e">
        <f t="shared" si="213"/>
        <v>#REF!</v>
      </c>
      <c r="BO261" s="95" t="e">
        <f t="shared" si="213"/>
        <v>#REF!</v>
      </c>
      <c r="BP261" s="95" t="e">
        <f t="shared" si="213"/>
        <v>#REF!</v>
      </c>
      <c r="BQ261" s="95" t="e">
        <f t="shared" ref="BQ261:CZ261" si="214">BQ259+BQ260</f>
        <v>#REF!</v>
      </c>
      <c r="BR261" s="95" t="e">
        <f t="shared" si="214"/>
        <v>#REF!</v>
      </c>
      <c r="BS261" s="95" t="e">
        <f t="shared" si="214"/>
        <v>#REF!</v>
      </c>
      <c r="BT261" s="95" t="e">
        <f t="shared" si="214"/>
        <v>#REF!</v>
      </c>
      <c r="BU261" s="95" t="e">
        <f t="shared" si="214"/>
        <v>#REF!</v>
      </c>
      <c r="BV261" s="95" t="e">
        <f t="shared" si="214"/>
        <v>#REF!</v>
      </c>
      <c r="BW261" s="95" t="e">
        <f t="shared" si="214"/>
        <v>#REF!</v>
      </c>
      <c r="BX261" s="95" t="e">
        <f t="shared" si="214"/>
        <v>#REF!</v>
      </c>
      <c r="BY261" s="95" t="e">
        <f t="shared" si="214"/>
        <v>#REF!</v>
      </c>
      <c r="BZ261" s="95" t="e">
        <f t="shared" si="214"/>
        <v>#REF!</v>
      </c>
      <c r="CA261" s="95" t="e">
        <f t="shared" si="214"/>
        <v>#REF!</v>
      </c>
      <c r="CB261" s="95" t="e">
        <f t="shared" si="214"/>
        <v>#REF!</v>
      </c>
      <c r="CC261" s="95" t="e">
        <f t="shared" si="214"/>
        <v>#REF!</v>
      </c>
      <c r="CD261" s="95" t="e">
        <f t="shared" si="214"/>
        <v>#REF!</v>
      </c>
      <c r="CE261" s="95" t="e">
        <f t="shared" si="214"/>
        <v>#REF!</v>
      </c>
      <c r="CF261" s="95" t="e">
        <f t="shared" si="214"/>
        <v>#REF!</v>
      </c>
      <c r="CG261" s="95" t="e">
        <f t="shared" si="214"/>
        <v>#REF!</v>
      </c>
      <c r="CH261" s="95" t="e">
        <f t="shared" si="214"/>
        <v>#REF!</v>
      </c>
      <c r="CI261" s="95" t="e">
        <f t="shared" si="214"/>
        <v>#REF!</v>
      </c>
      <c r="CJ261" s="95" t="e">
        <f t="shared" si="214"/>
        <v>#REF!</v>
      </c>
      <c r="CK261" s="95" t="e">
        <f t="shared" si="214"/>
        <v>#REF!</v>
      </c>
      <c r="CL261" s="95" t="e">
        <f t="shared" si="214"/>
        <v>#REF!</v>
      </c>
      <c r="CM261" s="95" t="e">
        <f t="shared" si="214"/>
        <v>#REF!</v>
      </c>
      <c r="CN261" s="95" t="e">
        <f t="shared" si="214"/>
        <v>#REF!</v>
      </c>
      <c r="CO261" s="95" t="e">
        <f t="shared" si="214"/>
        <v>#REF!</v>
      </c>
      <c r="CP261" s="95" t="e">
        <f t="shared" si="214"/>
        <v>#REF!</v>
      </c>
      <c r="CQ261" s="95" t="e">
        <f t="shared" si="214"/>
        <v>#REF!</v>
      </c>
      <c r="CR261" s="95" t="e">
        <f t="shared" si="214"/>
        <v>#REF!</v>
      </c>
      <c r="CS261" s="95" t="e">
        <f t="shared" si="214"/>
        <v>#REF!</v>
      </c>
      <c r="CT261" s="95" t="e">
        <f t="shared" si="214"/>
        <v>#REF!</v>
      </c>
      <c r="CU261" s="95" t="e">
        <f t="shared" si="214"/>
        <v>#REF!</v>
      </c>
      <c r="CV261" s="95" t="e">
        <f t="shared" si="214"/>
        <v>#REF!</v>
      </c>
      <c r="CW261" s="95" t="e">
        <f t="shared" si="214"/>
        <v>#REF!</v>
      </c>
      <c r="CX261" s="95" t="e">
        <f t="shared" si="214"/>
        <v>#REF!</v>
      </c>
      <c r="CY261" s="95" t="e">
        <f t="shared" si="214"/>
        <v>#REF!</v>
      </c>
      <c r="CZ261" s="95" t="e">
        <f t="shared" si="214"/>
        <v>#REF!</v>
      </c>
    </row>
    <row r="262" spans="1:104">
      <c r="A262" t="s">
        <v>295</v>
      </c>
      <c r="C262" s="3"/>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c r="AG262" s="96"/>
      <c r="AH262" s="96"/>
      <c r="AI262" s="96"/>
      <c r="AJ262" s="96"/>
      <c r="AK262" s="96"/>
      <c r="AL262" s="96"/>
      <c r="AM262" s="96"/>
      <c r="AN262" s="96"/>
      <c r="AO262" s="96"/>
      <c r="AP262" s="96"/>
      <c r="AQ262" s="96"/>
      <c r="AR262" s="96"/>
      <c r="AS262" s="96"/>
      <c r="AT262" s="96"/>
      <c r="AU262" s="96"/>
      <c r="AV262" s="96"/>
      <c r="AW262" s="96"/>
      <c r="AX262" s="96"/>
      <c r="AY262" s="96"/>
      <c r="AZ262" s="96"/>
      <c r="BA262" s="96"/>
      <c r="BB262" s="96"/>
      <c r="BC262" s="96"/>
      <c r="BD262" s="96"/>
      <c r="BE262" s="96"/>
      <c r="BF262" s="96"/>
      <c r="BG262" s="96"/>
      <c r="BH262" s="96"/>
      <c r="BI262" s="96"/>
      <c r="BJ262" s="96"/>
      <c r="BK262" s="96"/>
      <c r="BL262" s="96"/>
      <c r="BM262" s="96"/>
      <c r="BN262" s="96"/>
      <c r="BO262" s="96"/>
      <c r="BP262" s="96"/>
      <c r="BQ262" s="96"/>
      <c r="BR262" s="96"/>
      <c r="BS262" s="96"/>
      <c r="BT262" s="96"/>
      <c r="BU262" s="96"/>
      <c r="BV262" s="96"/>
      <c r="BW262" s="96"/>
      <c r="BX262" s="96"/>
      <c r="BY262" s="96"/>
      <c r="BZ262" s="96"/>
      <c r="CA262" s="96"/>
      <c r="CB262" s="96"/>
      <c r="CC262" s="96"/>
      <c r="CD262" s="96"/>
      <c r="CE262" s="96"/>
      <c r="CF262" s="96"/>
      <c r="CG262" s="96"/>
      <c r="CH262" s="96"/>
      <c r="CI262" s="96"/>
      <c r="CJ262" s="96"/>
      <c r="CK262" s="96"/>
      <c r="CL262" s="96"/>
      <c r="CM262" s="96"/>
      <c r="CN262" s="96"/>
      <c r="CO262" s="96"/>
      <c r="CP262" s="96"/>
      <c r="CQ262" s="96"/>
      <c r="CR262" s="96"/>
      <c r="CS262" s="96"/>
      <c r="CT262" s="96"/>
      <c r="CU262" s="96"/>
      <c r="CV262" s="96"/>
      <c r="CW262" s="96"/>
      <c r="CX262" s="96"/>
      <c r="CY262" s="96"/>
      <c r="CZ262" s="96"/>
    </row>
    <row r="263" spans="1:104">
      <c r="A263" t="s">
        <v>296</v>
      </c>
      <c r="C263" s="153" t="s">
        <v>991</v>
      </c>
      <c r="D263" s="95">
        <f>住CF!F423</f>
        <v>0</v>
      </c>
      <c r="E263" s="95">
        <f>住CF!G423</f>
        <v>0</v>
      </c>
      <c r="F263" s="95">
        <f>住CF!H423</f>
        <v>0</v>
      </c>
      <c r="G263" s="95">
        <f>住CF!I423</f>
        <v>0</v>
      </c>
      <c r="H263" s="95">
        <f>住CF!J423</f>
        <v>0</v>
      </c>
      <c r="I263" s="95">
        <f>住CF!K423</f>
        <v>0</v>
      </c>
      <c r="J263" s="95">
        <f>住CF!L423</f>
        <v>0</v>
      </c>
      <c r="K263" s="95">
        <f>住CF!M423</f>
        <v>0</v>
      </c>
      <c r="L263" s="95">
        <f>住CF!N423</f>
        <v>0</v>
      </c>
      <c r="M263" s="95">
        <f>住CF!O423</f>
        <v>0</v>
      </c>
      <c r="N263" s="95">
        <f>住CF!P423</f>
        <v>0</v>
      </c>
      <c r="O263" s="95">
        <f>住CF!Q423</f>
        <v>0</v>
      </c>
      <c r="P263" s="95">
        <f>住CF!R423</f>
        <v>0</v>
      </c>
      <c r="Q263" s="95">
        <f>住CF!S423</f>
        <v>0</v>
      </c>
      <c r="R263" s="95">
        <f>住CF!T423</f>
        <v>0</v>
      </c>
      <c r="S263" s="95">
        <f>住CF!U423</f>
        <v>0</v>
      </c>
      <c r="T263" s="95">
        <f>住CF!V423</f>
        <v>0</v>
      </c>
      <c r="U263" s="95">
        <f>住CF!W423</f>
        <v>0</v>
      </c>
      <c r="V263" s="95">
        <f>住CF!X423</f>
        <v>0</v>
      </c>
      <c r="W263" s="95">
        <f>住CF!Y423</f>
        <v>0</v>
      </c>
      <c r="X263" s="95">
        <f>住CF!Z423</f>
        <v>0</v>
      </c>
      <c r="Y263" s="95">
        <f>住CF!AA423</f>
        <v>0</v>
      </c>
      <c r="Z263" s="95">
        <f>住CF!AB423</f>
        <v>0</v>
      </c>
      <c r="AA263" s="95">
        <f>住CF!AC423</f>
        <v>0</v>
      </c>
      <c r="AB263" s="95">
        <f>住CF!AD423</f>
        <v>0</v>
      </c>
      <c r="AC263" s="95">
        <f>住CF!AE423</f>
        <v>0</v>
      </c>
      <c r="AD263" s="95">
        <f>住CF!AF423</f>
        <v>0</v>
      </c>
      <c r="AE263" s="95">
        <f>住CF!AG423</f>
        <v>0</v>
      </c>
      <c r="AF263" s="95">
        <f>住CF!AH423</f>
        <v>0</v>
      </c>
      <c r="AG263" s="95">
        <f>住CF!AI423</f>
        <v>0</v>
      </c>
      <c r="AH263" s="95">
        <f>住CF!AJ423</f>
        <v>0</v>
      </c>
      <c r="AI263" s="95">
        <f>住CF!AK423</f>
        <v>0</v>
      </c>
      <c r="AJ263" s="95">
        <f>住CF!AL423</f>
        <v>0</v>
      </c>
      <c r="AK263" s="95">
        <f>住CF!AM423</f>
        <v>0</v>
      </c>
      <c r="AL263" s="95">
        <f>住CF!AN423</f>
        <v>0</v>
      </c>
      <c r="AM263" s="95">
        <f>住CF!AO423</f>
        <v>0</v>
      </c>
      <c r="AN263" s="95" t="e">
        <f>住CF!#REF!</f>
        <v>#REF!</v>
      </c>
      <c r="AO263" s="95" t="e">
        <f>住CF!#REF!</f>
        <v>#REF!</v>
      </c>
      <c r="AP263" s="95" t="e">
        <f>住CF!#REF!</f>
        <v>#REF!</v>
      </c>
      <c r="AQ263" s="95" t="e">
        <f>住CF!#REF!</f>
        <v>#REF!</v>
      </c>
      <c r="AR263" s="95" t="e">
        <f>住CF!#REF!</f>
        <v>#REF!</v>
      </c>
      <c r="AS263" s="95" t="e">
        <f>住CF!#REF!</f>
        <v>#REF!</v>
      </c>
      <c r="AT263" s="95" t="e">
        <f>住CF!#REF!</f>
        <v>#REF!</v>
      </c>
      <c r="AU263" s="95" t="e">
        <f>住CF!#REF!</f>
        <v>#REF!</v>
      </c>
      <c r="AV263" s="95" t="e">
        <f>住CF!#REF!</f>
        <v>#REF!</v>
      </c>
      <c r="AW263" s="95" t="e">
        <f>住CF!#REF!</f>
        <v>#REF!</v>
      </c>
      <c r="AX263" s="95" t="e">
        <f>住CF!#REF!</f>
        <v>#REF!</v>
      </c>
      <c r="AY263" s="95" t="e">
        <f>住CF!#REF!</f>
        <v>#REF!</v>
      </c>
      <c r="AZ263" s="95" t="e">
        <f>住CF!#REF!</f>
        <v>#REF!</v>
      </c>
      <c r="BA263" s="95" t="e">
        <f>住CF!#REF!</f>
        <v>#REF!</v>
      </c>
      <c r="BB263" s="95" t="e">
        <f>住CF!#REF!</f>
        <v>#REF!</v>
      </c>
      <c r="BC263" s="95" t="e">
        <f>住CF!#REF!</f>
        <v>#REF!</v>
      </c>
      <c r="BD263" s="95" t="e">
        <f>住CF!#REF!</f>
        <v>#REF!</v>
      </c>
      <c r="BE263" s="95" t="e">
        <f>住CF!#REF!</f>
        <v>#REF!</v>
      </c>
      <c r="BF263" s="95" t="e">
        <f>住CF!#REF!</f>
        <v>#REF!</v>
      </c>
      <c r="BG263" s="95" t="e">
        <f>住CF!#REF!</f>
        <v>#REF!</v>
      </c>
      <c r="BH263" s="95" t="e">
        <f>住CF!#REF!</f>
        <v>#REF!</v>
      </c>
      <c r="BI263" s="95" t="e">
        <f>住CF!#REF!</f>
        <v>#REF!</v>
      </c>
      <c r="BJ263" s="95" t="e">
        <f>住CF!#REF!</f>
        <v>#REF!</v>
      </c>
      <c r="BK263" s="95" t="e">
        <f>住CF!#REF!</f>
        <v>#REF!</v>
      </c>
      <c r="BL263" s="95" t="e">
        <f>住CF!#REF!</f>
        <v>#REF!</v>
      </c>
      <c r="BM263" s="95" t="e">
        <f>住CF!#REF!</f>
        <v>#REF!</v>
      </c>
      <c r="BN263" s="95" t="e">
        <f>住CF!#REF!</f>
        <v>#REF!</v>
      </c>
      <c r="BO263" s="95" t="e">
        <f>住CF!#REF!</f>
        <v>#REF!</v>
      </c>
      <c r="BP263" s="95" t="e">
        <f>住CF!#REF!</f>
        <v>#REF!</v>
      </c>
      <c r="BQ263" s="95" t="e">
        <f>住CF!#REF!</f>
        <v>#REF!</v>
      </c>
      <c r="BR263" s="95" t="e">
        <f>住CF!#REF!</f>
        <v>#REF!</v>
      </c>
      <c r="BS263" s="95" t="e">
        <f>住CF!#REF!</f>
        <v>#REF!</v>
      </c>
      <c r="BT263" s="95" t="e">
        <f>住CF!#REF!</f>
        <v>#REF!</v>
      </c>
      <c r="BU263" s="95" t="e">
        <f>住CF!#REF!</f>
        <v>#REF!</v>
      </c>
      <c r="BV263" s="95" t="e">
        <f>住CF!#REF!</f>
        <v>#REF!</v>
      </c>
      <c r="BW263" s="95" t="e">
        <f>住CF!#REF!</f>
        <v>#REF!</v>
      </c>
      <c r="BX263" s="95" t="e">
        <f>住CF!#REF!</f>
        <v>#REF!</v>
      </c>
      <c r="BY263" s="95" t="e">
        <f>住CF!#REF!</f>
        <v>#REF!</v>
      </c>
      <c r="BZ263" s="95" t="e">
        <f>住CF!#REF!</f>
        <v>#REF!</v>
      </c>
      <c r="CA263" s="95" t="e">
        <f>住CF!#REF!</f>
        <v>#REF!</v>
      </c>
      <c r="CB263" s="95" t="e">
        <f>住CF!#REF!</f>
        <v>#REF!</v>
      </c>
      <c r="CC263" s="95" t="e">
        <f>住CF!#REF!</f>
        <v>#REF!</v>
      </c>
      <c r="CD263" s="95" t="e">
        <f>住CF!#REF!</f>
        <v>#REF!</v>
      </c>
      <c r="CE263" s="95" t="e">
        <f>住CF!#REF!</f>
        <v>#REF!</v>
      </c>
      <c r="CF263" s="95" t="e">
        <f>住CF!#REF!</f>
        <v>#REF!</v>
      </c>
      <c r="CG263" s="95" t="e">
        <f>住CF!#REF!</f>
        <v>#REF!</v>
      </c>
      <c r="CH263" s="95" t="e">
        <f>住CF!#REF!</f>
        <v>#REF!</v>
      </c>
      <c r="CI263" s="95" t="e">
        <f>住CF!#REF!</f>
        <v>#REF!</v>
      </c>
      <c r="CJ263" s="95" t="e">
        <f>住CF!#REF!</f>
        <v>#REF!</v>
      </c>
      <c r="CK263" s="95" t="e">
        <f>住CF!#REF!</f>
        <v>#REF!</v>
      </c>
      <c r="CL263" s="95" t="e">
        <f>住CF!#REF!</f>
        <v>#REF!</v>
      </c>
      <c r="CM263" s="95" t="e">
        <f>住CF!#REF!</f>
        <v>#REF!</v>
      </c>
      <c r="CN263" s="95" t="e">
        <f>住CF!#REF!</f>
        <v>#REF!</v>
      </c>
      <c r="CO263" s="95" t="e">
        <f>住CF!#REF!</f>
        <v>#REF!</v>
      </c>
      <c r="CP263" s="95" t="e">
        <f>住CF!#REF!</f>
        <v>#REF!</v>
      </c>
      <c r="CQ263" s="95" t="e">
        <f>住CF!#REF!</f>
        <v>#REF!</v>
      </c>
      <c r="CR263" s="95" t="e">
        <f>住CF!#REF!</f>
        <v>#REF!</v>
      </c>
      <c r="CS263" s="95" t="e">
        <f>住CF!#REF!</f>
        <v>#REF!</v>
      </c>
      <c r="CT263" s="95" t="e">
        <f>住CF!#REF!</f>
        <v>#REF!</v>
      </c>
      <c r="CU263" s="95" t="e">
        <f>住CF!#REF!</f>
        <v>#REF!</v>
      </c>
      <c r="CV263" s="95" t="e">
        <f>住CF!#REF!</f>
        <v>#REF!</v>
      </c>
      <c r="CW263" s="95" t="e">
        <f>住CF!#REF!</f>
        <v>#REF!</v>
      </c>
      <c r="CX263" s="95" t="e">
        <f>住CF!#REF!</f>
        <v>#REF!</v>
      </c>
      <c r="CY263" s="95" t="e">
        <f>住CF!#REF!</f>
        <v>#REF!</v>
      </c>
      <c r="CZ263" s="95" t="e">
        <f>住CF!#REF!</f>
        <v>#REF!</v>
      </c>
    </row>
    <row r="264" spans="1:104">
      <c r="A264" t="s">
        <v>297</v>
      </c>
      <c r="C264" s="153" t="s">
        <v>482</v>
      </c>
      <c r="D264" s="95">
        <f>MIN(D167-D169,D263,D164*IF(D263=13.6, 0.07,0.05))</f>
        <v>0</v>
      </c>
      <c r="E264" s="95">
        <f t="shared" ref="E264:BP264" si="215">MIN(E167-E169,E263,E164*IF(E263=13.6, 0.07,0.05))</f>
        <v>0</v>
      </c>
      <c r="F264" s="95">
        <f t="shared" si="215"/>
        <v>0</v>
      </c>
      <c r="G264" s="95">
        <f t="shared" si="215"/>
        <v>0</v>
      </c>
      <c r="H264" s="95">
        <f t="shared" si="215"/>
        <v>0</v>
      </c>
      <c r="I264" s="95">
        <f t="shared" si="215"/>
        <v>0</v>
      </c>
      <c r="J264" s="95">
        <f t="shared" si="215"/>
        <v>0</v>
      </c>
      <c r="K264" s="95">
        <f t="shared" si="215"/>
        <v>0</v>
      </c>
      <c r="L264" s="95">
        <f t="shared" si="215"/>
        <v>0</v>
      </c>
      <c r="M264" s="95">
        <f t="shared" si="215"/>
        <v>0</v>
      </c>
      <c r="N264" s="95">
        <f t="shared" si="215"/>
        <v>0</v>
      </c>
      <c r="O264" s="95">
        <f t="shared" si="215"/>
        <v>0</v>
      </c>
      <c r="P264" s="95">
        <f t="shared" si="215"/>
        <v>0</v>
      </c>
      <c r="Q264" s="95">
        <f t="shared" si="215"/>
        <v>0</v>
      </c>
      <c r="R264" s="95">
        <f t="shared" si="215"/>
        <v>0</v>
      </c>
      <c r="S264" s="95">
        <f t="shared" si="215"/>
        <v>0</v>
      </c>
      <c r="T264" s="95">
        <f t="shared" si="215"/>
        <v>0</v>
      </c>
      <c r="U264" s="95">
        <f t="shared" si="215"/>
        <v>0</v>
      </c>
      <c r="V264" s="95">
        <f t="shared" si="215"/>
        <v>0</v>
      </c>
      <c r="W264" s="95">
        <f t="shared" si="215"/>
        <v>0</v>
      </c>
      <c r="X264" s="95">
        <f t="shared" si="215"/>
        <v>0</v>
      </c>
      <c r="Y264" s="95">
        <f t="shared" si="215"/>
        <v>0</v>
      </c>
      <c r="Z264" s="95">
        <f t="shared" si="215"/>
        <v>0</v>
      </c>
      <c r="AA264" s="95">
        <f t="shared" si="215"/>
        <v>0</v>
      </c>
      <c r="AB264" s="95">
        <f t="shared" si="215"/>
        <v>0</v>
      </c>
      <c r="AC264" s="95">
        <f t="shared" si="215"/>
        <v>0</v>
      </c>
      <c r="AD264" s="95">
        <f t="shared" si="215"/>
        <v>0</v>
      </c>
      <c r="AE264" s="95">
        <f t="shared" si="215"/>
        <v>0</v>
      </c>
      <c r="AF264" s="95">
        <f t="shared" si="215"/>
        <v>0</v>
      </c>
      <c r="AG264" s="95">
        <f t="shared" si="215"/>
        <v>0</v>
      </c>
      <c r="AH264" s="95">
        <f t="shared" si="215"/>
        <v>0</v>
      </c>
      <c r="AI264" s="95">
        <f t="shared" si="215"/>
        <v>0</v>
      </c>
      <c r="AJ264" s="95">
        <f t="shared" si="215"/>
        <v>0</v>
      </c>
      <c r="AK264" s="95">
        <f t="shared" si="215"/>
        <v>0</v>
      </c>
      <c r="AL264" s="95">
        <f t="shared" si="215"/>
        <v>0</v>
      </c>
      <c r="AM264" s="95">
        <f t="shared" si="215"/>
        <v>0</v>
      </c>
      <c r="AN264" s="95" t="e">
        <f t="shared" si="215"/>
        <v>#REF!</v>
      </c>
      <c r="AO264" s="95" t="e">
        <f t="shared" si="215"/>
        <v>#REF!</v>
      </c>
      <c r="AP264" s="95" t="e">
        <f t="shared" si="215"/>
        <v>#REF!</v>
      </c>
      <c r="AQ264" s="95" t="e">
        <f t="shared" si="215"/>
        <v>#REF!</v>
      </c>
      <c r="AR264" s="95" t="e">
        <f t="shared" si="215"/>
        <v>#REF!</v>
      </c>
      <c r="AS264" s="95" t="e">
        <f t="shared" si="215"/>
        <v>#REF!</v>
      </c>
      <c r="AT264" s="95" t="e">
        <f t="shared" si="215"/>
        <v>#REF!</v>
      </c>
      <c r="AU264" s="95" t="e">
        <f t="shared" si="215"/>
        <v>#REF!</v>
      </c>
      <c r="AV264" s="95" t="e">
        <f t="shared" si="215"/>
        <v>#REF!</v>
      </c>
      <c r="AW264" s="95" t="e">
        <f t="shared" si="215"/>
        <v>#REF!</v>
      </c>
      <c r="AX264" s="95" t="e">
        <f t="shared" si="215"/>
        <v>#REF!</v>
      </c>
      <c r="AY264" s="95" t="e">
        <f t="shared" si="215"/>
        <v>#REF!</v>
      </c>
      <c r="AZ264" s="95" t="e">
        <f t="shared" si="215"/>
        <v>#REF!</v>
      </c>
      <c r="BA264" s="95" t="e">
        <f t="shared" si="215"/>
        <v>#REF!</v>
      </c>
      <c r="BB264" s="95" t="e">
        <f t="shared" si="215"/>
        <v>#REF!</v>
      </c>
      <c r="BC264" s="95" t="e">
        <f t="shared" si="215"/>
        <v>#REF!</v>
      </c>
      <c r="BD264" s="95" t="e">
        <f t="shared" si="215"/>
        <v>#REF!</v>
      </c>
      <c r="BE264" s="95" t="e">
        <f t="shared" si="215"/>
        <v>#REF!</v>
      </c>
      <c r="BF264" s="95" t="e">
        <f t="shared" si="215"/>
        <v>#REF!</v>
      </c>
      <c r="BG264" s="95" t="e">
        <f t="shared" si="215"/>
        <v>#REF!</v>
      </c>
      <c r="BH264" s="95" t="e">
        <f t="shared" si="215"/>
        <v>#REF!</v>
      </c>
      <c r="BI264" s="95" t="e">
        <f t="shared" si="215"/>
        <v>#REF!</v>
      </c>
      <c r="BJ264" s="95" t="e">
        <f t="shared" si="215"/>
        <v>#REF!</v>
      </c>
      <c r="BK264" s="95" t="e">
        <f t="shared" si="215"/>
        <v>#REF!</v>
      </c>
      <c r="BL264" s="95" t="e">
        <f t="shared" si="215"/>
        <v>#REF!</v>
      </c>
      <c r="BM264" s="95" t="e">
        <f t="shared" si="215"/>
        <v>#REF!</v>
      </c>
      <c r="BN264" s="95" t="e">
        <f t="shared" si="215"/>
        <v>#REF!</v>
      </c>
      <c r="BO264" s="95" t="e">
        <f t="shared" si="215"/>
        <v>#REF!</v>
      </c>
      <c r="BP264" s="95" t="e">
        <f t="shared" si="215"/>
        <v>#REF!</v>
      </c>
      <c r="BQ264" s="95" t="e">
        <f t="shared" ref="BQ264:CZ264" si="216">MIN(BQ167-BQ169,BQ263,BQ164*IF(BQ263=13.6, 0.07,0.05))</f>
        <v>#REF!</v>
      </c>
      <c r="BR264" s="95" t="e">
        <f t="shared" si="216"/>
        <v>#REF!</v>
      </c>
      <c r="BS264" s="95" t="e">
        <f t="shared" si="216"/>
        <v>#REF!</v>
      </c>
      <c r="BT264" s="95" t="e">
        <f t="shared" si="216"/>
        <v>#REF!</v>
      </c>
      <c r="BU264" s="95" t="e">
        <f t="shared" si="216"/>
        <v>#REF!</v>
      </c>
      <c r="BV264" s="95" t="e">
        <f t="shared" si="216"/>
        <v>#REF!</v>
      </c>
      <c r="BW264" s="95" t="e">
        <f t="shared" si="216"/>
        <v>#REF!</v>
      </c>
      <c r="BX264" s="95" t="e">
        <f t="shared" si="216"/>
        <v>#REF!</v>
      </c>
      <c r="BY264" s="95" t="e">
        <f t="shared" si="216"/>
        <v>#REF!</v>
      </c>
      <c r="BZ264" s="95" t="e">
        <f t="shared" si="216"/>
        <v>#REF!</v>
      </c>
      <c r="CA264" s="95" t="e">
        <f t="shared" si="216"/>
        <v>#REF!</v>
      </c>
      <c r="CB264" s="95" t="e">
        <f t="shared" si="216"/>
        <v>#REF!</v>
      </c>
      <c r="CC264" s="95" t="e">
        <f t="shared" si="216"/>
        <v>#REF!</v>
      </c>
      <c r="CD264" s="95" t="e">
        <f t="shared" si="216"/>
        <v>#REF!</v>
      </c>
      <c r="CE264" s="95" t="e">
        <f t="shared" si="216"/>
        <v>#REF!</v>
      </c>
      <c r="CF264" s="95" t="e">
        <f t="shared" si="216"/>
        <v>#REF!</v>
      </c>
      <c r="CG264" s="95" t="e">
        <f t="shared" si="216"/>
        <v>#REF!</v>
      </c>
      <c r="CH264" s="95" t="e">
        <f t="shared" si="216"/>
        <v>#REF!</v>
      </c>
      <c r="CI264" s="95" t="e">
        <f t="shared" si="216"/>
        <v>#REF!</v>
      </c>
      <c r="CJ264" s="95" t="e">
        <f t="shared" si="216"/>
        <v>#REF!</v>
      </c>
      <c r="CK264" s="95" t="e">
        <f t="shared" si="216"/>
        <v>#REF!</v>
      </c>
      <c r="CL264" s="95" t="e">
        <f t="shared" si="216"/>
        <v>#REF!</v>
      </c>
      <c r="CM264" s="95" t="e">
        <f t="shared" si="216"/>
        <v>#REF!</v>
      </c>
      <c r="CN264" s="95" t="e">
        <f t="shared" si="216"/>
        <v>#REF!</v>
      </c>
      <c r="CO264" s="95" t="e">
        <f t="shared" si="216"/>
        <v>#REF!</v>
      </c>
      <c r="CP264" s="95" t="e">
        <f t="shared" si="216"/>
        <v>#REF!</v>
      </c>
      <c r="CQ264" s="95" t="e">
        <f t="shared" si="216"/>
        <v>#REF!</v>
      </c>
      <c r="CR264" s="95" t="e">
        <f t="shared" si="216"/>
        <v>#REF!</v>
      </c>
      <c r="CS264" s="95" t="e">
        <f t="shared" si="216"/>
        <v>#REF!</v>
      </c>
      <c r="CT264" s="95" t="e">
        <f t="shared" si="216"/>
        <v>#REF!</v>
      </c>
      <c r="CU264" s="95" t="e">
        <f t="shared" si="216"/>
        <v>#REF!</v>
      </c>
      <c r="CV264" s="95" t="e">
        <f t="shared" si="216"/>
        <v>#REF!</v>
      </c>
      <c r="CW264" s="95" t="e">
        <f t="shared" si="216"/>
        <v>#REF!</v>
      </c>
      <c r="CX264" s="95" t="e">
        <f t="shared" si="216"/>
        <v>#REF!</v>
      </c>
      <c r="CY264" s="95" t="e">
        <f t="shared" si="216"/>
        <v>#REF!</v>
      </c>
      <c r="CZ264" s="95" t="e">
        <f t="shared" si="216"/>
        <v>#REF!</v>
      </c>
    </row>
    <row r="265" spans="1:104">
      <c r="A265" t="s">
        <v>298</v>
      </c>
      <c r="C265" s="153" t="s">
        <v>643</v>
      </c>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c r="BF265" s="97"/>
      <c r="BG265" s="97"/>
      <c r="BH265" s="97"/>
      <c r="BI265" s="97"/>
      <c r="BJ265" s="97"/>
      <c r="BK265" s="97"/>
      <c r="BL265" s="97"/>
      <c r="BM265" s="97"/>
      <c r="BN265" s="97"/>
      <c r="BO265" s="97"/>
      <c r="BP265" s="97"/>
      <c r="BQ265" s="97"/>
      <c r="BR265" s="97"/>
      <c r="BS265" s="97"/>
      <c r="BT265" s="97"/>
      <c r="BU265" s="97"/>
      <c r="BV265" s="97"/>
      <c r="BW265" s="97"/>
      <c r="BX265" s="97"/>
      <c r="BY265" s="97"/>
      <c r="BZ265" s="97"/>
      <c r="CA265" s="97"/>
      <c r="CB265" s="97"/>
      <c r="CC265" s="97"/>
      <c r="CD265" s="97"/>
      <c r="CE265" s="97"/>
      <c r="CF265" s="97"/>
      <c r="CG265" s="97"/>
      <c r="CH265" s="97"/>
      <c r="CI265" s="97"/>
      <c r="CJ265" s="97"/>
      <c r="CK265" s="97"/>
      <c r="CL265" s="97"/>
      <c r="CM265" s="97"/>
      <c r="CN265" s="97"/>
      <c r="CO265" s="97"/>
      <c r="CP265" s="97"/>
      <c r="CQ265" s="97"/>
      <c r="CR265" s="97"/>
      <c r="CS265" s="97"/>
      <c r="CT265" s="97"/>
      <c r="CU265" s="97"/>
      <c r="CV265" s="97"/>
      <c r="CW265" s="97"/>
      <c r="CX265" s="97"/>
      <c r="CY265" s="97"/>
      <c r="CZ265" s="97"/>
    </row>
    <row r="266" spans="1:104">
      <c r="A266" t="s">
        <v>299</v>
      </c>
      <c r="C266" s="154" t="s">
        <v>644</v>
      </c>
      <c r="D266" s="95">
        <f>SUM(D264:D265)</f>
        <v>0</v>
      </c>
      <c r="E266" s="95">
        <f t="shared" ref="E266:BP266" si="217">SUM(E264:E265)</f>
        <v>0</v>
      </c>
      <c r="F266" s="95">
        <f t="shared" si="217"/>
        <v>0</v>
      </c>
      <c r="G266" s="95">
        <f t="shared" si="217"/>
        <v>0</v>
      </c>
      <c r="H266" s="95">
        <f t="shared" si="217"/>
        <v>0</v>
      </c>
      <c r="I266" s="95">
        <f t="shared" si="217"/>
        <v>0</v>
      </c>
      <c r="J266" s="95">
        <f t="shared" si="217"/>
        <v>0</v>
      </c>
      <c r="K266" s="95">
        <f t="shared" si="217"/>
        <v>0</v>
      </c>
      <c r="L266" s="95">
        <f t="shared" si="217"/>
        <v>0</v>
      </c>
      <c r="M266" s="95">
        <f t="shared" si="217"/>
        <v>0</v>
      </c>
      <c r="N266" s="95">
        <f t="shared" si="217"/>
        <v>0</v>
      </c>
      <c r="O266" s="95">
        <f t="shared" si="217"/>
        <v>0</v>
      </c>
      <c r="P266" s="95">
        <f t="shared" si="217"/>
        <v>0</v>
      </c>
      <c r="Q266" s="95">
        <f t="shared" si="217"/>
        <v>0</v>
      </c>
      <c r="R266" s="95">
        <f t="shared" si="217"/>
        <v>0</v>
      </c>
      <c r="S266" s="95">
        <f t="shared" si="217"/>
        <v>0</v>
      </c>
      <c r="T266" s="95">
        <f t="shared" si="217"/>
        <v>0</v>
      </c>
      <c r="U266" s="95">
        <f t="shared" si="217"/>
        <v>0</v>
      </c>
      <c r="V266" s="95">
        <f t="shared" si="217"/>
        <v>0</v>
      </c>
      <c r="W266" s="95">
        <f t="shared" si="217"/>
        <v>0</v>
      </c>
      <c r="X266" s="95">
        <f t="shared" si="217"/>
        <v>0</v>
      </c>
      <c r="Y266" s="95">
        <f t="shared" si="217"/>
        <v>0</v>
      </c>
      <c r="Z266" s="95">
        <f t="shared" si="217"/>
        <v>0</v>
      </c>
      <c r="AA266" s="95">
        <f t="shared" si="217"/>
        <v>0</v>
      </c>
      <c r="AB266" s="95">
        <f t="shared" si="217"/>
        <v>0</v>
      </c>
      <c r="AC266" s="95">
        <f t="shared" si="217"/>
        <v>0</v>
      </c>
      <c r="AD266" s="95">
        <f t="shared" si="217"/>
        <v>0</v>
      </c>
      <c r="AE266" s="95">
        <f t="shared" si="217"/>
        <v>0</v>
      </c>
      <c r="AF266" s="95">
        <f t="shared" si="217"/>
        <v>0</v>
      </c>
      <c r="AG266" s="95">
        <f t="shared" si="217"/>
        <v>0</v>
      </c>
      <c r="AH266" s="95">
        <f t="shared" si="217"/>
        <v>0</v>
      </c>
      <c r="AI266" s="95">
        <f t="shared" si="217"/>
        <v>0</v>
      </c>
      <c r="AJ266" s="95">
        <f t="shared" si="217"/>
        <v>0</v>
      </c>
      <c r="AK266" s="95">
        <f t="shared" si="217"/>
        <v>0</v>
      </c>
      <c r="AL266" s="95">
        <f t="shared" si="217"/>
        <v>0</v>
      </c>
      <c r="AM266" s="95">
        <f t="shared" si="217"/>
        <v>0</v>
      </c>
      <c r="AN266" s="95" t="e">
        <f t="shared" si="217"/>
        <v>#REF!</v>
      </c>
      <c r="AO266" s="95" t="e">
        <f t="shared" si="217"/>
        <v>#REF!</v>
      </c>
      <c r="AP266" s="95" t="e">
        <f t="shared" si="217"/>
        <v>#REF!</v>
      </c>
      <c r="AQ266" s="95" t="e">
        <f t="shared" si="217"/>
        <v>#REF!</v>
      </c>
      <c r="AR266" s="95" t="e">
        <f t="shared" si="217"/>
        <v>#REF!</v>
      </c>
      <c r="AS266" s="95" t="e">
        <f t="shared" si="217"/>
        <v>#REF!</v>
      </c>
      <c r="AT266" s="95" t="e">
        <f t="shared" si="217"/>
        <v>#REF!</v>
      </c>
      <c r="AU266" s="95" t="e">
        <f t="shared" si="217"/>
        <v>#REF!</v>
      </c>
      <c r="AV266" s="95" t="e">
        <f t="shared" si="217"/>
        <v>#REF!</v>
      </c>
      <c r="AW266" s="95" t="e">
        <f t="shared" si="217"/>
        <v>#REF!</v>
      </c>
      <c r="AX266" s="95" t="e">
        <f t="shared" si="217"/>
        <v>#REF!</v>
      </c>
      <c r="AY266" s="95" t="e">
        <f t="shared" si="217"/>
        <v>#REF!</v>
      </c>
      <c r="AZ266" s="95" t="e">
        <f t="shared" si="217"/>
        <v>#REF!</v>
      </c>
      <c r="BA266" s="95" t="e">
        <f t="shared" si="217"/>
        <v>#REF!</v>
      </c>
      <c r="BB266" s="95" t="e">
        <f t="shared" si="217"/>
        <v>#REF!</v>
      </c>
      <c r="BC266" s="95" t="e">
        <f t="shared" si="217"/>
        <v>#REF!</v>
      </c>
      <c r="BD266" s="95" t="e">
        <f t="shared" si="217"/>
        <v>#REF!</v>
      </c>
      <c r="BE266" s="95" t="e">
        <f t="shared" si="217"/>
        <v>#REF!</v>
      </c>
      <c r="BF266" s="95" t="e">
        <f t="shared" si="217"/>
        <v>#REF!</v>
      </c>
      <c r="BG266" s="95" t="e">
        <f t="shared" si="217"/>
        <v>#REF!</v>
      </c>
      <c r="BH266" s="95" t="e">
        <f t="shared" si="217"/>
        <v>#REF!</v>
      </c>
      <c r="BI266" s="95" t="e">
        <f t="shared" si="217"/>
        <v>#REF!</v>
      </c>
      <c r="BJ266" s="95" t="e">
        <f t="shared" si="217"/>
        <v>#REF!</v>
      </c>
      <c r="BK266" s="95" t="e">
        <f t="shared" si="217"/>
        <v>#REF!</v>
      </c>
      <c r="BL266" s="95" t="e">
        <f t="shared" si="217"/>
        <v>#REF!</v>
      </c>
      <c r="BM266" s="95" t="e">
        <f t="shared" si="217"/>
        <v>#REF!</v>
      </c>
      <c r="BN266" s="95" t="e">
        <f t="shared" si="217"/>
        <v>#REF!</v>
      </c>
      <c r="BO266" s="95" t="e">
        <f t="shared" si="217"/>
        <v>#REF!</v>
      </c>
      <c r="BP266" s="95" t="e">
        <f t="shared" si="217"/>
        <v>#REF!</v>
      </c>
      <c r="BQ266" s="95" t="e">
        <f t="shared" ref="BQ266:CZ266" si="218">SUM(BQ264:BQ265)</f>
        <v>#REF!</v>
      </c>
      <c r="BR266" s="95" t="e">
        <f t="shared" si="218"/>
        <v>#REF!</v>
      </c>
      <c r="BS266" s="95" t="e">
        <f t="shared" si="218"/>
        <v>#REF!</v>
      </c>
      <c r="BT266" s="95" t="e">
        <f t="shared" si="218"/>
        <v>#REF!</v>
      </c>
      <c r="BU266" s="95" t="e">
        <f t="shared" si="218"/>
        <v>#REF!</v>
      </c>
      <c r="BV266" s="95" t="e">
        <f t="shared" si="218"/>
        <v>#REF!</v>
      </c>
      <c r="BW266" s="95" t="e">
        <f t="shared" si="218"/>
        <v>#REF!</v>
      </c>
      <c r="BX266" s="95" t="e">
        <f t="shared" si="218"/>
        <v>#REF!</v>
      </c>
      <c r="BY266" s="95" t="e">
        <f t="shared" si="218"/>
        <v>#REF!</v>
      </c>
      <c r="BZ266" s="95" t="e">
        <f t="shared" si="218"/>
        <v>#REF!</v>
      </c>
      <c r="CA266" s="95" t="e">
        <f t="shared" si="218"/>
        <v>#REF!</v>
      </c>
      <c r="CB266" s="95" t="e">
        <f t="shared" si="218"/>
        <v>#REF!</v>
      </c>
      <c r="CC266" s="95" t="e">
        <f t="shared" si="218"/>
        <v>#REF!</v>
      </c>
      <c r="CD266" s="95" t="e">
        <f t="shared" si="218"/>
        <v>#REF!</v>
      </c>
      <c r="CE266" s="95" t="e">
        <f t="shared" si="218"/>
        <v>#REF!</v>
      </c>
      <c r="CF266" s="95" t="e">
        <f t="shared" si="218"/>
        <v>#REF!</v>
      </c>
      <c r="CG266" s="95" t="e">
        <f t="shared" si="218"/>
        <v>#REF!</v>
      </c>
      <c r="CH266" s="95" t="e">
        <f t="shared" si="218"/>
        <v>#REF!</v>
      </c>
      <c r="CI266" s="95" t="e">
        <f t="shared" si="218"/>
        <v>#REF!</v>
      </c>
      <c r="CJ266" s="95" t="e">
        <f t="shared" si="218"/>
        <v>#REF!</v>
      </c>
      <c r="CK266" s="95" t="e">
        <f t="shared" si="218"/>
        <v>#REF!</v>
      </c>
      <c r="CL266" s="95" t="e">
        <f t="shared" si="218"/>
        <v>#REF!</v>
      </c>
      <c r="CM266" s="95" t="e">
        <f t="shared" si="218"/>
        <v>#REF!</v>
      </c>
      <c r="CN266" s="95" t="e">
        <f t="shared" si="218"/>
        <v>#REF!</v>
      </c>
      <c r="CO266" s="95" t="e">
        <f t="shared" si="218"/>
        <v>#REF!</v>
      </c>
      <c r="CP266" s="95" t="e">
        <f t="shared" si="218"/>
        <v>#REF!</v>
      </c>
      <c r="CQ266" s="95" t="e">
        <f t="shared" si="218"/>
        <v>#REF!</v>
      </c>
      <c r="CR266" s="95" t="e">
        <f t="shared" si="218"/>
        <v>#REF!</v>
      </c>
      <c r="CS266" s="95" t="e">
        <f t="shared" si="218"/>
        <v>#REF!</v>
      </c>
      <c r="CT266" s="95" t="e">
        <f t="shared" si="218"/>
        <v>#REF!</v>
      </c>
      <c r="CU266" s="95" t="e">
        <f t="shared" si="218"/>
        <v>#REF!</v>
      </c>
      <c r="CV266" s="95" t="e">
        <f t="shared" si="218"/>
        <v>#REF!</v>
      </c>
      <c r="CW266" s="95" t="e">
        <f t="shared" si="218"/>
        <v>#REF!</v>
      </c>
      <c r="CX266" s="95" t="e">
        <f t="shared" si="218"/>
        <v>#REF!</v>
      </c>
      <c r="CY266" s="95" t="e">
        <f t="shared" si="218"/>
        <v>#REF!</v>
      </c>
      <c r="CZ266" s="95" t="e">
        <f t="shared" si="218"/>
        <v>#REF!</v>
      </c>
    </row>
    <row r="267" spans="1:104">
      <c r="A267" t="s">
        <v>300</v>
      </c>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c r="AG267" s="96"/>
      <c r="AH267" s="96"/>
      <c r="AI267" s="96"/>
      <c r="AJ267" s="96"/>
      <c r="AK267" s="96"/>
      <c r="AL267" s="96"/>
      <c r="AM267" s="96"/>
      <c r="AN267" s="96"/>
      <c r="AO267" s="96"/>
      <c r="AP267" s="96"/>
      <c r="AQ267" s="96"/>
      <c r="AR267" s="96"/>
      <c r="AS267" s="96"/>
      <c r="AT267" s="96"/>
      <c r="AU267" s="96"/>
      <c r="AV267" s="96"/>
      <c r="AW267" s="96"/>
      <c r="AX267" s="96"/>
      <c r="AY267" s="96"/>
      <c r="AZ267" s="96"/>
      <c r="BA267" s="96"/>
      <c r="BB267" s="96"/>
      <c r="BC267" s="96"/>
      <c r="BD267" s="96"/>
      <c r="BE267" s="96"/>
      <c r="BF267" s="96"/>
      <c r="BG267" s="96"/>
      <c r="BH267" s="96"/>
      <c r="BI267" s="96"/>
      <c r="BJ267" s="96"/>
      <c r="BK267" s="96"/>
      <c r="BL267" s="96"/>
      <c r="BM267" s="96"/>
      <c r="BN267" s="96"/>
      <c r="BO267" s="96"/>
      <c r="BP267" s="96"/>
      <c r="BQ267" s="96"/>
      <c r="BR267" s="96"/>
      <c r="BS267" s="96"/>
      <c r="BT267" s="96"/>
      <c r="BU267" s="96"/>
      <c r="BV267" s="96"/>
      <c r="BW267" s="96"/>
      <c r="BX267" s="96"/>
      <c r="BY267" s="96"/>
      <c r="BZ267" s="96"/>
      <c r="CA267" s="96"/>
      <c r="CB267" s="96"/>
      <c r="CC267" s="96"/>
      <c r="CD267" s="96"/>
      <c r="CE267" s="96"/>
      <c r="CF267" s="96"/>
      <c r="CG267" s="96"/>
      <c r="CH267" s="96"/>
      <c r="CI267" s="96"/>
      <c r="CJ267" s="96"/>
      <c r="CK267" s="96"/>
      <c r="CL267" s="96"/>
      <c r="CM267" s="96"/>
      <c r="CN267" s="96"/>
      <c r="CO267" s="96"/>
      <c r="CP267" s="96"/>
      <c r="CQ267" s="96"/>
      <c r="CR267" s="96"/>
      <c r="CS267" s="96"/>
      <c r="CT267" s="96"/>
      <c r="CU267" s="96"/>
      <c r="CV267" s="96"/>
      <c r="CW267" s="96"/>
      <c r="CX267" s="96"/>
      <c r="CY267" s="96"/>
      <c r="CZ267" s="96"/>
    </row>
    <row r="268" spans="1:104">
      <c r="A268" t="s">
        <v>301</v>
      </c>
      <c r="C268" s="154" t="s">
        <v>574</v>
      </c>
      <c r="D268" s="95">
        <f>D261-D266</f>
        <v>0</v>
      </c>
      <c r="E268" s="95">
        <f t="shared" ref="E268:BP268" si="219">E261-E266</f>
        <v>0</v>
      </c>
      <c r="F268" s="95">
        <f t="shared" si="219"/>
        <v>0</v>
      </c>
      <c r="G268" s="95">
        <f t="shared" si="219"/>
        <v>0</v>
      </c>
      <c r="H268" s="95">
        <f t="shared" si="219"/>
        <v>0</v>
      </c>
      <c r="I268" s="95">
        <f t="shared" si="219"/>
        <v>0</v>
      </c>
      <c r="J268" s="95">
        <f t="shared" si="219"/>
        <v>0</v>
      </c>
      <c r="K268" s="95">
        <f t="shared" si="219"/>
        <v>0</v>
      </c>
      <c r="L268" s="95">
        <f t="shared" si="219"/>
        <v>0</v>
      </c>
      <c r="M268" s="95">
        <f t="shared" si="219"/>
        <v>0</v>
      </c>
      <c r="N268" s="95">
        <f t="shared" si="219"/>
        <v>0</v>
      </c>
      <c r="O268" s="95">
        <f t="shared" si="219"/>
        <v>0</v>
      </c>
      <c r="P268" s="95">
        <f t="shared" si="219"/>
        <v>0</v>
      </c>
      <c r="Q268" s="95">
        <f t="shared" si="219"/>
        <v>0</v>
      </c>
      <c r="R268" s="95">
        <f t="shared" si="219"/>
        <v>0</v>
      </c>
      <c r="S268" s="95">
        <f t="shared" si="219"/>
        <v>0</v>
      </c>
      <c r="T268" s="95">
        <f t="shared" si="219"/>
        <v>0</v>
      </c>
      <c r="U268" s="95">
        <f t="shared" si="219"/>
        <v>0</v>
      </c>
      <c r="V268" s="95">
        <f t="shared" si="219"/>
        <v>0</v>
      </c>
      <c r="W268" s="95">
        <f t="shared" si="219"/>
        <v>0</v>
      </c>
      <c r="X268" s="95">
        <f t="shared" si="219"/>
        <v>0</v>
      </c>
      <c r="Y268" s="95">
        <f t="shared" si="219"/>
        <v>0</v>
      </c>
      <c r="Z268" s="95">
        <f t="shared" si="219"/>
        <v>0</v>
      </c>
      <c r="AA268" s="95">
        <f t="shared" si="219"/>
        <v>0</v>
      </c>
      <c r="AB268" s="95">
        <f t="shared" si="219"/>
        <v>0</v>
      </c>
      <c r="AC268" s="95">
        <f t="shared" si="219"/>
        <v>0</v>
      </c>
      <c r="AD268" s="95">
        <f t="shared" si="219"/>
        <v>0</v>
      </c>
      <c r="AE268" s="95">
        <f t="shared" si="219"/>
        <v>0</v>
      </c>
      <c r="AF268" s="95">
        <f t="shared" si="219"/>
        <v>0</v>
      </c>
      <c r="AG268" s="95">
        <f t="shared" si="219"/>
        <v>0</v>
      </c>
      <c r="AH268" s="95">
        <f t="shared" si="219"/>
        <v>0</v>
      </c>
      <c r="AI268" s="95">
        <f t="shared" si="219"/>
        <v>0</v>
      </c>
      <c r="AJ268" s="95">
        <f t="shared" si="219"/>
        <v>0</v>
      </c>
      <c r="AK268" s="95">
        <f t="shared" si="219"/>
        <v>0</v>
      </c>
      <c r="AL268" s="95">
        <f t="shared" si="219"/>
        <v>0</v>
      </c>
      <c r="AM268" s="95">
        <f t="shared" si="219"/>
        <v>0</v>
      </c>
      <c r="AN268" s="95" t="e">
        <f t="shared" si="219"/>
        <v>#REF!</v>
      </c>
      <c r="AO268" s="95" t="e">
        <f t="shared" si="219"/>
        <v>#REF!</v>
      </c>
      <c r="AP268" s="95" t="e">
        <f t="shared" si="219"/>
        <v>#REF!</v>
      </c>
      <c r="AQ268" s="95" t="e">
        <f t="shared" si="219"/>
        <v>#REF!</v>
      </c>
      <c r="AR268" s="95" t="e">
        <f t="shared" si="219"/>
        <v>#REF!</v>
      </c>
      <c r="AS268" s="95" t="e">
        <f t="shared" si="219"/>
        <v>#REF!</v>
      </c>
      <c r="AT268" s="95" t="e">
        <f t="shared" si="219"/>
        <v>#REF!</v>
      </c>
      <c r="AU268" s="95" t="e">
        <f t="shared" si="219"/>
        <v>#REF!</v>
      </c>
      <c r="AV268" s="95" t="e">
        <f t="shared" si="219"/>
        <v>#REF!</v>
      </c>
      <c r="AW268" s="95" t="e">
        <f t="shared" si="219"/>
        <v>#REF!</v>
      </c>
      <c r="AX268" s="95" t="e">
        <f t="shared" si="219"/>
        <v>#REF!</v>
      </c>
      <c r="AY268" s="95" t="e">
        <f t="shared" si="219"/>
        <v>#REF!</v>
      </c>
      <c r="AZ268" s="95" t="e">
        <f t="shared" si="219"/>
        <v>#REF!</v>
      </c>
      <c r="BA268" s="95" t="e">
        <f t="shared" si="219"/>
        <v>#REF!</v>
      </c>
      <c r="BB268" s="95" t="e">
        <f t="shared" si="219"/>
        <v>#REF!</v>
      </c>
      <c r="BC268" s="95" t="e">
        <f t="shared" si="219"/>
        <v>#REF!</v>
      </c>
      <c r="BD268" s="95" t="e">
        <f t="shared" si="219"/>
        <v>#REF!</v>
      </c>
      <c r="BE268" s="95" t="e">
        <f t="shared" si="219"/>
        <v>#REF!</v>
      </c>
      <c r="BF268" s="95" t="e">
        <f t="shared" si="219"/>
        <v>#REF!</v>
      </c>
      <c r="BG268" s="95" t="e">
        <f t="shared" si="219"/>
        <v>#REF!</v>
      </c>
      <c r="BH268" s="95" t="e">
        <f t="shared" si="219"/>
        <v>#REF!</v>
      </c>
      <c r="BI268" s="95" t="e">
        <f t="shared" si="219"/>
        <v>#REF!</v>
      </c>
      <c r="BJ268" s="95" t="e">
        <f t="shared" si="219"/>
        <v>#REF!</v>
      </c>
      <c r="BK268" s="95" t="e">
        <f t="shared" si="219"/>
        <v>#REF!</v>
      </c>
      <c r="BL268" s="95" t="e">
        <f t="shared" si="219"/>
        <v>#REF!</v>
      </c>
      <c r="BM268" s="95" t="e">
        <f t="shared" si="219"/>
        <v>#REF!</v>
      </c>
      <c r="BN268" s="95" t="e">
        <f t="shared" si="219"/>
        <v>#REF!</v>
      </c>
      <c r="BO268" s="95" t="e">
        <f t="shared" si="219"/>
        <v>#REF!</v>
      </c>
      <c r="BP268" s="95" t="e">
        <f t="shared" si="219"/>
        <v>#REF!</v>
      </c>
      <c r="BQ268" s="95" t="e">
        <f t="shared" ref="BQ268:CZ268" si="220">BQ261-BQ266</f>
        <v>#REF!</v>
      </c>
      <c r="BR268" s="95" t="e">
        <f t="shared" si="220"/>
        <v>#REF!</v>
      </c>
      <c r="BS268" s="95" t="e">
        <f t="shared" si="220"/>
        <v>#REF!</v>
      </c>
      <c r="BT268" s="95" t="e">
        <f t="shared" si="220"/>
        <v>#REF!</v>
      </c>
      <c r="BU268" s="95" t="e">
        <f t="shared" si="220"/>
        <v>#REF!</v>
      </c>
      <c r="BV268" s="95" t="e">
        <f t="shared" si="220"/>
        <v>#REF!</v>
      </c>
      <c r="BW268" s="95" t="e">
        <f t="shared" si="220"/>
        <v>#REF!</v>
      </c>
      <c r="BX268" s="95" t="e">
        <f t="shared" si="220"/>
        <v>#REF!</v>
      </c>
      <c r="BY268" s="95" t="e">
        <f t="shared" si="220"/>
        <v>#REF!</v>
      </c>
      <c r="BZ268" s="95" t="e">
        <f t="shared" si="220"/>
        <v>#REF!</v>
      </c>
      <c r="CA268" s="95" t="e">
        <f t="shared" si="220"/>
        <v>#REF!</v>
      </c>
      <c r="CB268" s="95" t="e">
        <f t="shared" si="220"/>
        <v>#REF!</v>
      </c>
      <c r="CC268" s="95" t="e">
        <f t="shared" si="220"/>
        <v>#REF!</v>
      </c>
      <c r="CD268" s="95" t="e">
        <f t="shared" si="220"/>
        <v>#REF!</v>
      </c>
      <c r="CE268" s="95" t="e">
        <f t="shared" si="220"/>
        <v>#REF!</v>
      </c>
      <c r="CF268" s="95" t="e">
        <f t="shared" si="220"/>
        <v>#REF!</v>
      </c>
      <c r="CG268" s="95" t="e">
        <f t="shared" si="220"/>
        <v>#REF!</v>
      </c>
      <c r="CH268" s="95" t="e">
        <f t="shared" si="220"/>
        <v>#REF!</v>
      </c>
      <c r="CI268" s="95" t="e">
        <f t="shared" si="220"/>
        <v>#REF!</v>
      </c>
      <c r="CJ268" s="95" t="e">
        <f t="shared" si="220"/>
        <v>#REF!</v>
      </c>
      <c r="CK268" s="95" t="e">
        <f t="shared" si="220"/>
        <v>#REF!</v>
      </c>
      <c r="CL268" s="95" t="e">
        <f t="shared" si="220"/>
        <v>#REF!</v>
      </c>
      <c r="CM268" s="95" t="e">
        <f t="shared" si="220"/>
        <v>#REF!</v>
      </c>
      <c r="CN268" s="95" t="e">
        <f t="shared" si="220"/>
        <v>#REF!</v>
      </c>
      <c r="CO268" s="95" t="e">
        <f t="shared" si="220"/>
        <v>#REF!</v>
      </c>
      <c r="CP268" s="95" t="e">
        <f t="shared" si="220"/>
        <v>#REF!</v>
      </c>
      <c r="CQ268" s="95" t="e">
        <f t="shared" si="220"/>
        <v>#REF!</v>
      </c>
      <c r="CR268" s="95" t="e">
        <f t="shared" si="220"/>
        <v>#REF!</v>
      </c>
      <c r="CS268" s="95" t="e">
        <f t="shared" si="220"/>
        <v>#REF!</v>
      </c>
      <c r="CT268" s="95" t="e">
        <f t="shared" si="220"/>
        <v>#REF!</v>
      </c>
      <c r="CU268" s="95" t="e">
        <f t="shared" si="220"/>
        <v>#REF!</v>
      </c>
      <c r="CV268" s="95" t="e">
        <f t="shared" si="220"/>
        <v>#REF!</v>
      </c>
      <c r="CW268" s="95" t="e">
        <f t="shared" si="220"/>
        <v>#REF!</v>
      </c>
      <c r="CX268" s="95" t="e">
        <f t="shared" si="220"/>
        <v>#REF!</v>
      </c>
      <c r="CY268" s="95" t="e">
        <f t="shared" si="220"/>
        <v>#REF!</v>
      </c>
      <c r="CZ268" s="95" t="e">
        <f t="shared" si="220"/>
        <v>#REF!</v>
      </c>
    </row>
    <row r="269" spans="1:104">
      <c r="A269" t="s">
        <v>302</v>
      </c>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c r="AG269" s="96"/>
      <c r="AH269" s="96"/>
      <c r="AI269" s="96"/>
      <c r="AJ269" s="96"/>
      <c r="AK269" s="96"/>
      <c r="AL269" s="96"/>
      <c r="AM269" s="96"/>
      <c r="AN269" s="96"/>
      <c r="AO269" s="96"/>
      <c r="AP269" s="96"/>
      <c r="AQ269" s="96"/>
      <c r="AR269" s="96"/>
      <c r="AS269" s="96"/>
      <c r="AT269" s="96"/>
      <c r="AU269" s="96"/>
      <c r="AV269" s="96"/>
      <c r="AW269" s="96"/>
      <c r="AX269" s="96"/>
      <c r="AY269" s="96"/>
      <c r="AZ269" s="96"/>
      <c r="BA269" s="96"/>
      <c r="BB269" s="96"/>
      <c r="BC269" s="96"/>
      <c r="BD269" s="96"/>
      <c r="BE269" s="96"/>
      <c r="BF269" s="96"/>
      <c r="BG269" s="96"/>
      <c r="BH269" s="96"/>
      <c r="BI269" s="96"/>
      <c r="BJ269" s="96"/>
      <c r="BK269" s="96"/>
      <c r="BL269" s="96"/>
      <c r="BM269" s="96"/>
      <c r="BN269" s="96"/>
      <c r="BO269" s="96"/>
      <c r="BP269" s="96"/>
      <c r="BQ269" s="96"/>
      <c r="BR269" s="96"/>
      <c r="BS269" s="96"/>
      <c r="BT269" s="96"/>
      <c r="BU269" s="96"/>
      <c r="BV269" s="96"/>
      <c r="BW269" s="96"/>
      <c r="BX269" s="96"/>
      <c r="BY269" s="96"/>
      <c r="BZ269" s="96"/>
      <c r="CA269" s="96"/>
      <c r="CB269" s="96"/>
      <c r="CC269" s="96"/>
      <c r="CD269" s="96"/>
      <c r="CE269" s="96"/>
      <c r="CF269" s="96"/>
      <c r="CG269" s="96"/>
      <c r="CH269" s="96"/>
      <c r="CI269" s="96"/>
      <c r="CJ269" s="96"/>
      <c r="CK269" s="96"/>
      <c r="CL269" s="96"/>
      <c r="CM269" s="96"/>
      <c r="CN269" s="96"/>
      <c r="CO269" s="96"/>
      <c r="CP269" s="96"/>
      <c r="CQ269" s="96"/>
      <c r="CR269" s="96"/>
      <c r="CS269" s="96"/>
      <c r="CT269" s="96"/>
      <c r="CU269" s="96"/>
      <c r="CV269" s="96"/>
      <c r="CW269" s="96"/>
      <c r="CX269" s="96"/>
      <c r="CY269" s="96"/>
      <c r="CZ269" s="96"/>
    </row>
    <row r="270" spans="1:104">
      <c r="A270" t="s">
        <v>303</v>
      </c>
      <c r="C270" s="3"/>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c r="AG270" s="96"/>
      <c r="AH270" s="96"/>
      <c r="AI270" s="96"/>
      <c r="AJ270" s="96"/>
      <c r="AK270" s="96"/>
      <c r="AL270" s="96"/>
      <c r="AM270" s="96"/>
      <c r="AN270" s="96"/>
      <c r="AO270" s="96"/>
      <c r="AP270" s="96"/>
      <c r="AQ270" s="96"/>
      <c r="AR270" s="96"/>
      <c r="AS270" s="96"/>
      <c r="AT270" s="96"/>
      <c r="AU270" s="96"/>
      <c r="AV270" s="96"/>
      <c r="AW270" s="96"/>
      <c r="AX270" s="96"/>
      <c r="AY270" s="96"/>
      <c r="AZ270" s="96"/>
      <c r="BA270" s="96"/>
      <c r="BB270" s="96"/>
      <c r="BC270" s="96"/>
      <c r="BD270" s="96"/>
      <c r="BE270" s="96"/>
      <c r="BF270" s="96"/>
      <c r="BG270" s="96"/>
      <c r="BH270" s="96"/>
      <c r="BI270" s="96"/>
      <c r="BJ270" s="96"/>
      <c r="BK270" s="96"/>
      <c r="BL270" s="96"/>
      <c r="BM270" s="96"/>
      <c r="BN270" s="96"/>
      <c r="BO270" s="96"/>
      <c r="BP270" s="96"/>
      <c r="BQ270" s="96"/>
      <c r="BR270" s="96"/>
      <c r="BS270" s="96"/>
      <c r="BT270" s="96"/>
      <c r="BU270" s="96"/>
      <c r="BV270" s="96"/>
      <c r="BW270" s="96"/>
      <c r="BX270" s="96"/>
      <c r="BY270" s="96"/>
      <c r="BZ270" s="96"/>
      <c r="CA270" s="96"/>
      <c r="CB270" s="96"/>
      <c r="CC270" s="96"/>
      <c r="CD270" s="96"/>
      <c r="CE270" s="96"/>
      <c r="CF270" s="96"/>
      <c r="CG270" s="96"/>
      <c r="CH270" s="96"/>
      <c r="CI270" s="96"/>
      <c r="CJ270" s="96"/>
      <c r="CK270" s="96"/>
      <c r="CL270" s="96"/>
      <c r="CM270" s="96"/>
      <c r="CN270" s="96"/>
      <c r="CO270" s="96"/>
      <c r="CP270" s="96"/>
      <c r="CQ270" s="96"/>
      <c r="CR270" s="96"/>
      <c r="CS270" s="96"/>
      <c r="CT270" s="96"/>
      <c r="CU270" s="96"/>
      <c r="CV270" s="96"/>
      <c r="CW270" s="96"/>
      <c r="CX270" s="96"/>
      <c r="CY270" s="96"/>
      <c r="CZ270" s="96"/>
    </row>
    <row r="271" spans="1:104">
      <c r="A271" t="s">
        <v>304</v>
      </c>
      <c r="C271" s="3"/>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6"/>
      <c r="CT271" s="96"/>
      <c r="CU271" s="96"/>
      <c r="CV271" s="96"/>
      <c r="CW271" s="96"/>
      <c r="CX271" s="96"/>
      <c r="CY271" s="96"/>
      <c r="CZ271" s="96"/>
    </row>
    <row r="272" spans="1:104">
      <c r="A272" t="s">
        <v>305</v>
      </c>
      <c r="B272" t="s">
        <v>656</v>
      </c>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96"/>
      <c r="AL272" s="96"/>
      <c r="AM272" s="96"/>
      <c r="AN272" s="96"/>
      <c r="AO272" s="96"/>
      <c r="AP272" s="96"/>
      <c r="AQ272" s="96"/>
      <c r="AR272" s="96"/>
      <c r="AS272" s="96"/>
      <c r="AT272" s="96"/>
      <c r="AU272" s="96"/>
      <c r="AV272" s="96"/>
      <c r="AW272" s="96"/>
      <c r="AX272" s="96"/>
      <c r="AY272" s="96"/>
      <c r="AZ272" s="96"/>
      <c r="BA272" s="96"/>
      <c r="BB272" s="96"/>
      <c r="BC272" s="96"/>
      <c r="BD272" s="96"/>
      <c r="BE272" s="96"/>
      <c r="BF272" s="96"/>
      <c r="BG272" s="96"/>
      <c r="BH272" s="96"/>
      <c r="BI272" s="96"/>
      <c r="BJ272" s="96"/>
      <c r="BK272" s="96"/>
      <c r="BL272" s="96"/>
      <c r="BM272" s="96"/>
      <c r="BN272" s="96"/>
      <c r="BO272" s="96"/>
      <c r="BP272" s="96"/>
      <c r="BQ272" s="96"/>
      <c r="BR272" s="96"/>
      <c r="BS272" s="96"/>
      <c r="BT272" s="96"/>
      <c r="BU272" s="96"/>
      <c r="BV272" s="96"/>
      <c r="BW272" s="96"/>
      <c r="BX272" s="96"/>
      <c r="BY272" s="96"/>
      <c r="BZ272" s="96"/>
      <c r="CA272" s="96"/>
      <c r="CB272" s="96"/>
      <c r="CC272" s="96"/>
      <c r="CD272" s="96"/>
      <c r="CE272" s="96"/>
      <c r="CF272" s="96"/>
      <c r="CG272" s="96"/>
      <c r="CH272" s="96"/>
      <c r="CI272" s="96"/>
      <c r="CJ272" s="96"/>
      <c r="CK272" s="96"/>
      <c r="CL272" s="96"/>
      <c r="CM272" s="96"/>
      <c r="CN272" s="96"/>
      <c r="CO272" s="96"/>
      <c r="CP272" s="96"/>
      <c r="CQ272" s="96"/>
      <c r="CR272" s="96"/>
      <c r="CS272" s="96"/>
      <c r="CT272" s="96"/>
      <c r="CU272" s="96"/>
      <c r="CV272" s="96"/>
      <c r="CW272" s="96"/>
      <c r="CX272" s="96"/>
      <c r="CY272" s="96"/>
      <c r="CZ272" s="96"/>
    </row>
    <row r="273" spans="1:104">
      <c r="A273" t="s">
        <v>306</v>
      </c>
      <c r="C273" s="154" t="s">
        <v>572</v>
      </c>
      <c r="D273" s="95">
        <f t="shared" ref="D273:AI273" si="221">MAX(0,D29+D31-290)*0.04</f>
        <v>0</v>
      </c>
      <c r="E273" s="95">
        <f t="shared" si="221"/>
        <v>0</v>
      </c>
      <c r="F273" s="95">
        <f t="shared" si="221"/>
        <v>0</v>
      </c>
      <c r="G273" s="95">
        <f t="shared" si="221"/>
        <v>0</v>
      </c>
      <c r="H273" s="95">
        <f t="shared" si="221"/>
        <v>0</v>
      </c>
      <c r="I273" s="95">
        <f t="shared" si="221"/>
        <v>0</v>
      </c>
      <c r="J273" s="95">
        <f t="shared" si="221"/>
        <v>0</v>
      </c>
      <c r="K273" s="95">
        <f t="shared" si="221"/>
        <v>0</v>
      </c>
      <c r="L273" s="95">
        <f t="shared" si="221"/>
        <v>0</v>
      </c>
      <c r="M273" s="95">
        <f t="shared" si="221"/>
        <v>0</v>
      </c>
      <c r="N273" s="95">
        <f t="shared" si="221"/>
        <v>0</v>
      </c>
      <c r="O273" s="95">
        <f t="shared" si="221"/>
        <v>0</v>
      </c>
      <c r="P273" s="95">
        <f t="shared" si="221"/>
        <v>0</v>
      </c>
      <c r="Q273" s="95">
        <f t="shared" si="221"/>
        <v>0</v>
      </c>
      <c r="R273" s="95">
        <f t="shared" si="221"/>
        <v>0</v>
      </c>
      <c r="S273" s="95">
        <f t="shared" si="221"/>
        <v>0</v>
      </c>
      <c r="T273" s="95">
        <f t="shared" si="221"/>
        <v>0</v>
      </c>
      <c r="U273" s="95">
        <f t="shared" si="221"/>
        <v>0</v>
      </c>
      <c r="V273" s="95">
        <f t="shared" si="221"/>
        <v>0</v>
      </c>
      <c r="W273" s="95">
        <f t="shared" si="221"/>
        <v>0</v>
      </c>
      <c r="X273" s="95">
        <f t="shared" si="221"/>
        <v>0</v>
      </c>
      <c r="Y273" s="95">
        <f t="shared" si="221"/>
        <v>0</v>
      </c>
      <c r="Z273" s="95">
        <f t="shared" si="221"/>
        <v>0</v>
      </c>
      <c r="AA273" s="95">
        <f t="shared" si="221"/>
        <v>0</v>
      </c>
      <c r="AB273" s="95">
        <f t="shared" si="221"/>
        <v>0</v>
      </c>
      <c r="AC273" s="95">
        <f t="shared" si="221"/>
        <v>0</v>
      </c>
      <c r="AD273" s="95">
        <f t="shared" si="221"/>
        <v>0</v>
      </c>
      <c r="AE273" s="95">
        <f t="shared" si="221"/>
        <v>0</v>
      </c>
      <c r="AF273" s="95">
        <f t="shared" si="221"/>
        <v>0</v>
      </c>
      <c r="AG273" s="95">
        <f t="shared" si="221"/>
        <v>0</v>
      </c>
      <c r="AH273" s="95">
        <f t="shared" si="221"/>
        <v>0</v>
      </c>
      <c r="AI273" s="95">
        <f t="shared" si="221"/>
        <v>0</v>
      </c>
      <c r="AJ273" s="95">
        <f t="shared" ref="AJ273:BO273" si="222">MAX(0,AJ29+AJ31-290)*0.04</f>
        <v>0</v>
      </c>
      <c r="AK273" s="95">
        <f t="shared" si="222"/>
        <v>0</v>
      </c>
      <c r="AL273" s="95">
        <f t="shared" si="222"/>
        <v>0</v>
      </c>
      <c r="AM273" s="95">
        <f t="shared" si="222"/>
        <v>0</v>
      </c>
      <c r="AN273" s="95" t="e">
        <f t="shared" si="222"/>
        <v>#REF!</v>
      </c>
      <c r="AO273" s="95" t="e">
        <f t="shared" si="222"/>
        <v>#REF!</v>
      </c>
      <c r="AP273" s="95" t="e">
        <f t="shared" si="222"/>
        <v>#REF!</v>
      </c>
      <c r="AQ273" s="95" t="e">
        <f t="shared" si="222"/>
        <v>#REF!</v>
      </c>
      <c r="AR273" s="95" t="e">
        <f t="shared" si="222"/>
        <v>#REF!</v>
      </c>
      <c r="AS273" s="95" t="e">
        <f t="shared" si="222"/>
        <v>#REF!</v>
      </c>
      <c r="AT273" s="95" t="e">
        <f t="shared" si="222"/>
        <v>#REF!</v>
      </c>
      <c r="AU273" s="95" t="e">
        <f t="shared" si="222"/>
        <v>#REF!</v>
      </c>
      <c r="AV273" s="95" t="e">
        <f t="shared" si="222"/>
        <v>#REF!</v>
      </c>
      <c r="AW273" s="95" t="e">
        <f t="shared" si="222"/>
        <v>#REF!</v>
      </c>
      <c r="AX273" s="95" t="e">
        <f t="shared" si="222"/>
        <v>#REF!</v>
      </c>
      <c r="AY273" s="95" t="e">
        <f t="shared" si="222"/>
        <v>#REF!</v>
      </c>
      <c r="AZ273" s="95" t="e">
        <f t="shared" si="222"/>
        <v>#REF!</v>
      </c>
      <c r="BA273" s="95" t="e">
        <f t="shared" si="222"/>
        <v>#REF!</v>
      </c>
      <c r="BB273" s="95" t="e">
        <f t="shared" si="222"/>
        <v>#REF!</v>
      </c>
      <c r="BC273" s="95" t="e">
        <f t="shared" si="222"/>
        <v>#REF!</v>
      </c>
      <c r="BD273" s="95" t="e">
        <f t="shared" si="222"/>
        <v>#REF!</v>
      </c>
      <c r="BE273" s="95" t="e">
        <f t="shared" si="222"/>
        <v>#REF!</v>
      </c>
      <c r="BF273" s="95" t="e">
        <f t="shared" si="222"/>
        <v>#REF!</v>
      </c>
      <c r="BG273" s="95" t="e">
        <f t="shared" si="222"/>
        <v>#REF!</v>
      </c>
      <c r="BH273" s="95" t="e">
        <f t="shared" si="222"/>
        <v>#REF!</v>
      </c>
      <c r="BI273" s="95" t="e">
        <f t="shared" si="222"/>
        <v>#REF!</v>
      </c>
      <c r="BJ273" s="95" t="e">
        <f t="shared" si="222"/>
        <v>#REF!</v>
      </c>
      <c r="BK273" s="95" t="e">
        <f t="shared" si="222"/>
        <v>#REF!</v>
      </c>
      <c r="BL273" s="95" t="e">
        <f t="shared" si="222"/>
        <v>#REF!</v>
      </c>
      <c r="BM273" s="95" t="e">
        <f t="shared" si="222"/>
        <v>#REF!</v>
      </c>
      <c r="BN273" s="95" t="e">
        <f t="shared" si="222"/>
        <v>#REF!</v>
      </c>
      <c r="BO273" s="95" t="e">
        <f t="shared" si="222"/>
        <v>#REF!</v>
      </c>
      <c r="BP273" s="95" t="e">
        <f t="shared" ref="BP273:CZ273" si="223">MAX(0,BP29+BP31-290)*0.04</f>
        <v>#REF!</v>
      </c>
      <c r="BQ273" s="95" t="e">
        <f t="shared" si="223"/>
        <v>#REF!</v>
      </c>
      <c r="BR273" s="95" t="e">
        <f t="shared" si="223"/>
        <v>#REF!</v>
      </c>
      <c r="BS273" s="95" t="e">
        <f t="shared" si="223"/>
        <v>#REF!</v>
      </c>
      <c r="BT273" s="95" t="e">
        <f t="shared" si="223"/>
        <v>#REF!</v>
      </c>
      <c r="BU273" s="95" t="e">
        <f t="shared" si="223"/>
        <v>#REF!</v>
      </c>
      <c r="BV273" s="95" t="e">
        <f t="shared" si="223"/>
        <v>#REF!</v>
      </c>
      <c r="BW273" s="95" t="e">
        <f t="shared" si="223"/>
        <v>#REF!</v>
      </c>
      <c r="BX273" s="95" t="e">
        <f t="shared" si="223"/>
        <v>#REF!</v>
      </c>
      <c r="BY273" s="95" t="e">
        <f t="shared" si="223"/>
        <v>#REF!</v>
      </c>
      <c r="BZ273" s="95" t="e">
        <f t="shared" si="223"/>
        <v>#REF!</v>
      </c>
      <c r="CA273" s="95" t="e">
        <f t="shared" si="223"/>
        <v>#REF!</v>
      </c>
      <c r="CB273" s="95" t="e">
        <f t="shared" si="223"/>
        <v>#REF!</v>
      </c>
      <c r="CC273" s="95" t="e">
        <f t="shared" si="223"/>
        <v>#REF!</v>
      </c>
      <c r="CD273" s="95" t="e">
        <f t="shared" si="223"/>
        <v>#REF!</v>
      </c>
      <c r="CE273" s="95" t="e">
        <f t="shared" si="223"/>
        <v>#REF!</v>
      </c>
      <c r="CF273" s="95" t="e">
        <f t="shared" si="223"/>
        <v>#REF!</v>
      </c>
      <c r="CG273" s="95" t="e">
        <f t="shared" si="223"/>
        <v>#REF!</v>
      </c>
      <c r="CH273" s="95" t="e">
        <f t="shared" si="223"/>
        <v>#REF!</v>
      </c>
      <c r="CI273" s="95" t="e">
        <f t="shared" si="223"/>
        <v>#REF!</v>
      </c>
      <c r="CJ273" s="95" t="e">
        <f t="shared" si="223"/>
        <v>#REF!</v>
      </c>
      <c r="CK273" s="95" t="e">
        <f t="shared" si="223"/>
        <v>#REF!</v>
      </c>
      <c r="CL273" s="95" t="e">
        <f t="shared" si="223"/>
        <v>#REF!</v>
      </c>
      <c r="CM273" s="95" t="e">
        <f t="shared" si="223"/>
        <v>#REF!</v>
      </c>
      <c r="CN273" s="95" t="e">
        <f t="shared" si="223"/>
        <v>#REF!</v>
      </c>
      <c r="CO273" s="95" t="e">
        <f t="shared" si="223"/>
        <v>#REF!</v>
      </c>
      <c r="CP273" s="95" t="e">
        <f t="shared" si="223"/>
        <v>#REF!</v>
      </c>
      <c r="CQ273" s="95" t="e">
        <f t="shared" si="223"/>
        <v>#REF!</v>
      </c>
      <c r="CR273" s="95" t="e">
        <f t="shared" si="223"/>
        <v>#REF!</v>
      </c>
      <c r="CS273" s="95" t="e">
        <f t="shared" si="223"/>
        <v>#REF!</v>
      </c>
      <c r="CT273" s="95" t="e">
        <f t="shared" si="223"/>
        <v>#REF!</v>
      </c>
      <c r="CU273" s="95" t="e">
        <f t="shared" si="223"/>
        <v>#REF!</v>
      </c>
      <c r="CV273" s="95" t="e">
        <f t="shared" si="223"/>
        <v>#REF!</v>
      </c>
      <c r="CW273" s="95" t="e">
        <f t="shared" si="223"/>
        <v>#REF!</v>
      </c>
      <c r="CX273" s="95" t="e">
        <f t="shared" si="223"/>
        <v>#REF!</v>
      </c>
      <c r="CY273" s="95" t="e">
        <f t="shared" si="223"/>
        <v>#REF!</v>
      </c>
      <c r="CZ273" s="95" t="e">
        <f t="shared" si="223"/>
        <v>#REF!</v>
      </c>
    </row>
    <row r="274" spans="1:104">
      <c r="A274" t="s">
        <v>307</v>
      </c>
      <c r="C274" s="154" t="s">
        <v>573</v>
      </c>
      <c r="D274" s="95">
        <f t="shared" ref="D274:AI274" si="224">MAX(0,D56+D58-290)*0.04</f>
        <v>0</v>
      </c>
      <c r="E274" s="95">
        <f t="shared" si="224"/>
        <v>0</v>
      </c>
      <c r="F274" s="95">
        <f t="shared" si="224"/>
        <v>0</v>
      </c>
      <c r="G274" s="95">
        <f t="shared" si="224"/>
        <v>0</v>
      </c>
      <c r="H274" s="95">
        <f t="shared" si="224"/>
        <v>0</v>
      </c>
      <c r="I274" s="95">
        <f t="shared" si="224"/>
        <v>0</v>
      </c>
      <c r="J274" s="95">
        <f t="shared" si="224"/>
        <v>0</v>
      </c>
      <c r="K274" s="95">
        <f t="shared" si="224"/>
        <v>0</v>
      </c>
      <c r="L274" s="95">
        <f t="shared" si="224"/>
        <v>0</v>
      </c>
      <c r="M274" s="95">
        <f t="shared" si="224"/>
        <v>0</v>
      </c>
      <c r="N274" s="95">
        <f t="shared" si="224"/>
        <v>0</v>
      </c>
      <c r="O274" s="95">
        <f t="shared" si="224"/>
        <v>0</v>
      </c>
      <c r="P274" s="95">
        <f t="shared" si="224"/>
        <v>0</v>
      </c>
      <c r="Q274" s="95">
        <f t="shared" si="224"/>
        <v>0</v>
      </c>
      <c r="R274" s="95">
        <f t="shared" si="224"/>
        <v>0</v>
      </c>
      <c r="S274" s="95">
        <f t="shared" si="224"/>
        <v>0</v>
      </c>
      <c r="T274" s="95">
        <f t="shared" si="224"/>
        <v>0</v>
      </c>
      <c r="U274" s="95">
        <f t="shared" si="224"/>
        <v>0</v>
      </c>
      <c r="V274" s="95">
        <f t="shared" si="224"/>
        <v>0</v>
      </c>
      <c r="W274" s="95">
        <f t="shared" si="224"/>
        <v>0</v>
      </c>
      <c r="X274" s="95">
        <f t="shared" si="224"/>
        <v>0</v>
      </c>
      <c r="Y274" s="95">
        <f t="shared" si="224"/>
        <v>0</v>
      </c>
      <c r="Z274" s="95">
        <f t="shared" si="224"/>
        <v>0</v>
      </c>
      <c r="AA274" s="95">
        <f t="shared" si="224"/>
        <v>0</v>
      </c>
      <c r="AB274" s="95">
        <f t="shared" si="224"/>
        <v>0</v>
      </c>
      <c r="AC274" s="95">
        <f t="shared" si="224"/>
        <v>0</v>
      </c>
      <c r="AD274" s="95">
        <f t="shared" si="224"/>
        <v>0</v>
      </c>
      <c r="AE274" s="95">
        <f t="shared" si="224"/>
        <v>0</v>
      </c>
      <c r="AF274" s="95">
        <f t="shared" si="224"/>
        <v>0</v>
      </c>
      <c r="AG274" s="95">
        <f t="shared" si="224"/>
        <v>0</v>
      </c>
      <c r="AH274" s="95">
        <f t="shared" si="224"/>
        <v>0</v>
      </c>
      <c r="AI274" s="95">
        <f t="shared" si="224"/>
        <v>0</v>
      </c>
      <c r="AJ274" s="95">
        <f t="shared" ref="AJ274:BO274" si="225">MAX(0,AJ56+AJ58-290)*0.04</f>
        <v>0</v>
      </c>
      <c r="AK274" s="95">
        <f t="shared" si="225"/>
        <v>0</v>
      </c>
      <c r="AL274" s="95">
        <f t="shared" si="225"/>
        <v>0</v>
      </c>
      <c r="AM274" s="95">
        <f t="shared" si="225"/>
        <v>0</v>
      </c>
      <c r="AN274" s="95" t="e">
        <f t="shared" si="225"/>
        <v>#REF!</v>
      </c>
      <c r="AO274" s="95" t="e">
        <f t="shared" si="225"/>
        <v>#REF!</v>
      </c>
      <c r="AP274" s="95" t="e">
        <f t="shared" si="225"/>
        <v>#REF!</v>
      </c>
      <c r="AQ274" s="95" t="e">
        <f t="shared" si="225"/>
        <v>#REF!</v>
      </c>
      <c r="AR274" s="95" t="e">
        <f t="shared" si="225"/>
        <v>#REF!</v>
      </c>
      <c r="AS274" s="95" t="e">
        <f t="shared" si="225"/>
        <v>#REF!</v>
      </c>
      <c r="AT274" s="95" t="e">
        <f t="shared" si="225"/>
        <v>#REF!</v>
      </c>
      <c r="AU274" s="95" t="e">
        <f t="shared" si="225"/>
        <v>#REF!</v>
      </c>
      <c r="AV274" s="95" t="e">
        <f t="shared" si="225"/>
        <v>#REF!</v>
      </c>
      <c r="AW274" s="95" t="e">
        <f t="shared" si="225"/>
        <v>#REF!</v>
      </c>
      <c r="AX274" s="95" t="e">
        <f t="shared" si="225"/>
        <v>#REF!</v>
      </c>
      <c r="AY274" s="95" t="e">
        <f t="shared" si="225"/>
        <v>#REF!</v>
      </c>
      <c r="AZ274" s="95" t="e">
        <f t="shared" si="225"/>
        <v>#REF!</v>
      </c>
      <c r="BA274" s="95" t="e">
        <f t="shared" si="225"/>
        <v>#REF!</v>
      </c>
      <c r="BB274" s="95" t="e">
        <f t="shared" si="225"/>
        <v>#REF!</v>
      </c>
      <c r="BC274" s="95" t="e">
        <f t="shared" si="225"/>
        <v>#REF!</v>
      </c>
      <c r="BD274" s="95" t="e">
        <f t="shared" si="225"/>
        <v>#REF!</v>
      </c>
      <c r="BE274" s="95" t="e">
        <f t="shared" si="225"/>
        <v>#REF!</v>
      </c>
      <c r="BF274" s="95" t="e">
        <f t="shared" si="225"/>
        <v>#REF!</v>
      </c>
      <c r="BG274" s="95" t="e">
        <f t="shared" si="225"/>
        <v>#REF!</v>
      </c>
      <c r="BH274" s="95" t="e">
        <f t="shared" si="225"/>
        <v>#REF!</v>
      </c>
      <c r="BI274" s="95" t="e">
        <f t="shared" si="225"/>
        <v>#REF!</v>
      </c>
      <c r="BJ274" s="95" t="e">
        <f t="shared" si="225"/>
        <v>#REF!</v>
      </c>
      <c r="BK274" s="95" t="e">
        <f t="shared" si="225"/>
        <v>#REF!</v>
      </c>
      <c r="BL274" s="95" t="e">
        <f t="shared" si="225"/>
        <v>#REF!</v>
      </c>
      <c r="BM274" s="95" t="e">
        <f t="shared" si="225"/>
        <v>#REF!</v>
      </c>
      <c r="BN274" s="95" t="e">
        <f t="shared" si="225"/>
        <v>#REF!</v>
      </c>
      <c r="BO274" s="95" t="e">
        <f t="shared" si="225"/>
        <v>#REF!</v>
      </c>
      <c r="BP274" s="95" t="e">
        <f t="shared" ref="BP274:CZ274" si="226">MAX(0,BP56+BP58-290)*0.04</f>
        <v>#REF!</v>
      </c>
      <c r="BQ274" s="95" t="e">
        <f t="shared" si="226"/>
        <v>#REF!</v>
      </c>
      <c r="BR274" s="95" t="e">
        <f t="shared" si="226"/>
        <v>#REF!</v>
      </c>
      <c r="BS274" s="95" t="e">
        <f t="shared" si="226"/>
        <v>#REF!</v>
      </c>
      <c r="BT274" s="95" t="e">
        <f t="shared" si="226"/>
        <v>#REF!</v>
      </c>
      <c r="BU274" s="95" t="e">
        <f t="shared" si="226"/>
        <v>#REF!</v>
      </c>
      <c r="BV274" s="95" t="e">
        <f t="shared" si="226"/>
        <v>#REF!</v>
      </c>
      <c r="BW274" s="95" t="e">
        <f t="shared" si="226"/>
        <v>#REF!</v>
      </c>
      <c r="BX274" s="95" t="e">
        <f t="shared" si="226"/>
        <v>#REF!</v>
      </c>
      <c r="BY274" s="95" t="e">
        <f t="shared" si="226"/>
        <v>#REF!</v>
      </c>
      <c r="BZ274" s="95" t="e">
        <f t="shared" si="226"/>
        <v>#REF!</v>
      </c>
      <c r="CA274" s="95" t="e">
        <f t="shared" si="226"/>
        <v>#REF!</v>
      </c>
      <c r="CB274" s="95" t="e">
        <f t="shared" si="226"/>
        <v>#REF!</v>
      </c>
      <c r="CC274" s="95" t="e">
        <f t="shared" si="226"/>
        <v>#REF!</v>
      </c>
      <c r="CD274" s="95" t="e">
        <f t="shared" si="226"/>
        <v>#REF!</v>
      </c>
      <c r="CE274" s="95" t="e">
        <f t="shared" si="226"/>
        <v>#REF!</v>
      </c>
      <c r="CF274" s="95" t="e">
        <f t="shared" si="226"/>
        <v>#REF!</v>
      </c>
      <c r="CG274" s="95" t="e">
        <f t="shared" si="226"/>
        <v>#REF!</v>
      </c>
      <c r="CH274" s="95" t="e">
        <f t="shared" si="226"/>
        <v>#REF!</v>
      </c>
      <c r="CI274" s="95" t="e">
        <f t="shared" si="226"/>
        <v>#REF!</v>
      </c>
      <c r="CJ274" s="95" t="e">
        <f t="shared" si="226"/>
        <v>#REF!</v>
      </c>
      <c r="CK274" s="95" t="e">
        <f t="shared" si="226"/>
        <v>#REF!</v>
      </c>
      <c r="CL274" s="95" t="e">
        <f t="shared" si="226"/>
        <v>#REF!</v>
      </c>
      <c r="CM274" s="95" t="e">
        <f t="shared" si="226"/>
        <v>#REF!</v>
      </c>
      <c r="CN274" s="95" t="e">
        <f t="shared" si="226"/>
        <v>#REF!</v>
      </c>
      <c r="CO274" s="95" t="e">
        <f t="shared" si="226"/>
        <v>#REF!</v>
      </c>
      <c r="CP274" s="95" t="e">
        <f t="shared" si="226"/>
        <v>#REF!</v>
      </c>
      <c r="CQ274" s="95" t="e">
        <f t="shared" si="226"/>
        <v>#REF!</v>
      </c>
      <c r="CR274" s="95" t="e">
        <f t="shared" si="226"/>
        <v>#REF!</v>
      </c>
      <c r="CS274" s="95" t="e">
        <f t="shared" si="226"/>
        <v>#REF!</v>
      </c>
      <c r="CT274" s="95" t="e">
        <f t="shared" si="226"/>
        <v>#REF!</v>
      </c>
      <c r="CU274" s="95" t="e">
        <f t="shared" si="226"/>
        <v>#REF!</v>
      </c>
      <c r="CV274" s="95" t="e">
        <f t="shared" si="226"/>
        <v>#REF!</v>
      </c>
      <c r="CW274" s="95" t="e">
        <f t="shared" si="226"/>
        <v>#REF!</v>
      </c>
      <c r="CX274" s="95" t="e">
        <f t="shared" si="226"/>
        <v>#REF!</v>
      </c>
      <c r="CY274" s="95" t="e">
        <f t="shared" si="226"/>
        <v>#REF!</v>
      </c>
      <c r="CZ274" s="95" t="e">
        <f t="shared" si="226"/>
        <v>#REF!</v>
      </c>
    </row>
    <row r="275" spans="1:104">
      <c r="A275" t="s">
        <v>308</v>
      </c>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c r="AM275" s="96"/>
      <c r="AN275" s="96"/>
      <c r="AO275" s="96"/>
      <c r="AP275" s="96"/>
      <c r="AQ275" s="96"/>
      <c r="AR275" s="96"/>
      <c r="AS275" s="96"/>
      <c r="AT275" s="96"/>
      <c r="AU275" s="96"/>
      <c r="AV275" s="96"/>
      <c r="AW275" s="96"/>
      <c r="AX275" s="96"/>
      <c r="AY275" s="96"/>
      <c r="AZ275" s="96"/>
      <c r="BA275" s="96"/>
      <c r="BB275" s="96"/>
      <c r="BC275" s="96"/>
      <c r="BD275" s="96"/>
      <c r="BE275" s="96"/>
      <c r="BF275" s="96"/>
      <c r="BG275" s="96"/>
      <c r="BH275" s="96"/>
      <c r="BI275" s="96"/>
      <c r="BJ275" s="96"/>
      <c r="BK275" s="96"/>
      <c r="BL275" s="96"/>
      <c r="BM275" s="96"/>
      <c r="BN275" s="96"/>
      <c r="BO275" s="96"/>
      <c r="BP275" s="96"/>
      <c r="BQ275" s="96"/>
      <c r="BR275" s="96"/>
      <c r="BS275" s="96"/>
      <c r="BT275" s="96"/>
      <c r="BU275" s="96"/>
      <c r="BV275" s="96"/>
      <c r="BW275" s="96"/>
      <c r="BX275" s="96"/>
      <c r="BY275" s="96"/>
      <c r="BZ275" s="96"/>
      <c r="CA275" s="96"/>
      <c r="CB275" s="96"/>
      <c r="CC275" s="96"/>
      <c r="CD275" s="96"/>
      <c r="CE275" s="96"/>
      <c r="CF275" s="96"/>
      <c r="CG275" s="96"/>
      <c r="CH275" s="96"/>
      <c r="CI275" s="96"/>
      <c r="CJ275" s="96"/>
      <c r="CK275" s="96"/>
      <c r="CL275" s="96"/>
      <c r="CM275" s="96"/>
      <c r="CN275" s="96"/>
      <c r="CO275" s="96"/>
      <c r="CP275" s="96"/>
      <c r="CQ275" s="96"/>
      <c r="CR275" s="96"/>
      <c r="CS275" s="96"/>
      <c r="CT275" s="96"/>
      <c r="CU275" s="96"/>
      <c r="CV275" s="96"/>
      <c r="CW275" s="96"/>
      <c r="CX275" s="96"/>
      <c r="CY275" s="96"/>
      <c r="CZ275" s="96"/>
    </row>
    <row r="276" spans="1:104">
      <c r="A276" t="s">
        <v>309</v>
      </c>
      <c r="B276" t="s">
        <v>922</v>
      </c>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c r="AG276" s="96"/>
      <c r="AH276" s="96"/>
      <c r="AI276" s="96"/>
      <c r="AJ276" s="96"/>
      <c r="AK276" s="96"/>
      <c r="AL276" s="96"/>
      <c r="AM276" s="96"/>
      <c r="AN276" s="96"/>
      <c r="AO276" s="96"/>
      <c r="AP276" s="96"/>
      <c r="AQ276" s="96"/>
      <c r="AR276" s="96"/>
      <c r="AS276" s="96"/>
      <c r="AT276" s="96"/>
      <c r="AU276" s="96"/>
      <c r="AV276" s="96"/>
      <c r="AW276" s="96"/>
      <c r="AX276" s="96"/>
      <c r="AY276" s="96"/>
      <c r="AZ276" s="96"/>
      <c r="BA276" s="96"/>
      <c r="BB276" s="96"/>
      <c r="BC276" s="96"/>
      <c r="BD276" s="96"/>
      <c r="BE276" s="96"/>
      <c r="BF276" s="96"/>
      <c r="BG276" s="96"/>
      <c r="BH276" s="96"/>
      <c r="BI276" s="96"/>
      <c r="BJ276" s="96"/>
      <c r="BK276" s="96"/>
      <c r="BL276" s="96"/>
      <c r="BM276" s="96"/>
      <c r="BN276" s="96"/>
      <c r="BO276" s="96"/>
      <c r="BP276" s="96"/>
      <c r="BQ276" s="96"/>
      <c r="BR276" s="96"/>
      <c r="BS276" s="96"/>
      <c r="BT276" s="96"/>
      <c r="BU276" s="96"/>
      <c r="BV276" s="96"/>
      <c r="BW276" s="96"/>
      <c r="BX276" s="96"/>
      <c r="BY276" s="96"/>
      <c r="BZ276" s="96"/>
      <c r="CA276" s="96"/>
      <c r="CB276" s="96"/>
      <c r="CC276" s="96"/>
      <c r="CD276" s="96"/>
      <c r="CE276" s="96"/>
      <c r="CF276" s="96"/>
      <c r="CG276" s="96"/>
      <c r="CH276" s="96"/>
      <c r="CI276" s="96"/>
      <c r="CJ276" s="96"/>
      <c r="CK276" s="96"/>
      <c r="CL276" s="96"/>
      <c r="CM276" s="96"/>
      <c r="CN276" s="96"/>
      <c r="CO276" s="96"/>
      <c r="CP276" s="96"/>
      <c r="CQ276" s="96"/>
      <c r="CR276" s="96"/>
      <c r="CS276" s="96"/>
      <c r="CT276" s="96"/>
      <c r="CU276" s="96"/>
      <c r="CV276" s="96"/>
      <c r="CW276" s="96"/>
      <c r="CX276" s="96"/>
      <c r="CY276" s="96"/>
      <c r="CZ276" s="96"/>
    </row>
    <row r="277" spans="1:104">
      <c r="A277" t="s">
        <v>310</v>
      </c>
      <c r="C277" s="94" t="s">
        <v>923</v>
      </c>
      <c r="D277" s="95">
        <f>D121+D217</f>
        <v>0</v>
      </c>
      <c r="E277" s="95">
        <f t="shared" ref="E277:BP277" si="227">E121+E217</f>
        <v>0</v>
      </c>
      <c r="F277" s="95">
        <f t="shared" si="227"/>
        <v>0</v>
      </c>
      <c r="G277" s="95">
        <f t="shared" si="227"/>
        <v>0</v>
      </c>
      <c r="H277" s="95">
        <f t="shared" si="227"/>
        <v>0</v>
      </c>
      <c r="I277" s="95">
        <f t="shared" si="227"/>
        <v>0</v>
      </c>
      <c r="J277" s="95">
        <f t="shared" si="227"/>
        <v>0</v>
      </c>
      <c r="K277" s="95">
        <f t="shared" si="227"/>
        <v>0</v>
      </c>
      <c r="L277" s="95">
        <f t="shared" si="227"/>
        <v>0</v>
      </c>
      <c r="M277" s="95">
        <f t="shared" si="227"/>
        <v>0</v>
      </c>
      <c r="N277" s="95">
        <f t="shared" si="227"/>
        <v>0</v>
      </c>
      <c r="O277" s="95">
        <f t="shared" si="227"/>
        <v>0</v>
      </c>
      <c r="P277" s="95">
        <f t="shared" si="227"/>
        <v>0</v>
      </c>
      <c r="Q277" s="95">
        <f t="shared" si="227"/>
        <v>0</v>
      </c>
      <c r="R277" s="95">
        <f t="shared" si="227"/>
        <v>0</v>
      </c>
      <c r="S277" s="95">
        <f t="shared" si="227"/>
        <v>0</v>
      </c>
      <c r="T277" s="95">
        <f t="shared" si="227"/>
        <v>0</v>
      </c>
      <c r="U277" s="95">
        <f t="shared" si="227"/>
        <v>0</v>
      </c>
      <c r="V277" s="95">
        <f t="shared" si="227"/>
        <v>0</v>
      </c>
      <c r="W277" s="95">
        <f t="shared" si="227"/>
        <v>0</v>
      </c>
      <c r="X277" s="95">
        <f t="shared" si="227"/>
        <v>0</v>
      </c>
      <c r="Y277" s="95">
        <f t="shared" si="227"/>
        <v>0</v>
      </c>
      <c r="Z277" s="95">
        <f t="shared" si="227"/>
        <v>0</v>
      </c>
      <c r="AA277" s="95">
        <f t="shared" si="227"/>
        <v>0</v>
      </c>
      <c r="AB277" s="95">
        <f t="shared" si="227"/>
        <v>0</v>
      </c>
      <c r="AC277" s="95">
        <f t="shared" si="227"/>
        <v>0</v>
      </c>
      <c r="AD277" s="95">
        <f t="shared" si="227"/>
        <v>0</v>
      </c>
      <c r="AE277" s="95">
        <f t="shared" si="227"/>
        <v>0</v>
      </c>
      <c r="AF277" s="95">
        <f t="shared" si="227"/>
        <v>0</v>
      </c>
      <c r="AG277" s="95">
        <f t="shared" si="227"/>
        <v>0</v>
      </c>
      <c r="AH277" s="95">
        <f t="shared" si="227"/>
        <v>0</v>
      </c>
      <c r="AI277" s="95">
        <f t="shared" si="227"/>
        <v>0</v>
      </c>
      <c r="AJ277" s="95">
        <f t="shared" si="227"/>
        <v>0</v>
      </c>
      <c r="AK277" s="95">
        <f t="shared" si="227"/>
        <v>0</v>
      </c>
      <c r="AL277" s="95">
        <f t="shared" si="227"/>
        <v>0</v>
      </c>
      <c r="AM277" s="95">
        <f t="shared" si="227"/>
        <v>0</v>
      </c>
      <c r="AN277" s="95" t="e">
        <f t="shared" si="227"/>
        <v>#REF!</v>
      </c>
      <c r="AO277" s="95" t="e">
        <f t="shared" si="227"/>
        <v>#REF!</v>
      </c>
      <c r="AP277" s="95" t="e">
        <f t="shared" si="227"/>
        <v>#REF!</v>
      </c>
      <c r="AQ277" s="95" t="e">
        <f t="shared" si="227"/>
        <v>#REF!</v>
      </c>
      <c r="AR277" s="95" t="e">
        <f t="shared" si="227"/>
        <v>#REF!</v>
      </c>
      <c r="AS277" s="95" t="e">
        <f t="shared" si="227"/>
        <v>#REF!</v>
      </c>
      <c r="AT277" s="95" t="e">
        <f t="shared" si="227"/>
        <v>#REF!</v>
      </c>
      <c r="AU277" s="95" t="e">
        <f t="shared" si="227"/>
        <v>#REF!</v>
      </c>
      <c r="AV277" s="95" t="e">
        <f t="shared" si="227"/>
        <v>#REF!</v>
      </c>
      <c r="AW277" s="95" t="e">
        <f t="shared" si="227"/>
        <v>#REF!</v>
      </c>
      <c r="AX277" s="95" t="e">
        <f t="shared" si="227"/>
        <v>#REF!</v>
      </c>
      <c r="AY277" s="95" t="e">
        <f t="shared" si="227"/>
        <v>#REF!</v>
      </c>
      <c r="AZ277" s="95" t="e">
        <f t="shared" si="227"/>
        <v>#REF!</v>
      </c>
      <c r="BA277" s="95" t="e">
        <f t="shared" si="227"/>
        <v>#REF!</v>
      </c>
      <c r="BB277" s="95" t="e">
        <f t="shared" si="227"/>
        <v>#REF!</v>
      </c>
      <c r="BC277" s="95" t="e">
        <f t="shared" si="227"/>
        <v>#REF!</v>
      </c>
      <c r="BD277" s="95" t="e">
        <f t="shared" si="227"/>
        <v>#REF!</v>
      </c>
      <c r="BE277" s="95" t="e">
        <f t="shared" si="227"/>
        <v>#REF!</v>
      </c>
      <c r="BF277" s="95" t="e">
        <f t="shared" si="227"/>
        <v>#REF!</v>
      </c>
      <c r="BG277" s="95" t="e">
        <f t="shared" si="227"/>
        <v>#REF!</v>
      </c>
      <c r="BH277" s="95" t="e">
        <f t="shared" si="227"/>
        <v>#REF!</v>
      </c>
      <c r="BI277" s="95" t="e">
        <f t="shared" si="227"/>
        <v>#REF!</v>
      </c>
      <c r="BJ277" s="95" t="e">
        <f t="shared" si="227"/>
        <v>#REF!</v>
      </c>
      <c r="BK277" s="95" t="e">
        <f t="shared" si="227"/>
        <v>#REF!</v>
      </c>
      <c r="BL277" s="95" t="e">
        <f t="shared" si="227"/>
        <v>#REF!</v>
      </c>
      <c r="BM277" s="95" t="e">
        <f t="shared" si="227"/>
        <v>#REF!</v>
      </c>
      <c r="BN277" s="95" t="e">
        <f t="shared" si="227"/>
        <v>#REF!</v>
      </c>
      <c r="BO277" s="95" t="e">
        <f t="shared" si="227"/>
        <v>#REF!</v>
      </c>
      <c r="BP277" s="95" t="e">
        <f t="shared" si="227"/>
        <v>#REF!</v>
      </c>
      <c r="BQ277" s="95" t="e">
        <f t="shared" ref="BQ277:CZ277" si="228">BQ121+BQ217</f>
        <v>#REF!</v>
      </c>
      <c r="BR277" s="95" t="e">
        <f t="shared" si="228"/>
        <v>#REF!</v>
      </c>
      <c r="BS277" s="95" t="e">
        <f t="shared" si="228"/>
        <v>#REF!</v>
      </c>
      <c r="BT277" s="95" t="e">
        <f t="shared" si="228"/>
        <v>#REF!</v>
      </c>
      <c r="BU277" s="95" t="e">
        <f t="shared" si="228"/>
        <v>#REF!</v>
      </c>
      <c r="BV277" s="95" t="e">
        <f t="shared" si="228"/>
        <v>#REF!</v>
      </c>
      <c r="BW277" s="95" t="e">
        <f t="shared" si="228"/>
        <v>#REF!</v>
      </c>
      <c r="BX277" s="95" t="e">
        <f t="shared" si="228"/>
        <v>#REF!</v>
      </c>
      <c r="BY277" s="95" t="e">
        <f t="shared" si="228"/>
        <v>#REF!</v>
      </c>
      <c r="BZ277" s="95" t="e">
        <f t="shared" si="228"/>
        <v>#REF!</v>
      </c>
      <c r="CA277" s="95" t="e">
        <f t="shared" si="228"/>
        <v>#REF!</v>
      </c>
      <c r="CB277" s="95" t="e">
        <f t="shared" si="228"/>
        <v>#REF!</v>
      </c>
      <c r="CC277" s="95" t="e">
        <f t="shared" si="228"/>
        <v>#REF!</v>
      </c>
      <c r="CD277" s="95" t="e">
        <f t="shared" si="228"/>
        <v>#REF!</v>
      </c>
      <c r="CE277" s="95" t="e">
        <f t="shared" si="228"/>
        <v>#REF!</v>
      </c>
      <c r="CF277" s="95" t="e">
        <f t="shared" si="228"/>
        <v>#REF!</v>
      </c>
      <c r="CG277" s="95" t="e">
        <f t="shared" si="228"/>
        <v>#REF!</v>
      </c>
      <c r="CH277" s="95" t="e">
        <f t="shared" si="228"/>
        <v>#REF!</v>
      </c>
      <c r="CI277" s="95" t="e">
        <f t="shared" si="228"/>
        <v>#REF!</v>
      </c>
      <c r="CJ277" s="95" t="e">
        <f t="shared" si="228"/>
        <v>#REF!</v>
      </c>
      <c r="CK277" s="95" t="e">
        <f t="shared" si="228"/>
        <v>#REF!</v>
      </c>
      <c r="CL277" s="95" t="e">
        <f t="shared" si="228"/>
        <v>#REF!</v>
      </c>
      <c r="CM277" s="95" t="e">
        <f t="shared" si="228"/>
        <v>#REF!</v>
      </c>
      <c r="CN277" s="95" t="e">
        <f t="shared" si="228"/>
        <v>#REF!</v>
      </c>
      <c r="CO277" s="95" t="e">
        <f t="shared" si="228"/>
        <v>#REF!</v>
      </c>
      <c r="CP277" s="95" t="e">
        <f t="shared" si="228"/>
        <v>#REF!</v>
      </c>
      <c r="CQ277" s="95" t="e">
        <f t="shared" si="228"/>
        <v>#REF!</v>
      </c>
      <c r="CR277" s="95" t="e">
        <f t="shared" si="228"/>
        <v>#REF!</v>
      </c>
      <c r="CS277" s="95" t="e">
        <f t="shared" si="228"/>
        <v>#REF!</v>
      </c>
      <c r="CT277" s="95" t="e">
        <f t="shared" si="228"/>
        <v>#REF!</v>
      </c>
      <c r="CU277" s="95" t="e">
        <f t="shared" si="228"/>
        <v>#REF!</v>
      </c>
      <c r="CV277" s="95" t="e">
        <f t="shared" si="228"/>
        <v>#REF!</v>
      </c>
      <c r="CW277" s="95" t="e">
        <f t="shared" si="228"/>
        <v>#REF!</v>
      </c>
      <c r="CX277" s="95" t="e">
        <f t="shared" si="228"/>
        <v>#REF!</v>
      </c>
      <c r="CY277" s="95" t="e">
        <f t="shared" si="228"/>
        <v>#REF!</v>
      </c>
      <c r="CZ277" s="95" t="e">
        <f t="shared" si="228"/>
        <v>#REF!</v>
      </c>
    </row>
    <row r="278" spans="1:104">
      <c r="A278" t="s">
        <v>311</v>
      </c>
      <c r="C278" s="94" t="s">
        <v>924</v>
      </c>
      <c r="D278" s="95">
        <f>D169+D264</f>
        <v>0</v>
      </c>
      <c r="E278" s="95">
        <f t="shared" ref="E278:BP278" si="229">E169+E264</f>
        <v>0</v>
      </c>
      <c r="F278" s="95">
        <f t="shared" si="229"/>
        <v>0</v>
      </c>
      <c r="G278" s="95">
        <f t="shared" si="229"/>
        <v>0</v>
      </c>
      <c r="H278" s="95">
        <f t="shared" si="229"/>
        <v>0</v>
      </c>
      <c r="I278" s="95">
        <f t="shared" si="229"/>
        <v>0</v>
      </c>
      <c r="J278" s="95">
        <f t="shared" si="229"/>
        <v>0</v>
      </c>
      <c r="K278" s="95">
        <f t="shared" si="229"/>
        <v>0</v>
      </c>
      <c r="L278" s="95">
        <f t="shared" si="229"/>
        <v>0</v>
      </c>
      <c r="M278" s="95">
        <f t="shared" si="229"/>
        <v>0</v>
      </c>
      <c r="N278" s="95">
        <f t="shared" si="229"/>
        <v>0</v>
      </c>
      <c r="O278" s="95">
        <f t="shared" si="229"/>
        <v>0</v>
      </c>
      <c r="P278" s="95">
        <f t="shared" si="229"/>
        <v>0</v>
      </c>
      <c r="Q278" s="95">
        <f t="shared" si="229"/>
        <v>0</v>
      </c>
      <c r="R278" s="95">
        <f t="shared" si="229"/>
        <v>0</v>
      </c>
      <c r="S278" s="95">
        <f t="shared" si="229"/>
        <v>0</v>
      </c>
      <c r="T278" s="95">
        <f t="shared" si="229"/>
        <v>0</v>
      </c>
      <c r="U278" s="95">
        <f t="shared" si="229"/>
        <v>0</v>
      </c>
      <c r="V278" s="95">
        <f t="shared" si="229"/>
        <v>0</v>
      </c>
      <c r="W278" s="95">
        <f t="shared" si="229"/>
        <v>0</v>
      </c>
      <c r="X278" s="95">
        <f t="shared" si="229"/>
        <v>0</v>
      </c>
      <c r="Y278" s="95">
        <f t="shared" si="229"/>
        <v>0</v>
      </c>
      <c r="Z278" s="95">
        <f t="shared" si="229"/>
        <v>0</v>
      </c>
      <c r="AA278" s="95">
        <f t="shared" si="229"/>
        <v>0</v>
      </c>
      <c r="AB278" s="95">
        <f t="shared" si="229"/>
        <v>0</v>
      </c>
      <c r="AC278" s="95">
        <f t="shared" si="229"/>
        <v>0</v>
      </c>
      <c r="AD278" s="95">
        <f t="shared" si="229"/>
        <v>0</v>
      </c>
      <c r="AE278" s="95">
        <f t="shared" si="229"/>
        <v>0</v>
      </c>
      <c r="AF278" s="95">
        <f t="shared" si="229"/>
        <v>0</v>
      </c>
      <c r="AG278" s="95">
        <f t="shared" si="229"/>
        <v>0</v>
      </c>
      <c r="AH278" s="95">
        <f t="shared" si="229"/>
        <v>0</v>
      </c>
      <c r="AI278" s="95">
        <f t="shared" si="229"/>
        <v>0</v>
      </c>
      <c r="AJ278" s="95">
        <f t="shared" si="229"/>
        <v>0</v>
      </c>
      <c r="AK278" s="95">
        <f t="shared" si="229"/>
        <v>0</v>
      </c>
      <c r="AL278" s="95">
        <f t="shared" si="229"/>
        <v>0</v>
      </c>
      <c r="AM278" s="95">
        <f t="shared" si="229"/>
        <v>0</v>
      </c>
      <c r="AN278" s="95" t="e">
        <f t="shared" si="229"/>
        <v>#REF!</v>
      </c>
      <c r="AO278" s="95" t="e">
        <f t="shared" si="229"/>
        <v>#REF!</v>
      </c>
      <c r="AP278" s="95" t="e">
        <f t="shared" si="229"/>
        <v>#REF!</v>
      </c>
      <c r="AQ278" s="95" t="e">
        <f t="shared" si="229"/>
        <v>#REF!</v>
      </c>
      <c r="AR278" s="95" t="e">
        <f t="shared" si="229"/>
        <v>#REF!</v>
      </c>
      <c r="AS278" s="95" t="e">
        <f t="shared" si="229"/>
        <v>#REF!</v>
      </c>
      <c r="AT278" s="95" t="e">
        <f t="shared" si="229"/>
        <v>#REF!</v>
      </c>
      <c r="AU278" s="95" t="e">
        <f t="shared" si="229"/>
        <v>#REF!</v>
      </c>
      <c r="AV278" s="95" t="e">
        <f t="shared" si="229"/>
        <v>#REF!</v>
      </c>
      <c r="AW278" s="95" t="e">
        <f t="shared" si="229"/>
        <v>#REF!</v>
      </c>
      <c r="AX278" s="95" t="e">
        <f t="shared" si="229"/>
        <v>#REF!</v>
      </c>
      <c r="AY278" s="95" t="e">
        <f t="shared" si="229"/>
        <v>#REF!</v>
      </c>
      <c r="AZ278" s="95" t="e">
        <f t="shared" si="229"/>
        <v>#REF!</v>
      </c>
      <c r="BA278" s="95" t="e">
        <f t="shared" si="229"/>
        <v>#REF!</v>
      </c>
      <c r="BB278" s="95" t="e">
        <f t="shared" si="229"/>
        <v>#REF!</v>
      </c>
      <c r="BC278" s="95" t="e">
        <f t="shared" si="229"/>
        <v>#REF!</v>
      </c>
      <c r="BD278" s="95" t="e">
        <f t="shared" si="229"/>
        <v>#REF!</v>
      </c>
      <c r="BE278" s="95" t="e">
        <f t="shared" si="229"/>
        <v>#REF!</v>
      </c>
      <c r="BF278" s="95" t="e">
        <f t="shared" si="229"/>
        <v>#REF!</v>
      </c>
      <c r="BG278" s="95" t="e">
        <f t="shared" si="229"/>
        <v>#REF!</v>
      </c>
      <c r="BH278" s="95" t="e">
        <f t="shared" si="229"/>
        <v>#REF!</v>
      </c>
      <c r="BI278" s="95" t="e">
        <f t="shared" si="229"/>
        <v>#REF!</v>
      </c>
      <c r="BJ278" s="95" t="e">
        <f t="shared" si="229"/>
        <v>#REF!</v>
      </c>
      <c r="BK278" s="95" t="e">
        <f t="shared" si="229"/>
        <v>#REF!</v>
      </c>
      <c r="BL278" s="95" t="e">
        <f t="shared" si="229"/>
        <v>#REF!</v>
      </c>
      <c r="BM278" s="95" t="e">
        <f t="shared" si="229"/>
        <v>#REF!</v>
      </c>
      <c r="BN278" s="95" t="e">
        <f t="shared" si="229"/>
        <v>#REF!</v>
      </c>
      <c r="BO278" s="95" t="e">
        <f t="shared" si="229"/>
        <v>#REF!</v>
      </c>
      <c r="BP278" s="95" t="e">
        <f t="shared" si="229"/>
        <v>#REF!</v>
      </c>
      <c r="BQ278" s="95" t="e">
        <f t="shared" ref="BQ278:CZ278" si="230">BQ169+BQ264</f>
        <v>#REF!</v>
      </c>
      <c r="BR278" s="95" t="e">
        <f t="shared" si="230"/>
        <v>#REF!</v>
      </c>
      <c r="BS278" s="95" t="e">
        <f t="shared" si="230"/>
        <v>#REF!</v>
      </c>
      <c r="BT278" s="95" t="e">
        <f t="shared" si="230"/>
        <v>#REF!</v>
      </c>
      <c r="BU278" s="95" t="e">
        <f t="shared" si="230"/>
        <v>#REF!</v>
      </c>
      <c r="BV278" s="95" t="e">
        <f t="shared" si="230"/>
        <v>#REF!</v>
      </c>
      <c r="BW278" s="95" t="e">
        <f t="shared" si="230"/>
        <v>#REF!</v>
      </c>
      <c r="BX278" s="95" t="e">
        <f t="shared" si="230"/>
        <v>#REF!</v>
      </c>
      <c r="BY278" s="95" t="e">
        <f t="shared" si="230"/>
        <v>#REF!</v>
      </c>
      <c r="BZ278" s="95" t="e">
        <f t="shared" si="230"/>
        <v>#REF!</v>
      </c>
      <c r="CA278" s="95" t="e">
        <f t="shared" si="230"/>
        <v>#REF!</v>
      </c>
      <c r="CB278" s="95" t="e">
        <f t="shared" si="230"/>
        <v>#REF!</v>
      </c>
      <c r="CC278" s="95" t="e">
        <f t="shared" si="230"/>
        <v>#REF!</v>
      </c>
      <c r="CD278" s="95" t="e">
        <f t="shared" si="230"/>
        <v>#REF!</v>
      </c>
      <c r="CE278" s="95" t="e">
        <f t="shared" si="230"/>
        <v>#REF!</v>
      </c>
      <c r="CF278" s="95" t="e">
        <f t="shared" si="230"/>
        <v>#REF!</v>
      </c>
      <c r="CG278" s="95" t="e">
        <f t="shared" si="230"/>
        <v>#REF!</v>
      </c>
      <c r="CH278" s="95" t="e">
        <f t="shared" si="230"/>
        <v>#REF!</v>
      </c>
      <c r="CI278" s="95" t="e">
        <f t="shared" si="230"/>
        <v>#REF!</v>
      </c>
      <c r="CJ278" s="95" t="e">
        <f t="shared" si="230"/>
        <v>#REF!</v>
      </c>
      <c r="CK278" s="95" t="e">
        <f t="shared" si="230"/>
        <v>#REF!</v>
      </c>
      <c r="CL278" s="95" t="e">
        <f t="shared" si="230"/>
        <v>#REF!</v>
      </c>
      <c r="CM278" s="95" t="e">
        <f t="shared" si="230"/>
        <v>#REF!</v>
      </c>
      <c r="CN278" s="95" t="e">
        <f t="shared" si="230"/>
        <v>#REF!</v>
      </c>
      <c r="CO278" s="95" t="e">
        <f t="shared" si="230"/>
        <v>#REF!</v>
      </c>
      <c r="CP278" s="95" t="e">
        <f t="shared" si="230"/>
        <v>#REF!</v>
      </c>
      <c r="CQ278" s="95" t="e">
        <f t="shared" si="230"/>
        <v>#REF!</v>
      </c>
      <c r="CR278" s="95" t="e">
        <f t="shared" si="230"/>
        <v>#REF!</v>
      </c>
      <c r="CS278" s="95" t="e">
        <f t="shared" si="230"/>
        <v>#REF!</v>
      </c>
      <c r="CT278" s="95" t="e">
        <f t="shared" si="230"/>
        <v>#REF!</v>
      </c>
      <c r="CU278" s="95" t="e">
        <f t="shared" si="230"/>
        <v>#REF!</v>
      </c>
      <c r="CV278" s="95" t="e">
        <f t="shared" si="230"/>
        <v>#REF!</v>
      </c>
      <c r="CW278" s="95" t="e">
        <f t="shared" si="230"/>
        <v>#REF!</v>
      </c>
      <c r="CX278" s="95" t="e">
        <f t="shared" si="230"/>
        <v>#REF!</v>
      </c>
      <c r="CY278" s="95" t="e">
        <f t="shared" si="230"/>
        <v>#REF!</v>
      </c>
      <c r="CZ278" s="95" t="e">
        <f t="shared" si="230"/>
        <v>#REF!</v>
      </c>
    </row>
    <row r="279" spans="1:104">
      <c r="A279" t="s">
        <v>312</v>
      </c>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c r="AG279" s="96"/>
      <c r="AH279" s="96"/>
      <c r="AI279" s="96"/>
      <c r="AJ279" s="96"/>
      <c r="AK279" s="96"/>
      <c r="AL279" s="96"/>
      <c r="AM279" s="96"/>
      <c r="AN279" s="96"/>
      <c r="AO279" s="96"/>
      <c r="AP279" s="96"/>
      <c r="AQ279" s="96"/>
      <c r="AR279" s="96"/>
      <c r="AS279" s="96"/>
      <c r="AT279" s="96"/>
      <c r="AU279" s="96"/>
      <c r="AV279" s="96"/>
      <c r="AW279" s="96"/>
      <c r="AX279" s="96"/>
      <c r="AY279" s="96"/>
      <c r="AZ279" s="96"/>
      <c r="BA279" s="96"/>
      <c r="BB279" s="96"/>
      <c r="BC279" s="96"/>
      <c r="BD279" s="96"/>
      <c r="BE279" s="96"/>
      <c r="BF279" s="96"/>
      <c r="BG279" s="96"/>
      <c r="BH279" s="96"/>
      <c r="BI279" s="96"/>
      <c r="BJ279" s="96"/>
      <c r="BK279" s="96"/>
      <c r="BL279" s="96"/>
      <c r="BM279" s="96"/>
      <c r="BN279" s="96"/>
      <c r="BO279" s="96"/>
      <c r="BP279" s="96"/>
      <c r="BQ279" s="96"/>
      <c r="BR279" s="96"/>
      <c r="BS279" s="96"/>
      <c r="BT279" s="96"/>
      <c r="BU279" s="96"/>
      <c r="BV279" s="96"/>
      <c r="BW279" s="96"/>
      <c r="BX279" s="96"/>
      <c r="BY279" s="96"/>
      <c r="BZ279" s="96"/>
      <c r="CA279" s="96"/>
      <c r="CB279" s="96"/>
      <c r="CC279" s="96"/>
      <c r="CD279" s="96"/>
      <c r="CE279" s="96"/>
      <c r="CF279" s="96"/>
      <c r="CG279" s="96"/>
      <c r="CH279" s="96"/>
      <c r="CI279" s="96"/>
      <c r="CJ279" s="96"/>
      <c r="CK279" s="96"/>
      <c r="CL279" s="96"/>
      <c r="CM279" s="96"/>
      <c r="CN279" s="96"/>
      <c r="CO279" s="96"/>
      <c r="CP279" s="96"/>
      <c r="CQ279" s="96"/>
      <c r="CR279" s="96"/>
      <c r="CS279" s="96"/>
      <c r="CT279" s="96"/>
      <c r="CU279" s="96"/>
      <c r="CV279" s="96"/>
      <c r="CW279" s="96"/>
      <c r="CX279" s="96"/>
      <c r="CY279" s="96"/>
      <c r="CZ279" s="96"/>
    </row>
    <row r="280" spans="1:104">
      <c r="A280" t="s">
        <v>313</v>
      </c>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c r="AM280" s="96"/>
      <c r="AN280" s="96"/>
      <c r="AO280" s="96"/>
      <c r="AP280" s="96"/>
      <c r="AQ280" s="96"/>
      <c r="AR280" s="96"/>
      <c r="AS280" s="96"/>
      <c r="AT280" s="96"/>
      <c r="AU280" s="96"/>
      <c r="AV280" s="96"/>
      <c r="AW280" s="96"/>
      <c r="AX280" s="96"/>
      <c r="AY280" s="96"/>
      <c r="AZ280" s="96"/>
      <c r="BA280" s="96"/>
      <c r="BB280" s="96"/>
      <c r="BC280" s="96"/>
      <c r="BD280" s="96"/>
      <c r="BE280" s="96"/>
      <c r="BF280" s="96"/>
      <c r="BG280" s="96"/>
      <c r="BH280" s="96"/>
      <c r="BI280" s="96"/>
      <c r="BJ280" s="96"/>
      <c r="BK280" s="96"/>
      <c r="BL280" s="96"/>
      <c r="BM280" s="96"/>
      <c r="BN280" s="96"/>
      <c r="BO280" s="96"/>
      <c r="BP280" s="96"/>
      <c r="BQ280" s="96"/>
      <c r="BR280" s="96"/>
      <c r="BS280" s="96"/>
      <c r="BT280" s="96"/>
      <c r="BU280" s="96"/>
      <c r="BV280" s="96"/>
      <c r="BW280" s="96"/>
      <c r="BX280" s="96"/>
      <c r="BY280" s="96"/>
      <c r="BZ280" s="96"/>
      <c r="CA280" s="96"/>
      <c r="CB280" s="96"/>
      <c r="CC280" s="96"/>
      <c r="CD280" s="96"/>
      <c r="CE280" s="96"/>
      <c r="CF280" s="96"/>
      <c r="CG280" s="96"/>
      <c r="CH280" s="96"/>
      <c r="CI280" s="96"/>
      <c r="CJ280" s="96"/>
      <c r="CK280" s="96"/>
      <c r="CL280" s="96"/>
      <c r="CM280" s="96"/>
      <c r="CN280" s="96"/>
      <c r="CO280" s="96"/>
      <c r="CP280" s="96"/>
      <c r="CQ280" s="96"/>
      <c r="CR280" s="96"/>
      <c r="CS280" s="96"/>
      <c r="CT280" s="96"/>
      <c r="CU280" s="96"/>
      <c r="CV280" s="96"/>
      <c r="CW280" s="96"/>
      <c r="CX280" s="96"/>
      <c r="CY280" s="96"/>
      <c r="CZ280" s="96"/>
    </row>
    <row r="281" spans="1:104">
      <c r="A281" t="s">
        <v>314</v>
      </c>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c r="AG281" s="96"/>
      <c r="AH281" s="96"/>
      <c r="AI281" s="96"/>
      <c r="AJ281" s="96"/>
      <c r="AK281" s="96"/>
      <c r="AL281" s="96"/>
      <c r="AM281" s="96"/>
      <c r="AN281" s="96"/>
      <c r="AO281" s="96"/>
      <c r="AP281" s="96"/>
      <c r="AQ281" s="96"/>
      <c r="AR281" s="96"/>
      <c r="AS281" s="96"/>
      <c r="AT281" s="96"/>
      <c r="AU281" s="96"/>
      <c r="AV281" s="96"/>
      <c r="AW281" s="96"/>
      <c r="AX281" s="96"/>
      <c r="AY281" s="96"/>
      <c r="AZ281" s="96"/>
      <c r="BA281" s="96"/>
      <c r="BB281" s="96"/>
      <c r="BC281" s="96"/>
      <c r="BD281" s="96"/>
      <c r="BE281" s="96"/>
      <c r="BF281" s="96"/>
      <c r="BG281" s="96"/>
      <c r="BH281" s="96"/>
      <c r="BI281" s="96"/>
      <c r="BJ281" s="96"/>
      <c r="BK281" s="96"/>
      <c r="BL281" s="96"/>
      <c r="BM281" s="96"/>
      <c r="BN281" s="96"/>
      <c r="BO281" s="96"/>
      <c r="BP281" s="96"/>
      <c r="BQ281" s="96"/>
      <c r="BR281" s="96"/>
      <c r="BS281" s="96"/>
      <c r="BT281" s="96"/>
      <c r="BU281" s="96"/>
      <c r="BV281" s="96"/>
      <c r="BW281" s="96"/>
      <c r="BX281" s="96"/>
      <c r="BY281" s="96"/>
      <c r="BZ281" s="96"/>
      <c r="CA281" s="96"/>
      <c r="CB281" s="96"/>
      <c r="CC281" s="96"/>
      <c r="CD281" s="96"/>
      <c r="CE281" s="96"/>
      <c r="CF281" s="96"/>
      <c r="CG281" s="96"/>
      <c r="CH281" s="96"/>
      <c r="CI281" s="96"/>
      <c r="CJ281" s="96"/>
      <c r="CK281" s="96"/>
      <c r="CL281" s="96"/>
      <c r="CM281" s="96"/>
      <c r="CN281" s="96"/>
      <c r="CO281" s="96"/>
      <c r="CP281" s="96"/>
      <c r="CQ281" s="96"/>
      <c r="CR281" s="96"/>
      <c r="CS281" s="96"/>
      <c r="CT281" s="96"/>
      <c r="CU281" s="96"/>
      <c r="CV281" s="96"/>
      <c r="CW281" s="96"/>
      <c r="CX281" s="96"/>
      <c r="CY281" s="96"/>
      <c r="CZ281" s="96"/>
    </row>
    <row r="282" spans="1:104">
      <c r="A282" t="s">
        <v>315</v>
      </c>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c r="AG282" s="96"/>
      <c r="AH282" s="96"/>
      <c r="AI282" s="96"/>
      <c r="AJ282" s="96"/>
      <c r="AK282" s="96"/>
      <c r="AL282" s="96"/>
      <c r="AM282" s="96"/>
      <c r="AN282" s="96"/>
      <c r="AO282" s="96"/>
      <c r="AP282" s="96"/>
      <c r="AQ282" s="96"/>
      <c r="AR282" s="96"/>
      <c r="AS282" s="96"/>
      <c r="AT282" s="96"/>
      <c r="AU282" s="96"/>
      <c r="AV282" s="96"/>
      <c r="AW282" s="96"/>
      <c r="AX282" s="96"/>
      <c r="AY282" s="96"/>
      <c r="AZ282" s="96"/>
      <c r="BA282" s="96"/>
      <c r="BB282" s="96"/>
      <c r="BC282" s="96"/>
      <c r="BD282" s="96"/>
      <c r="BE282" s="96"/>
      <c r="BF282" s="96"/>
      <c r="BG282" s="96"/>
      <c r="BH282" s="96"/>
      <c r="BI282" s="96"/>
      <c r="BJ282" s="96"/>
      <c r="BK282" s="96"/>
      <c r="BL282" s="96"/>
      <c r="BM282" s="96"/>
      <c r="BN282" s="96"/>
      <c r="BO282" s="96"/>
      <c r="BP282" s="96"/>
      <c r="BQ282" s="96"/>
      <c r="BR282" s="96"/>
      <c r="BS282" s="96"/>
      <c r="BT282" s="96"/>
      <c r="BU282" s="96"/>
      <c r="BV282" s="96"/>
      <c r="BW282" s="96"/>
      <c r="BX282" s="96"/>
      <c r="BY282" s="96"/>
      <c r="BZ282" s="96"/>
      <c r="CA282" s="96"/>
      <c r="CB282" s="96"/>
      <c r="CC282" s="96"/>
      <c r="CD282" s="96"/>
      <c r="CE282" s="96"/>
      <c r="CF282" s="96"/>
      <c r="CG282" s="96"/>
      <c r="CH282" s="96"/>
      <c r="CI282" s="96"/>
      <c r="CJ282" s="96"/>
      <c r="CK282" s="96"/>
      <c r="CL282" s="96"/>
      <c r="CM282" s="96"/>
      <c r="CN282" s="96"/>
      <c r="CO282" s="96"/>
      <c r="CP282" s="96"/>
      <c r="CQ282" s="96"/>
      <c r="CR282" s="96"/>
      <c r="CS282" s="96"/>
      <c r="CT282" s="96"/>
      <c r="CU282" s="96"/>
      <c r="CV282" s="96"/>
      <c r="CW282" s="96"/>
      <c r="CX282" s="96"/>
      <c r="CY282" s="96"/>
      <c r="CZ282" s="96"/>
    </row>
    <row r="283" spans="1:104">
      <c r="A283" t="s">
        <v>316</v>
      </c>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c r="AG283" s="96"/>
      <c r="AH283" s="96"/>
      <c r="AI283" s="96"/>
      <c r="AJ283" s="96"/>
      <c r="AK283" s="96"/>
      <c r="AL283" s="96"/>
      <c r="AM283" s="96"/>
      <c r="AN283" s="96"/>
      <c r="AO283" s="96"/>
      <c r="AP283" s="96"/>
      <c r="AQ283" s="96"/>
      <c r="AR283" s="96"/>
      <c r="AS283" s="96"/>
      <c r="AT283" s="96"/>
      <c r="AU283" s="96"/>
      <c r="AV283" s="96"/>
      <c r="AW283" s="96"/>
      <c r="AX283" s="96"/>
      <c r="AY283" s="96"/>
      <c r="AZ283" s="96"/>
      <c r="BA283" s="96"/>
      <c r="BB283" s="96"/>
      <c r="BC283" s="96"/>
      <c r="BD283" s="96"/>
      <c r="BE283" s="96"/>
      <c r="BF283" s="96"/>
      <c r="BG283" s="96"/>
      <c r="BH283" s="96"/>
      <c r="BI283" s="96"/>
      <c r="BJ283" s="96"/>
      <c r="BK283" s="96"/>
      <c r="BL283" s="96"/>
      <c r="BM283" s="96"/>
      <c r="BN283" s="96"/>
      <c r="BO283" s="96"/>
      <c r="BP283" s="96"/>
      <c r="BQ283" s="96"/>
      <c r="BR283" s="96"/>
      <c r="BS283" s="96"/>
      <c r="BT283" s="96"/>
      <c r="BU283" s="96"/>
      <c r="BV283" s="96"/>
      <c r="BW283" s="96"/>
      <c r="BX283" s="96"/>
      <c r="BY283" s="96"/>
      <c r="BZ283" s="96"/>
      <c r="CA283" s="96"/>
      <c r="CB283" s="96"/>
      <c r="CC283" s="96"/>
      <c r="CD283" s="96"/>
      <c r="CE283" s="96"/>
      <c r="CF283" s="96"/>
      <c r="CG283" s="96"/>
      <c r="CH283" s="96"/>
      <c r="CI283" s="96"/>
      <c r="CJ283" s="96"/>
      <c r="CK283" s="96"/>
      <c r="CL283" s="96"/>
      <c r="CM283" s="96"/>
      <c r="CN283" s="96"/>
      <c r="CO283" s="96"/>
      <c r="CP283" s="96"/>
      <c r="CQ283" s="96"/>
      <c r="CR283" s="96"/>
      <c r="CS283" s="96"/>
      <c r="CT283" s="96"/>
      <c r="CU283" s="96"/>
      <c r="CV283" s="96"/>
      <c r="CW283" s="96"/>
      <c r="CX283" s="96"/>
      <c r="CY283" s="96"/>
      <c r="CZ283" s="96"/>
    </row>
    <row r="284" spans="1:104">
      <c r="A284" t="s">
        <v>317</v>
      </c>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c r="AG284" s="96"/>
      <c r="AH284" s="96"/>
      <c r="AI284" s="96"/>
      <c r="AJ284" s="96"/>
      <c r="AK284" s="96"/>
      <c r="AL284" s="96"/>
      <c r="AM284" s="96"/>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6"/>
      <c r="BR284" s="96"/>
      <c r="BS284" s="96"/>
      <c r="BT284" s="96"/>
      <c r="BU284" s="96"/>
      <c r="BV284" s="96"/>
      <c r="BW284" s="96"/>
      <c r="BX284" s="96"/>
      <c r="BY284" s="96"/>
      <c r="BZ284" s="96"/>
      <c r="CA284" s="96"/>
      <c r="CB284" s="96"/>
      <c r="CC284" s="96"/>
      <c r="CD284" s="96"/>
      <c r="CE284" s="96"/>
      <c r="CF284" s="96"/>
      <c r="CG284" s="96"/>
      <c r="CH284" s="96"/>
      <c r="CI284" s="96"/>
      <c r="CJ284" s="96"/>
      <c r="CK284" s="96"/>
      <c r="CL284" s="96"/>
      <c r="CM284" s="96"/>
      <c r="CN284" s="96"/>
      <c r="CO284" s="96"/>
      <c r="CP284" s="96"/>
      <c r="CQ284" s="96"/>
      <c r="CR284" s="96"/>
      <c r="CS284" s="96"/>
      <c r="CT284" s="96"/>
      <c r="CU284" s="96"/>
      <c r="CV284" s="96"/>
      <c r="CW284" s="96"/>
      <c r="CX284" s="96"/>
      <c r="CY284" s="96"/>
      <c r="CZ284" s="96"/>
    </row>
    <row r="288" spans="1:104">
      <c r="B288" t="s">
        <v>905</v>
      </c>
    </row>
    <row r="289" spans="1:104">
      <c r="B289" t="s">
        <v>799</v>
      </c>
    </row>
    <row r="290" spans="1:104">
      <c r="A290" t="s">
        <v>801</v>
      </c>
      <c r="C290" s="94"/>
      <c r="D290" s="125"/>
      <c r="E290" s="125"/>
      <c r="F290" s="125"/>
      <c r="G290" s="125"/>
      <c r="H290" s="125"/>
      <c r="I290" s="125"/>
      <c r="J290" s="125"/>
      <c r="K290" s="125"/>
      <c r="L290" s="125"/>
      <c r="M290" s="125"/>
      <c r="N290" s="125"/>
      <c r="O290" s="125"/>
      <c r="P290" s="125"/>
      <c r="Q290" s="125"/>
      <c r="R290" s="125"/>
      <c r="S290" s="125"/>
      <c r="T290" s="125"/>
      <c r="U290" s="125"/>
      <c r="V290" s="125"/>
      <c r="W290" s="125"/>
      <c r="X290" s="125"/>
      <c r="Y290" s="125"/>
      <c r="Z290" s="125"/>
      <c r="AA290" s="125"/>
      <c r="AB290" s="125"/>
      <c r="AC290" s="125"/>
      <c r="AD290" s="125"/>
      <c r="AE290" s="125"/>
      <c r="AF290" s="125"/>
      <c r="AG290" s="125"/>
      <c r="AH290" s="125"/>
      <c r="AI290" s="125"/>
      <c r="AJ290" s="125"/>
      <c r="AK290" s="125"/>
      <c r="AL290" s="125"/>
      <c r="AM290" s="125"/>
      <c r="AN290" s="125"/>
      <c r="AO290" s="125"/>
      <c r="AP290" s="125"/>
      <c r="AQ290" s="125"/>
      <c r="AR290" s="125"/>
      <c r="AS290" s="125"/>
      <c r="AT290" s="125"/>
      <c r="AU290" s="125"/>
      <c r="AV290" s="125"/>
      <c r="AW290" s="125"/>
      <c r="AX290" s="125"/>
      <c r="AY290" s="125"/>
      <c r="AZ290" s="125"/>
      <c r="BA290" s="125"/>
      <c r="BB290" s="125"/>
      <c r="BC290" s="125"/>
      <c r="BD290" s="125"/>
      <c r="BE290" s="125"/>
      <c r="BF290" s="125"/>
      <c r="BG290" s="125"/>
      <c r="BH290" s="125"/>
      <c r="BI290" s="125"/>
      <c r="BJ290" s="125"/>
      <c r="BK290" s="125"/>
      <c r="BL290" s="125"/>
      <c r="BM290" s="125"/>
      <c r="BN290" s="125"/>
      <c r="BO290" s="125"/>
      <c r="BP290" s="125"/>
      <c r="BQ290" s="125"/>
      <c r="BR290" s="125"/>
      <c r="BS290" s="125"/>
      <c r="BT290" s="125"/>
      <c r="BU290" s="125"/>
      <c r="BV290" s="125"/>
      <c r="BW290" s="125"/>
      <c r="BX290" s="125"/>
      <c r="BY290" s="125"/>
      <c r="BZ290" s="125"/>
      <c r="CA290" s="125"/>
      <c r="CB290" s="125"/>
      <c r="CC290" s="125"/>
      <c r="CD290" s="125"/>
      <c r="CE290" s="125"/>
      <c r="CF290" s="125"/>
      <c r="CG290" s="125"/>
      <c r="CH290" s="125"/>
      <c r="CI290" s="125"/>
      <c r="CJ290" s="125"/>
      <c r="CK290" s="125"/>
      <c r="CL290" s="125"/>
      <c r="CM290" s="125"/>
      <c r="CN290" s="125"/>
      <c r="CO290" s="125"/>
      <c r="CP290" s="125"/>
      <c r="CQ290" s="125"/>
      <c r="CR290" s="125"/>
      <c r="CS290" s="125"/>
      <c r="CT290" s="125"/>
      <c r="CU290" s="125"/>
      <c r="CV290" s="125"/>
      <c r="CW290" s="125"/>
      <c r="CX290" s="125"/>
      <c r="CY290" s="125"/>
      <c r="CZ290" s="125"/>
    </row>
    <row r="291" spans="1:104">
      <c r="A291" t="s">
        <v>802</v>
      </c>
      <c r="C291" s="94"/>
      <c r="D291" s="125"/>
      <c r="E291" s="125"/>
      <c r="F291" s="125"/>
      <c r="G291" s="125"/>
      <c r="H291" s="125"/>
      <c r="I291" s="125"/>
      <c r="J291" s="125"/>
      <c r="K291" s="125"/>
      <c r="L291" s="125"/>
      <c r="M291" s="125"/>
      <c r="N291" s="125"/>
      <c r="O291" s="125"/>
      <c r="P291" s="125"/>
      <c r="Q291" s="125"/>
      <c r="R291" s="125"/>
      <c r="S291" s="125"/>
      <c r="T291" s="125"/>
      <c r="U291" s="125"/>
      <c r="V291" s="125"/>
      <c r="W291" s="125"/>
      <c r="X291" s="125"/>
      <c r="Y291" s="125"/>
      <c r="Z291" s="125"/>
      <c r="AA291" s="125"/>
      <c r="AB291" s="125"/>
      <c r="AC291" s="125"/>
      <c r="AD291" s="125"/>
      <c r="AE291" s="125"/>
      <c r="AF291" s="125"/>
      <c r="AG291" s="125"/>
      <c r="AH291" s="125"/>
      <c r="AI291" s="125"/>
      <c r="AJ291" s="125"/>
      <c r="AK291" s="125"/>
      <c r="AL291" s="125"/>
      <c r="AM291" s="125"/>
      <c r="AN291" s="125"/>
      <c r="AO291" s="125"/>
      <c r="AP291" s="125"/>
      <c r="AQ291" s="125"/>
      <c r="AR291" s="125"/>
      <c r="AS291" s="125"/>
      <c r="AT291" s="125"/>
      <c r="AU291" s="125"/>
      <c r="AV291" s="125"/>
      <c r="AW291" s="125"/>
      <c r="AX291" s="125"/>
      <c r="AY291" s="125"/>
      <c r="AZ291" s="125"/>
      <c r="BA291" s="125"/>
      <c r="BB291" s="125"/>
      <c r="BC291" s="125"/>
      <c r="BD291" s="125"/>
      <c r="BE291" s="125"/>
      <c r="BF291" s="125"/>
      <c r="BG291" s="125"/>
      <c r="BH291" s="125"/>
      <c r="BI291" s="125"/>
      <c r="BJ291" s="125"/>
      <c r="BK291" s="125"/>
      <c r="BL291" s="125"/>
      <c r="BM291" s="125"/>
      <c r="BN291" s="125"/>
      <c r="BO291" s="125"/>
      <c r="BP291" s="125"/>
      <c r="BQ291" s="125"/>
      <c r="BR291" s="125"/>
      <c r="BS291" s="125"/>
      <c r="BT291" s="125"/>
      <c r="BU291" s="125"/>
      <c r="BV291" s="125"/>
      <c r="BW291" s="125"/>
      <c r="BX291" s="125"/>
      <c r="BY291" s="125"/>
      <c r="BZ291" s="125"/>
      <c r="CA291" s="125"/>
      <c r="CB291" s="125"/>
      <c r="CC291" s="125"/>
      <c r="CD291" s="125"/>
      <c r="CE291" s="125"/>
      <c r="CF291" s="125"/>
      <c r="CG291" s="125"/>
      <c r="CH291" s="125"/>
      <c r="CI291" s="125"/>
      <c r="CJ291" s="125"/>
      <c r="CK291" s="125"/>
      <c r="CL291" s="125"/>
      <c r="CM291" s="125"/>
      <c r="CN291" s="125"/>
      <c r="CO291" s="125"/>
      <c r="CP291" s="125"/>
      <c r="CQ291" s="125"/>
      <c r="CR291" s="125"/>
      <c r="CS291" s="125"/>
      <c r="CT291" s="125"/>
      <c r="CU291" s="125"/>
      <c r="CV291" s="125"/>
      <c r="CW291" s="125"/>
      <c r="CX291" s="125"/>
      <c r="CY291" s="125"/>
      <c r="CZ291" s="125"/>
    </row>
    <row r="292" spans="1:104">
      <c r="A292" t="s">
        <v>60</v>
      </c>
      <c r="C292" s="94" t="s">
        <v>771</v>
      </c>
      <c r="D292" s="125"/>
      <c r="E292" s="125"/>
      <c r="F292" s="125"/>
      <c r="G292" s="125"/>
      <c r="H292" s="125"/>
      <c r="I292" s="125"/>
      <c r="J292" s="125"/>
      <c r="K292" s="125"/>
      <c r="L292" s="125"/>
      <c r="M292" s="125"/>
      <c r="N292" s="125"/>
      <c r="O292" s="125"/>
      <c r="P292" s="125"/>
      <c r="Q292" s="125"/>
      <c r="R292" s="125"/>
      <c r="S292" s="125"/>
      <c r="T292" s="125"/>
      <c r="U292" s="125"/>
      <c r="V292" s="125"/>
      <c r="W292" s="125"/>
      <c r="X292" s="125"/>
      <c r="Y292" s="125"/>
      <c r="Z292" s="125"/>
      <c r="AA292" s="125"/>
      <c r="AB292" s="125"/>
      <c r="AC292" s="125"/>
      <c r="AD292" s="125"/>
      <c r="AE292" s="125"/>
      <c r="AF292" s="125"/>
      <c r="AG292" s="125"/>
      <c r="AH292" s="125"/>
      <c r="AI292" s="125"/>
      <c r="AJ292" s="125"/>
      <c r="AK292" s="125"/>
      <c r="AL292" s="125"/>
      <c r="AM292" s="125"/>
      <c r="AN292" s="125"/>
      <c r="AO292" s="125"/>
      <c r="AP292" s="125"/>
      <c r="AQ292" s="125"/>
      <c r="AR292" s="125"/>
      <c r="AS292" s="125"/>
      <c r="AT292" s="125"/>
      <c r="AU292" s="125"/>
      <c r="AV292" s="125"/>
      <c r="AW292" s="125"/>
      <c r="AX292" s="125"/>
      <c r="AY292" s="125"/>
      <c r="AZ292" s="125"/>
      <c r="BA292" s="125"/>
      <c r="BB292" s="125"/>
      <c r="BC292" s="125"/>
      <c r="BD292" s="125"/>
      <c r="BE292" s="125"/>
      <c r="BF292" s="125"/>
      <c r="BG292" s="125"/>
      <c r="BH292" s="125"/>
      <c r="BI292" s="125"/>
      <c r="BJ292" s="125"/>
      <c r="BK292" s="125"/>
      <c r="BL292" s="125"/>
      <c r="BM292" s="125"/>
      <c r="BN292" s="125"/>
      <c r="BO292" s="125"/>
      <c r="BP292" s="125"/>
      <c r="BQ292" s="125"/>
      <c r="BR292" s="125"/>
      <c r="BS292" s="125"/>
      <c r="BT292" s="125"/>
      <c r="BU292" s="125"/>
      <c r="BV292" s="125"/>
      <c r="BW292" s="125"/>
      <c r="BX292" s="125"/>
      <c r="BY292" s="125"/>
      <c r="BZ292" s="125"/>
      <c r="CA292" s="125"/>
      <c r="CB292" s="125"/>
      <c r="CC292" s="125"/>
      <c r="CD292" s="125"/>
      <c r="CE292" s="125"/>
      <c r="CF292" s="125"/>
      <c r="CG292" s="125"/>
      <c r="CH292" s="125"/>
      <c r="CI292" s="125"/>
      <c r="CJ292" s="125"/>
      <c r="CK292" s="125"/>
      <c r="CL292" s="125"/>
      <c r="CM292" s="125"/>
      <c r="CN292" s="125"/>
      <c r="CO292" s="125"/>
      <c r="CP292" s="125"/>
      <c r="CQ292" s="125"/>
      <c r="CR292" s="125"/>
      <c r="CS292" s="125"/>
      <c r="CT292" s="125"/>
      <c r="CU292" s="125"/>
      <c r="CV292" s="125"/>
      <c r="CW292" s="125"/>
      <c r="CX292" s="125"/>
      <c r="CY292" s="125"/>
      <c r="CZ292" s="125"/>
    </row>
    <row r="293" spans="1:104">
      <c r="A293" t="s">
        <v>61</v>
      </c>
      <c r="C293" s="94" t="s">
        <v>772</v>
      </c>
      <c r="D293" s="125"/>
      <c r="E293" s="125"/>
      <c r="F293" s="125"/>
      <c r="G293" s="125"/>
      <c r="H293" s="125"/>
      <c r="I293" s="125"/>
      <c r="J293" s="125"/>
      <c r="K293" s="125"/>
      <c r="L293" s="125"/>
      <c r="M293" s="125"/>
      <c r="N293" s="125"/>
      <c r="O293" s="125"/>
      <c r="P293" s="125"/>
      <c r="Q293" s="125"/>
      <c r="R293" s="125"/>
      <c r="S293" s="125"/>
      <c r="T293" s="125"/>
      <c r="U293" s="125"/>
      <c r="V293" s="125"/>
      <c r="W293" s="125"/>
      <c r="X293" s="125"/>
      <c r="Y293" s="125"/>
      <c r="Z293" s="125"/>
      <c r="AA293" s="125"/>
      <c r="AB293" s="125"/>
      <c r="AC293" s="125"/>
      <c r="AD293" s="125"/>
      <c r="AE293" s="125"/>
      <c r="AF293" s="125"/>
      <c r="AG293" s="125"/>
      <c r="AH293" s="125"/>
      <c r="AI293" s="125"/>
      <c r="AJ293" s="125"/>
      <c r="AK293" s="125"/>
      <c r="AL293" s="125"/>
      <c r="AM293" s="125"/>
      <c r="AN293" s="125"/>
      <c r="AO293" s="125"/>
      <c r="AP293" s="125"/>
      <c r="AQ293" s="125"/>
      <c r="AR293" s="125"/>
      <c r="AS293" s="125"/>
      <c r="AT293" s="125"/>
      <c r="AU293" s="125"/>
      <c r="AV293" s="125"/>
      <c r="AW293" s="125"/>
      <c r="AX293" s="125"/>
      <c r="AY293" s="125"/>
      <c r="AZ293" s="125"/>
      <c r="BA293" s="125"/>
      <c r="BB293" s="125"/>
      <c r="BC293" s="125"/>
      <c r="BD293" s="125"/>
      <c r="BE293" s="125"/>
      <c r="BF293" s="125"/>
      <c r="BG293" s="125"/>
      <c r="BH293" s="125"/>
      <c r="BI293" s="125"/>
      <c r="BJ293" s="125"/>
      <c r="BK293" s="125"/>
      <c r="BL293" s="125"/>
      <c r="BM293" s="125"/>
      <c r="BN293" s="125"/>
      <c r="BO293" s="125"/>
      <c r="BP293" s="125"/>
      <c r="BQ293" s="125"/>
      <c r="BR293" s="125"/>
      <c r="BS293" s="125"/>
      <c r="BT293" s="125"/>
      <c r="BU293" s="125"/>
      <c r="BV293" s="125"/>
      <c r="BW293" s="125"/>
      <c r="BX293" s="125"/>
      <c r="BY293" s="125"/>
      <c r="BZ293" s="125"/>
      <c r="CA293" s="125"/>
      <c r="CB293" s="125"/>
      <c r="CC293" s="125"/>
      <c r="CD293" s="125"/>
      <c r="CE293" s="125"/>
      <c r="CF293" s="125"/>
      <c r="CG293" s="125"/>
      <c r="CH293" s="125"/>
      <c r="CI293" s="125"/>
      <c r="CJ293" s="125"/>
      <c r="CK293" s="125"/>
      <c r="CL293" s="125"/>
      <c r="CM293" s="125"/>
      <c r="CN293" s="125"/>
      <c r="CO293" s="125"/>
      <c r="CP293" s="125"/>
      <c r="CQ293" s="125"/>
      <c r="CR293" s="125"/>
      <c r="CS293" s="125"/>
      <c r="CT293" s="125"/>
      <c r="CU293" s="125"/>
      <c r="CV293" s="125"/>
      <c r="CW293" s="125"/>
      <c r="CX293" s="125"/>
      <c r="CY293" s="125"/>
      <c r="CZ293" s="125"/>
    </row>
    <row r="294" spans="1:104">
      <c r="A294" t="s">
        <v>62</v>
      </c>
      <c r="C294" s="94" t="s">
        <v>773</v>
      </c>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5"/>
      <c r="Z294" s="125"/>
      <c r="AA294" s="125"/>
      <c r="AB294" s="125"/>
      <c r="AC294" s="125"/>
      <c r="AD294" s="125"/>
      <c r="AE294" s="125"/>
      <c r="AF294" s="125"/>
      <c r="AG294" s="125"/>
      <c r="AH294" s="125"/>
      <c r="AI294" s="125"/>
      <c r="AJ294" s="125"/>
      <c r="AK294" s="125"/>
      <c r="AL294" s="125"/>
      <c r="AM294" s="125"/>
      <c r="AN294" s="125"/>
      <c r="AO294" s="125"/>
      <c r="AP294" s="125"/>
      <c r="AQ294" s="125"/>
      <c r="AR294" s="125"/>
      <c r="AS294" s="125"/>
      <c r="AT294" s="125"/>
      <c r="AU294" s="125"/>
      <c r="AV294" s="125"/>
      <c r="AW294" s="125"/>
      <c r="AX294" s="125"/>
      <c r="AY294" s="125"/>
      <c r="AZ294" s="125"/>
      <c r="BA294" s="125"/>
      <c r="BB294" s="125"/>
      <c r="BC294" s="125"/>
      <c r="BD294" s="125"/>
      <c r="BE294" s="125"/>
      <c r="BF294" s="125"/>
      <c r="BG294" s="125"/>
      <c r="BH294" s="125"/>
      <c r="BI294" s="125"/>
      <c r="BJ294" s="125"/>
      <c r="BK294" s="125"/>
      <c r="BL294" s="125"/>
      <c r="BM294" s="125"/>
      <c r="BN294" s="125"/>
      <c r="BO294" s="125"/>
      <c r="BP294" s="125"/>
      <c r="BQ294" s="125"/>
      <c r="BR294" s="125"/>
      <c r="BS294" s="125"/>
      <c r="BT294" s="125"/>
      <c r="BU294" s="125"/>
      <c r="BV294" s="125"/>
      <c r="BW294" s="125"/>
      <c r="BX294" s="125"/>
      <c r="BY294" s="125"/>
      <c r="BZ294" s="125"/>
      <c r="CA294" s="125"/>
      <c r="CB294" s="125"/>
      <c r="CC294" s="125"/>
      <c r="CD294" s="125"/>
      <c r="CE294" s="125"/>
      <c r="CF294" s="125"/>
      <c r="CG294" s="125"/>
      <c r="CH294" s="125"/>
      <c r="CI294" s="125"/>
      <c r="CJ294" s="125"/>
      <c r="CK294" s="125"/>
      <c r="CL294" s="125"/>
      <c r="CM294" s="125"/>
      <c r="CN294" s="125"/>
      <c r="CO294" s="125"/>
      <c r="CP294" s="125"/>
      <c r="CQ294" s="125"/>
      <c r="CR294" s="125"/>
      <c r="CS294" s="125"/>
      <c r="CT294" s="125"/>
      <c r="CU294" s="125"/>
      <c r="CV294" s="125"/>
      <c r="CW294" s="125"/>
      <c r="CX294" s="125"/>
      <c r="CY294" s="125"/>
      <c r="CZ294" s="125"/>
    </row>
    <row r="295" spans="1:104">
      <c r="A295" t="s">
        <v>63</v>
      </c>
      <c r="C295" s="94" t="s">
        <v>774</v>
      </c>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5"/>
      <c r="Z295" s="125"/>
      <c r="AA295" s="125"/>
      <c r="AB295" s="125"/>
      <c r="AC295" s="125"/>
      <c r="AD295" s="125"/>
      <c r="AE295" s="125"/>
      <c r="AF295" s="125"/>
      <c r="AG295" s="125"/>
      <c r="AH295" s="125"/>
      <c r="AI295" s="125"/>
      <c r="AJ295" s="125"/>
      <c r="AK295" s="125"/>
      <c r="AL295" s="125"/>
      <c r="AM295" s="125"/>
      <c r="AN295" s="125"/>
      <c r="AO295" s="125"/>
      <c r="AP295" s="125"/>
      <c r="AQ295" s="125"/>
      <c r="AR295" s="125"/>
      <c r="AS295" s="125"/>
      <c r="AT295" s="125"/>
      <c r="AU295" s="125"/>
      <c r="AV295" s="125"/>
      <c r="AW295" s="125"/>
      <c r="AX295" s="125"/>
      <c r="AY295" s="125"/>
      <c r="AZ295" s="125"/>
      <c r="BA295" s="125"/>
      <c r="BB295" s="125"/>
      <c r="BC295" s="125"/>
      <c r="BD295" s="125"/>
      <c r="BE295" s="125"/>
      <c r="BF295" s="125"/>
      <c r="BG295" s="125"/>
      <c r="BH295" s="125"/>
      <c r="BI295" s="125"/>
      <c r="BJ295" s="125"/>
      <c r="BK295" s="125"/>
      <c r="BL295" s="125"/>
      <c r="BM295" s="125"/>
      <c r="BN295" s="125"/>
      <c r="BO295" s="125"/>
      <c r="BP295" s="125"/>
      <c r="BQ295" s="125"/>
      <c r="BR295" s="125"/>
      <c r="BS295" s="125"/>
      <c r="BT295" s="125"/>
      <c r="BU295" s="125"/>
      <c r="BV295" s="125"/>
      <c r="BW295" s="125"/>
      <c r="BX295" s="125"/>
      <c r="BY295" s="125"/>
      <c r="BZ295" s="125"/>
      <c r="CA295" s="125"/>
      <c r="CB295" s="125"/>
      <c r="CC295" s="125"/>
      <c r="CD295" s="125"/>
      <c r="CE295" s="125"/>
      <c r="CF295" s="125"/>
      <c r="CG295" s="125"/>
      <c r="CH295" s="125"/>
      <c r="CI295" s="125"/>
      <c r="CJ295" s="125"/>
      <c r="CK295" s="125"/>
      <c r="CL295" s="125"/>
      <c r="CM295" s="125"/>
      <c r="CN295" s="125"/>
      <c r="CO295" s="125"/>
      <c r="CP295" s="125"/>
      <c r="CQ295" s="125"/>
      <c r="CR295" s="125"/>
      <c r="CS295" s="125"/>
      <c r="CT295" s="125"/>
      <c r="CU295" s="125"/>
      <c r="CV295" s="125"/>
      <c r="CW295" s="125"/>
      <c r="CX295" s="125"/>
      <c r="CY295" s="125"/>
      <c r="CZ295" s="125"/>
    </row>
    <row r="296" spans="1:104">
      <c r="A296" t="s">
        <v>64</v>
      </c>
      <c r="C296" s="81" t="s">
        <v>797</v>
      </c>
      <c r="D296" s="249">
        <v>48</v>
      </c>
      <c r="E296" s="249">
        <v>48</v>
      </c>
      <c r="F296" s="249">
        <v>48</v>
      </c>
      <c r="G296" s="249">
        <v>48</v>
      </c>
      <c r="H296" s="249">
        <v>48</v>
      </c>
      <c r="I296" s="249">
        <v>48</v>
      </c>
      <c r="J296" s="249">
        <v>48</v>
      </c>
      <c r="K296" s="249">
        <v>48</v>
      </c>
      <c r="L296" s="249">
        <v>48</v>
      </c>
      <c r="M296" s="249">
        <v>48</v>
      </c>
      <c r="N296" s="249">
        <v>48</v>
      </c>
      <c r="O296" s="249">
        <v>48</v>
      </c>
      <c r="P296" s="249">
        <v>48</v>
      </c>
      <c r="Q296" s="249">
        <v>48</v>
      </c>
      <c r="R296" s="249">
        <v>48</v>
      </c>
      <c r="S296" s="249">
        <v>48</v>
      </c>
      <c r="T296" s="249">
        <v>48</v>
      </c>
      <c r="U296" s="249">
        <v>48</v>
      </c>
      <c r="V296" s="249">
        <v>48</v>
      </c>
      <c r="W296" s="249">
        <v>48</v>
      </c>
      <c r="X296" s="249">
        <v>48</v>
      </c>
      <c r="Y296" s="249">
        <v>48</v>
      </c>
      <c r="Z296" s="249">
        <v>48</v>
      </c>
      <c r="AA296" s="249">
        <v>48</v>
      </c>
      <c r="AB296" s="249">
        <v>48</v>
      </c>
      <c r="AC296" s="249">
        <v>48</v>
      </c>
      <c r="AD296" s="249">
        <v>48</v>
      </c>
      <c r="AE296" s="249">
        <v>48</v>
      </c>
      <c r="AF296" s="249">
        <v>48</v>
      </c>
      <c r="AG296" s="249">
        <v>48</v>
      </c>
      <c r="AH296" s="249">
        <v>48</v>
      </c>
      <c r="AI296" s="249">
        <v>48</v>
      </c>
      <c r="AJ296" s="249">
        <v>48</v>
      </c>
      <c r="AK296" s="249">
        <v>48</v>
      </c>
      <c r="AL296" s="249">
        <v>48</v>
      </c>
      <c r="AM296" s="249">
        <v>48</v>
      </c>
      <c r="AN296" s="249"/>
      <c r="AO296" s="249"/>
      <c r="AP296" s="249"/>
      <c r="AQ296" s="249"/>
      <c r="AR296" s="249"/>
      <c r="AS296" s="249"/>
      <c r="AT296" s="249"/>
      <c r="AU296" s="249"/>
      <c r="AV296" s="249"/>
      <c r="AW296" s="249"/>
      <c r="AX296" s="249"/>
      <c r="AY296" s="249"/>
      <c r="AZ296" s="249"/>
      <c r="BA296" s="249"/>
      <c r="BB296" s="249"/>
      <c r="BC296" s="249"/>
      <c r="BD296" s="249"/>
      <c r="BE296" s="249"/>
      <c r="BF296" s="249"/>
      <c r="BG296" s="249"/>
      <c r="BH296" s="249"/>
      <c r="BI296" s="249"/>
      <c r="BJ296" s="249"/>
      <c r="BK296" s="249"/>
      <c r="BL296" s="249"/>
      <c r="BM296" s="249"/>
      <c r="BN296" s="249"/>
      <c r="BO296" s="249"/>
      <c r="BP296" s="249"/>
      <c r="BQ296" s="249"/>
      <c r="BR296" s="249"/>
      <c r="BS296" s="249"/>
      <c r="BT296" s="249"/>
      <c r="BU296" s="249"/>
      <c r="BV296" s="249"/>
      <c r="BW296" s="249"/>
      <c r="BX296" s="249"/>
      <c r="BY296" s="249"/>
      <c r="BZ296" s="249"/>
      <c r="CA296" s="249"/>
      <c r="CB296" s="249"/>
      <c r="CC296" s="249"/>
      <c r="CD296" s="249"/>
      <c r="CE296" s="249"/>
      <c r="CF296" s="249"/>
      <c r="CG296" s="249"/>
      <c r="CH296" s="249"/>
      <c r="CI296" s="249"/>
      <c r="CJ296" s="249"/>
      <c r="CK296" s="249"/>
      <c r="CL296" s="249"/>
      <c r="CM296" s="249"/>
      <c r="CN296" s="249"/>
      <c r="CO296" s="249"/>
      <c r="CP296" s="249"/>
      <c r="CQ296" s="249"/>
      <c r="CR296" s="249"/>
      <c r="CS296" s="249"/>
      <c r="CT296" s="249"/>
      <c r="CU296" s="249"/>
      <c r="CV296" s="249"/>
      <c r="CW296" s="249"/>
      <c r="CX296" s="249"/>
      <c r="CY296" s="249"/>
      <c r="CZ296" s="249"/>
    </row>
    <row r="297" spans="1:104">
      <c r="A297" t="s">
        <v>65</v>
      </c>
      <c r="C297" s="81" t="s">
        <v>798</v>
      </c>
      <c r="D297" s="249"/>
      <c r="E297" s="249"/>
      <c r="F297" s="249"/>
      <c r="G297" s="249"/>
      <c r="H297" s="249"/>
      <c r="I297" s="249"/>
      <c r="J297" s="249"/>
      <c r="K297" s="249"/>
      <c r="L297" s="249"/>
      <c r="M297" s="249"/>
      <c r="N297" s="249"/>
      <c r="O297" s="249"/>
      <c r="P297" s="249"/>
      <c r="Q297" s="249"/>
      <c r="R297" s="249"/>
      <c r="S297" s="249"/>
      <c r="T297" s="249"/>
      <c r="U297" s="249"/>
      <c r="V297" s="249"/>
      <c r="W297" s="249"/>
      <c r="X297" s="249"/>
      <c r="Y297" s="249"/>
      <c r="Z297" s="249"/>
      <c r="AA297" s="249"/>
      <c r="AB297" s="249"/>
      <c r="AC297" s="249"/>
      <c r="AD297" s="249"/>
      <c r="AE297" s="249"/>
      <c r="AF297" s="249"/>
      <c r="AG297" s="249"/>
      <c r="AH297" s="249"/>
      <c r="AI297" s="249"/>
      <c r="AJ297" s="249"/>
      <c r="AK297" s="249"/>
      <c r="AL297" s="249"/>
      <c r="AM297" s="249"/>
      <c r="AN297" s="249"/>
      <c r="AO297" s="249"/>
      <c r="AP297" s="249"/>
      <c r="AQ297" s="249"/>
      <c r="AR297" s="249"/>
      <c r="AS297" s="249"/>
      <c r="AT297" s="249"/>
      <c r="AU297" s="249"/>
      <c r="AV297" s="249"/>
      <c r="AW297" s="249"/>
      <c r="AX297" s="249"/>
      <c r="AY297" s="249"/>
      <c r="AZ297" s="249"/>
      <c r="BA297" s="249"/>
      <c r="BB297" s="249"/>
      <c r="BC297" s="249"/>
      <c r="BD297" s="249"/>
      <c r="BE297" s="249"/>
      <c r="BF297" s="249"/>
      <c r="BG297" s="249"/>
      <c r="BH297" s="249"/>
      <c r="BI297" s="249"/>
      <c r="BJ297" s="249"/>
      <c r="BK297" s="249"/>
      <c r="BL297" s="249"/>
      <c r="BM297" s="249"/>
      <c r="BN297" s="249"/>
      <c r="BO297" s="249"/>
      <c r="BP297" s="249"/>
      <c r="BQ297" s="249"/>
      <c r="BR297" s="249"/>
      <c r="BS297" s="249"/>
      <c r="BT297" s="249"/>
      <c r="BU297" s="249"/>
      <c r="BV297" s="249"/>
      <c r="BW297" s="249"/>
      <c r="BX297" s="249"/>
      <c r="BY297" s="249"/>
      <c r="BZ297" s="249"/>
      <c r="CA297" s="249"/>
      <c r="CB297" s="249"/>
      <c r="CC297" s="249"/>
      <c r="CD297" s="249"/>
      <c r="CE297" s="249"/>
      <c r="CF297" s="249"/>
      <c r="CG297" s="249"/>
      <c r="CH297" s="249"/>
      <c r="CI297" s="249"/>
      <c r="CJ297" s="249"/>
      <c r="CK297" s="249"/>
      <c r="CL297" s="249"/>
      <c r="CM297" s="249"/>
      <c r="CN297" s="249"/>
      <c r="CO297" s="249"/>
      <c r="CP297" s="249"/>
      <c r="CQ297" s="249"/>
      <c r="CR297" s="249"/>
      <c r="CS297" s="249"/>
      <c r="CT297" s="249"/>
      <c r="CU297" s="249"/>
      <c r="CV297" s="249"/>
      <c r="CW297" s="249"/>
      <c r="CX297" s="249"/>
      <c r="CY297" s="249"/>
      <c r="CZ297" s="249"/>
    </row>
    <row r="298" spans="1:104">
      <c r="A298" t="s">
        <v>66</v>
      </c>
    </row>
    <row r="299" spans="1:104">
      <c r="A299" t="s">
        <v>67</v>
      </c>
    </row>
    <row r="300" spans="1:104">
      <c r="A300" t="s">
        <v>68</v>
      </c>
    </row>
    <row r="301" spans="1:104">
      <c r="A301" t="s">
        <v>69</v>
      </c>
    </row>
    <row r="302" spans="1:104">
      <c r="A302" t="s">
        <v>70</v>
      </c>
    </row>
    <row r="303" spans="1:104">
      <c r="A303" t="s">
        <v>71</v>
      </c>
    </row>
    <row r="304" spans="1:104">
      <c r="A304" t="s">
        <v>72</v>
      </c>
    </row>
    <row r="305" spans="1:104">
      <c r="A305" t="s">
        <v>73</v>
      </c>
    </row>
    <row r="306" spans="1:104">
      <c r="A306" t="s">
        <v>74</v>
      </c>
    </row>
    <row r="307" spans="1:104">
      <c r="A307" t="s">
        <v>75</v>
      </c>
      <c r="B307" t="s">
        <v>800</v>
      </c>
    </row>
    <row r="308" spans="1:104">
      <c r="A308" t="s">
        <v>76</v>
      </c>
      <c r="C308" s="94" t="s">
        <v>771</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c r="AG308" s="125"/>
      <c r="AH308" s="125"/>
      <c r="AI308" s="125"/>
      <c r="AJ308" s="125"/>
      <c r="AK308" s="125"/>
      <c r="AL308" s="125"/>
      <c r="AM308" s="125"/>
      <c r="AN308" s="125"/>
      <c r="AO308" s="125"/>
      <c r="AP308" s="125"/>
      <c r="AQ308" s="125"/>
      <c r="AR308" s="125"/>
      <c r="AS308" s="125"/>
      <c r="AT308" s="125"/>
      <c r="AU308" s="125"/>
      <c r="AV308" s="125"/>
      <c r="AW308" s="125"/>
      <c r="AX308" s="125"/>
      <c r="AY308" s="125"/>
      <c r="AZ308" s="125"/>
      <c r="BA308" s="125"/>
      <c r="BB308" s="125"/>
      <c r="BC308" s="125"/>
      <c r="BD308" s="125"/>
      <c r="BE308" s="125"/>
      <c r="BF308" s="125"/>
      <c r="BG308" s="125"/>
      <c r="BH308" s="125"/>
      <c r="BI308" s="125"/>
      <c r="BJ308" s="125"/>
      <c r="BK308" s="125"/>
      <c r="BL308" s="125"/>
      <c r="BM308" s="125"/>
      <c r="BN308" s="125"/>
      <c r="BO308" s="125"/>
      <c r="BP308" s="125"/>
      <c r="BQ308" s="125"/>
      <c r="BR308" s="125"/>
      <c r="BS308" s="125"/>
      <c r="BT308" s="125"/>
      <c r="BU308" s="125"/>
      <c r="BV308" s="125"/>
      <c r="BW308" s="125"/>
      <c r="BX308" s="125"/>
      <c r="BY308" s="125"/>
      <c r="BZ308" s="125"/>
      <c r="CA308" s="125"/>
      <c r="CB308" s="125"/>
      <c r="CC308" s="125"/>
      <c r="CD308" s="125"/>
      <c r="CE308" s="125"/>
      <c r="CF308" s="125"/>
      <c r="CG308" s="125"/>
      <c r="CH308" s="125"/>
      <c r="CI308" s="125"/>
      <c r="CJ308" s="125"/>
      <c r="CK308" s="125"/>
      <c r="CL308" s="125"/>
      <c r="CM308" s="125"/>
      <c r="CN308" s="125"/>
      <c r="CO308" s="125"/>
      <c r="CP308" s="125"/>
      <c r="CQ308" s="125"/>
      <c r="CR308" s="125"/>
      <c r="CS308" s="125"/>
      <c r="CT308" s="125"/>
      <c r="CU308" s="125"/>
      <c r="CV308" s="125"/>
      <c r="CW308" s="125"/>
      <c r="CX308" s="125"/>
      <c r="CY308" s="125"/>
      <c r="CZ308" s="125"/>
    </row>
    <row r="309" spans="1:104">
      <c r="A309" t="s">
        <v>77</v>
      </c>
      <c r="C309" s="94" t="s">
        <v>773</v>
      </c>
      <c r="D309" s="125"/>
      <c r="E309" s="125"/>
      <c r="F309" s="125"/>
      <c r="G309" s="125"/>
      <c r="H309" s="125"/>
      <c r="I309" s="125"/>
      <c r="J309" s="125"/>
      <c r="K309" s="125"/>
      <c r="L309" s="125"/>
      <c r="M309" s="125"/>
      <c r="N309" s="125"/>
      <c r="O309" s="125"/>
      <c r="P309" s="125"/>
      <c r="Q309" s="125"/>
      <c r="R309" s="125"/>
      <c r="S309" s="125"/>
      <c r="T309" s="125"/>
      <c r="U309" s="125"/>
      <c r="V309" s="125"/>
      <c r="W309" s="125"/>
      <c r="X309" s="125"/>
      <c r="Y309" s="125"/>
      <c r="Z309" s="125"/>
      <c r="AA309" s="125"/>
      <c r="AB309" s="125"/>
      <c r="AC309" s="125"/>
      <c r="AD309" s="125"/>
      <c r="AE309" s="125"/>
      <c r="AF309" s="125"/>
      <c r="AG309" s="125"/>
      <c r="AH309" s="125"/>
      <c r="AI309" s="125"/>
      <c r="AJ309" s="125"/>
      <c r="AK309" s="125"/>
      <c r="AL309" s="125"/>
      <c r="AM309" s="125"/>
      <c r="AN309" s="125"/>
      <c r="AO309" s="125"/>
      <c r="AP309" s="125"/>
      <c r="AQ309" s="125"/>
      <c r="AR309" s="125"/>
      <c r="AS309" s="125"/>
      <c r="AT309" s="125"/>
      <c r="AU309" s="125"/>
      <c r="AV309" s="125"/>
      <c r="AW309" s="125"/>
      <c r="AX309" s="125"/>
      <c r="AY309" s="125"/>
      <c r="AZ309" s="125"/>
      <c r="BA309" s="125"/>
      <c r="BB309" s="125"/>
      <c r="BC309" s="125"/>
      <c r="BD309" s="125"/>
      <c r="BE309" s="125"/>
      <c r="BF309" s="125"/>
      <c r="BG309" s="125"/>
      <c r="BH309" s="125"/>
      <c r="BI309" s="125"/>
      <c r="BJ309" s="125"/>
      <c r="BK309" s="125"/>
      <c r="BL309" s="125"/>
      <c r="BM309" s="125"/>
      <c r="BN309" s="125"/>
      <c r="BO309" s="125"/>
      <c r="BP309" s="125"/>
      <c r="BQ309" s="125"/>
      <c r="BR309" s="125"/>
      <c r="BS309" s="125"/>
      <c r="BT309" s="125"/>
      <c r="BU309" s="125"/>
      <c r="BV309" s="125"/>
      <c r="BW309" s="125"/>
      <c r="BX309" s="125"/>
      <c r="BY309" s="125"/>
      <c r="BZ309" s="125"/>
      <c r="CA309" s="125"/>
      <c r="CB309" s="125"/>
      <c r="CC309" s="125"/>
      <c r="CD309" s="125"/>
      <c r="CE309" s="125"/>
      <c r="CF309" s="125"/>
      <c r="CG309" s="125"/>
      <c r="CH309" s="125"/>
      <c r="CI309" s="125"/>
      <c r="CJ309" s="125"/>
      <c r="CK309" s="125"/>
      <c r="CL309" s="125"/>
      <c r="CM309" s="125"/>
      <c r="CN309" s="125"/>
      <c r="CO309" s="125"/>
      <c r="CP309" s="125"/>
      <c r="CQ309" s="125"/>
      <c r="CR309" s="125"/>
      <c r="CS309" s="125"/>
      <c r="CT309" s="125"/>
      <c r="CU309" s="125"/>
      <c r="CV309" s="125"/>
      <c r="CW309" s="125"/>
      <c r="CX309" s="125"/>
      <c r="CY309" s="125"/>
      <c r="CZ309" s="125"/>
    </row>
    <row r="310" spans="1:104">
      <c r="A310" t="s">
        <v>78</v>
      </c>
      <c r="C310" s="94" t="s">
        <v>772</v>
      </c>
      <c r="D310" s="125"/>
      <c r="E310" s="125"/>
      <c r="F310" s="125"/>
      <c r="G310" s="125"/>
      <c r="H310" s="125"/>
      <c r="I310" s="125"/>
      <c r="J310" s="125"/>
      <c r="K310" s="125"/>
      <c r="L310" s="125"/>
      <c r="M310" s="125"/>
      <c r="N310" s="125"/>
      <c r="O310" s="125"/>
      <c r="P310" s="125"/>
      <c r="Q310" s="125"/>
      <c r="R310" s="125"/>
      <c r="S310" s="125"/>
      <c r="T310" s="125"/>
      <c r="U310" s="125"/>
      <c r="V310" s="125"/>
      <c r="W310" s="125"/>
      <c r="X310" s="125"/>
      <c r="Y310" s="125"/>
      <c r="Z310" s="125"/>
      <c r="AA310" s="125"/>
      <c r="AB310" s="125"/>
      <c r="AC310" s="125"/>
      <c r="AD310" s="125"/>
      <c r="AE310" s="125"/>
      <c r="AF310" s="125"/>
      <c r="AG310" s="125"/>
      <c r="AH310" s="125"/>
      <c r="AI310" s="125"/>
      <c r="AJ310" s="125"/>
      <c r="AK310" s="125"/>
      <c r="AL310" s="125"/>
      <c r="AM310" s="125"/>
      <c r="AN310" s="125"/>
      <c r="AO310" s="125"/>
      <c r="AP310" s="125"/>
      <c r="AQ310" s="125"/>
      <c r="AR310" s="125"/>
      <c r="AS310" s="125"/>
      <c r="AT310" s="125"/>
      <c r="AU310" s="125"/>
      <c r="AV310" s="125"/>
      <c r="AW310" s="125"/>
      <c r="AX310" s="125"/>
      <c r="AY310" s="125"/>
      <c r="AZ310" s="125"/>
      <c r="BA310" s="125"/>
      <c r="BB310" s="125"/>
      <c r="BC310" s="125"/>
      <c r="BD310" s="125"/>
      <c r="BE310" s="125"/>
      <c r="BF310" s="125"/>
      <c r="BG310" s="125"/>
      <c r="BH310" s="125"/>
      <c r="BI310" s="125"/>
      <c r="BJ310" s="125"/>
      <c r="BK310" s="125"/>
      <c r="BL310" s="125"/>
      <c r="BM310" s="125"/>
      <c r="BN310" s="125"/>
      <c r="BO310" s="125"/>
      <c r="BP310" s="125"/>
      <c r="BQ310" s="125"/>
      <c r="BR310" s="125"/>
      <c r="BS310" s="125"/>
      <c r="BT310" s="125"/>
      <c r="BU310" s="125"/>
      <c r="BV310" s="125"/>
      <c r="BW310" s="125"/>
      <c r="BX310" s="125"/>
      <c r="BY310" s="125"/>
      <c r="BZ310" s="125"/>
      <c r="CA310" s="125"/>
      <c r="CB310" s="125"/>
      <c r="CC310" s="125"/>
      <c r="CD310" s="125"/>
      <c r="CE310" s="125"/>
      <c r="CF310" s="125"/>
      <c r="CG310" s="125"/>
      <c r="CH310" s="125"/>
      <c r="CI310" s="125"/>
      <c r="CJ310" s="125"/>
      <c r="CK310" s="125"/>
      <c r="CL310" s="125"/>
      <c r="CM310" s="125"/>
      <c r="CN310" s="125"/>
      <c r="CO310" s="125"/>
      <c r="CP310" s="125"/>
      <c r="CQ310" s="125"/>
      <c r="CR310" s="125"/>
      <c r="CS310" s="125"/>
      <c r="CT310" s="125"/>
      <c r="CU310" s="125"/>
      <c r="CV310" s="125"/>
      <c r="CW310" s="125"/>
      <c r="CX310" s="125"/>
      <c r="CY310" s="125"/>
      <c r="CZ310" s="125"/>
    </row>
    <row r="311" spans="1:104">
      <c r="A311" t="s">
        <v>79</v>
      </c>
      <c r="C311" s="94" t="s">
        <v>774</v>
      </c>
      <c r="D311" s="125"/>
      <c r="E311" s="125"/>
      <c r="F311" s="125"/>
      <c r="G311" s="125"/>
      <c r="H311" s="125"/>
      <c r="I311" s="125"/>
      <c r="J311" s="125"/>
      <c r="K311" s="125"/>
      <c r="L311" s="125"/>
      <c r="M311" s="125"/>
      <c r="N311" s="125"/>
      <c r="O311" s="125"/>
      <c r="P311" s="125"/>
      <c r="Q311" s="125"/>
      <c r="R311" s="125"/>
      <c r="S311" s="125"/>
      <c r="T311" s="125"/>
      <c r="U311" s="125"/>
      <c r="V311" s="125"/>
      <c r="W311" s="125"/>
      <c r="X311" s="125"/>
      <c r="Y311" s="125"/>
      <c r="Z311" s="125"/>
      <c r="AA311" s="125"/>
      <c r="AB311" s="125"/>
      <c r="AC311" s="125"/>
      <c r="AD311" s="125"/>
      <c r="AE311" s="125"/>
      <c r="AF311" s="125"/>
      <c r="AG311" s="125"/>
      <c r="AH311" s="125"/>
      <c r="AI311" s="125"/>
      <c r="AJ311" s="125"/>
      <c r="AK311" s="125"/>
      <c r="AL311" s="125"/>
      <c r="AM311" s="125"/>
      <c r="AN311" s="125"/>
      <c r="AO311" s="125"/>
      <c r="AP311" s="125"/>
      <c r="AQ311" s="125"/>
      <c r="AR311" s="125"/>
      <c r="AS311" s="125"/>
      <c r="AT311" s="125"/>
      <c r="AU311" s="125"/>
      <c r="AV311" s="125"/>
      <c r="AW311" s="125"/>
      <c r="AX311" s="125"/>
      <c r="AY311" s="125"/>
      <c r="AZ311" s="125"/>
      <c r="BA311" s="125"/>
      <c r="BB311" s="125"/>
      <c r="BC311" s="125"/>
      <c r="BD311" s="125"/>
      <c r="BE311" s="125"/>
      <c r="BF311" s="125"/>
      <c r="BG311" s="125"/>
      <c r="BH311" s="125"/>
      <c r="BI311" s="125"/>
      <c r="BJ311" s="125"/>
      <c r="BK311" s="125"/>
      <c r="BL311" s="125"/>
      <c r="BM311" s="125"/>
      <c r="BN311" s="125"/>
      <c r="BO311" s="125"/>
      <c r="BP311" s="125"/>
      <c r="BQ311" s="125"/>
      <c r="BR311" s="125"/>
      <c r="BS311" s="125"/>
      <c r="BT311" s="125"/>
      <c r="BU311" s="125"/>
      <c r="BV311" s="125"/>
      <c r="BW311" s="125"/>
      <c r="BX311" s="125"/>
      <c r="BY311" s="125"/>
      <c r="BZ311" s="125"/>
      <c r="CA311" s="125"/>
      <c r="CB311" s="125"/>
      <c r="CC311" s="125"/>
      <c r="CD311" s="125"/>
      <c r="CE311" s="125"/>
      <c r="CF311" s="125"/>
      <c r="CG311" s="125"/>
      <c r="CH311" s="125"/>
      <c r="CI311" s="125"/>
      <c r="CJ311" s="125"/>
      <c r="CK311" s="125"/>
      <c r="CL311" s="125"/>
      <c r="CM311" s="125"/>
      <c r="CN311" s="125"/>
      <c r="CO311" s="125"/>
      <c r="CP311" s="125"/>
      <c r="CQ311" s="125"/>
      <c r="CR311" s="125"/>
      <c r="CS311" s="125"/>
      <c r="CT311" s="125"/>
      <c r="CU311" s="125"/>
      <c r="CV311" s="125"/>
      <c r="CW311" s="125"/>
      <c r="CX311" s="125"/>
      <c r="CY311" s="125"/>
      <c r="CZ311" s="125"/>
    </row>
    <row r="312" spans="1:104">
      <c r="A312" t="s">
        <v>80</v>
      </c>
      <c r="C312" s="81" t="s">
        <v>797</v>
      </c>
      <c r="D312" s="125">
        <v>43</v>
      </c>
      <c r="E312" s="125">
        <v>43</v>
      </c>
      <c r="F312" s="125">
        <v>43</v>
      </c>
      <c r="G312" s="125">
        <v>43</v>
      </c>
      <c r="H312" s="125">
        <v>43</v>
      </c>
      <c r="I312" s="125">
        <v>43</v>
      </c>
      <c r="J312" s="125">
        <v>43</v>
      </c>
      <c r="K312" s="125">
        <v>43</v>
      </c>
      <c r="L312" s="125">
        <v>43</v>
      </c>
      <c r="M312" s="125">
        <v>43</v>
      </c>
      <c r="N312" s="125">
        <v>43</v>
      </c>
      <c r="O312" s="125">
        <v>43</v>
      </c>
      <c r="P312" s="125">
        <v>43</v>
      </c>
      <c r="Q312" s="125">
        <v>43</v>
      </c>
      <c r="R312" s="125">
        <v>43</v>
      </c>
      <c r="S312" s="125">
        <v>43</v>
      </c>
      <c r="T312" s="125">
        <v>43</v>
      </c>
      <c r="U312" s="125">
        <v>43</v>
      </c>
      <c r="V312" s="125">
        <v>43</v>
      </c>
      <c r="W312" s="125">
        <v>43</v>
      </c>
      <c r="X312" s="125">
        <v>43</v>
      </c>
      <c r="Y312" s="125">
        <v>43</v>
      </c>
      <c r="Z312" s="125">
        <v>43</v>
      </c>
      <c r="AA312" s="125">
        <v>43</v>
      </c>
      <c r="AB312" s="125">
        <v>43</v>
      </c>
      <c r="AC312" s="125">
        <v>43</v>
      </c>
      <c r="AD312" s="125">
        <v>43</v>
      </c>
      <c r="AE312" s="125">
        <v>43</v>
      </c>
      <c r="AF312" s="125">
        <v>43</v>
      </c>
      <c r="AG312" s="125">
        <v>43</v>
      </c>
      <c r="AH312" s="125">
        <v>43</v>
      </c>
      <c r="AI312" s="125">
        <v>43</v>
      </c>
      <c r="AJ312" s="125">
        <v>43</v>
      </c>
      <c r="AK312" s="125">
        <v>43</v>
      </c>
      <c r="AL312" s="125">
        <v>43</v>
      </c>
      <c r="AM312" s="125">
        <v>43</v>
      </c>
      <c r="AN312" s="125"/>
      <c r="AO312" s="125"/>
      <c r="AP312" s="125"/>
      <c r="AQ312" s="125"/>
      <c r="AR312" s="125"/>
      <c r="AS312" s="125"/>
      <c r="AT312" s="125"/>
      <c r="AU312" s="125"/>
      <c r="AV312" s="125"/>
      <c r="AW312" s="125"/>
      <c r="AX312" s="125"/>
      <c r="AY312" s="125"/>
      <c r="AZ312" s="125"/>
      <c r="BA312" s="125"/>
      <c r="BB312" s="125"/>
      <c r="BC312" s="125"/>
      <c r="BD312" s="125"/>
      <c r="BE312" s="125"/>
      <c r="BF312" s="125"/>
      <c r="BG312" s="125"/>
      <c r="BH312" s="125"/>
      <c r="BI312" s="125"/>
      <c r="BJ312" s="125"/>
      <c r="BK312" s="125"/>
      <c r="BL312" s="125"/>
      <c r="BM312" s="125"/>
      <c r="BN312" s="125"/>
      <c r="BO312" s="125"/>
      <c r="BP312" s="125"/>
      <c r="BQ312" s="125"/>
      <c r="BR312" s="125"/>
      <c r="BS312" s="125"/>
      <c r="BT312" s="125"/>
      <c r="BU312" s="125"/>
      <c r="BV312" s="125"/>
      <c r="BW312" s="125"/>
      <c r="BX312" s="125"/>
      <c r="BY312" s="125"/>
      <c r="BZ312" s="125"/>
      <c r="CA312" s="125"/>
      <c r="CB312" s="125"/>
      <c r="CC312" s="125"/>
      <c r="CD312" s="125"/>
      <c r="CE312" s="125"/>
      <c r="CF312" s="125"/>
      <c r="CG312" s="125"/>
      <c r="CH312" s="125"/>
      <c r="CI312" s="125"/>
      <c r="CJ312" s="125"/>
      <c r="CK312" s="125"/>
      <c r="CL312" s="125"/>
      <c r="CM312" s="125"/>
      <c r="CN312" s="125"/>
      <c r="CO312" s="125"/>
      <c r="CP312" s="125"/>
      <c r="CQ312" s="125"/>
      <c r="CR312" s="125"/>
      <c r="CS312" s="125"/>
      <c r="CT312" s="125"/>
      <c r="CU312" s="125"/>
      <c r="CV312" s="125"/>
      <c r="CW312" s="125"/>
      <c r="CX312" s="125"/>
      <c r="CY312" s="125"/>
      <c r="CZ312" s="125"/>
    </row>
    <row r="313" spans="1:104">
      <c r="A313" t="s">
        <v>81</v>
      </c>
      <c r="C313" s="81" t="s">
        <v>798</v>
      </c>
      <c r="D313" s="125"/>
      <c r="E313" s="125"/>
      <c r="F313" s="125"/>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c r="AG313" s="125"/>
      <c r="AH313" s="125"/>
      <c r="AI313" s="125"/>
      <c r="AJ313" s="125"/>
      <c r="AK313" s="125"/>
      <c r="AL313" s="125"/>
      <c r="AM313" s="125"/>
      <c r="AN313" s="125"/>
      <c r="AO313" s="125"/>
      <c r="AP313" s="125"/>
      <c r="AQ313" s="125"/>
      <c r="AR313" s="125"/>
      <c r="AS313" s="125"/>
      <c r="AT313" s="125"/>
      <c r="AU313" s="125"/>
      <c r="AV313" s="125"/>
      <c r="AW313" s="125"/>
      <c r="AX313" s="125"/>
      <c r="AY313" s="125"/>
      <c r="AZ313" s="125"/>
      <c r="BA313" s="125"/>
      <c r="BB313" s="125"/>
      <c r="BC313" s="125"/>
      <c r="BD313" s="125"/>
      <c r="BE313" s="125"/>
      <c r="BF313" s="125"/>
      <c r="BG313" s="125"/>
      <c r="BH313" s="125"/>
      <c r="BI313" s="125"/>
      <c r="BJ313" s="125"/>
      <c r="BK313" s="125"/>
      <c r="BL313" s="125"/>
      <c r="BM313" s="125"/>
      <c r="BN313" s="125"/>
      <c r="BO313" s="125"/>
      <c r="BP313" s="125"/>
      <c r="BQ313" s="125"/>
      <c r="BR313" s="125"/>
      <c r="BS313" s="125"/>
      <c r="BT313" s="125"/>
      <c r="BU313" s="125"/>
      <c r="BV313" s="125"/>
      <c r="BW313" s="125"/>
      <c r="BX313" s="125"/>
      <c r="BY313" s="125"/>
      <c r="BZ313" s="125"/>
      <c r="CA313" s="125"/>
      <c r="CB313" s="125"/>
      <c r="CC313" s="125"/>
      <c r="CD313" s="125"/>
      <c r="CE313" s="125"/>
      <c r="CF313" s="125"/>
      <c r="CG313" s="125"/>
      <c r="CH313" s="125"/>
      <c r="CI313" s="125"/>
      <c r="CJ313" s="125"/>
      <c r="CK313" s="125"/>
      <c r="CL313" s="125"/>
      <c r="CM313" s="125"/>
      <c r="CN313" s="125"/>
      <c r="CO313" s="125"/>
      <c r="CP313" s="125"/>
      <c r="CQ313" s="125"/>
      <c r="CR313" s="125"/>
      <c r="CS313" s="125"/>
      <c r="CT313" s="125"/>
      <c r="CU313" s="125"/>
      <c r="CV313" s="125"/>
      <c r="CW313" s="125"/>
      <c r="CX313" s="125"/>
      <c r="CY313" s="125"/>
      <c r="CZ313" s="125"/>
    </row>
    <row r="314" spans="1:104">
      <c r="A314" t="s">
        <v>82</v>
      </c>
      <c r="C314" s="81"/>
      <c r="D314" s="249"/>
      <c r="E314" s="249"/>
      <c r="F314" s="249"/>
      <c r="G314" s="249"/>
      <c r="H314" s="249"/>
      <c r="I314" s="249"/>
      <c r="J314" s="249"/>
      <c r="K314" s="249"/>
      <c r="L314" s="249"/>
      <c r="M314" s="249"/>
      <c r="N314" s="249"/>
      <c r="O314" s="249"/>
      <c r="P314" s="249"/>
      <c r="Q314" s="249"/>
      <c r="R314" s="249"/>
      <c r="S314" s="249"/>
      <c r="T314" s="249"/>
      <c r="U314" s="249"/>
      <c r="V314" s="249"/>
      <c r="W314" s="249"/>
      <c r="X314" s="249"/>
      <c r="Y314" s="249"/>
      <c r="Z314" s="249"/>
      <c r="AA314" s="249"/>
      <c r="AB314" s="249"/>
      <c r="AC314" s="249"/>
      <c r="AD314" s="249"/>
      <c r="AE314" s="249"/>
      <c r="AF314" s="249"/>
      <c r="AG314" s="249"/>
      <c r="AH314" s="249"/>
      <c r="AI314" s="249"/>
      <c r="AJ314" s="249"/>
      <c r="AK314" s="249"/>
      <c r="AL314" s="249"/>
      <c r="AM314" s="249"/>
      <c r="AN314" s="249"/>
      <c r="AO314" s="249"/>
      <c r="AP314" s="249"/>
      <c r="AQ314" s="249"/>
      <c r="AR314" s="249"/>
      <c r="AS314" s="249"/>
      <c r="AT314" s="249"/>
      <c r="AU314" s="249"/>
      <c r="AV314" s="249"/>
      <c r="AW314" s="249"/>
      <c r="AX314" s="249"/>
      <c r="AY314" s="249"/>
      <c r="AZ314" s="249"/>
      <c r="BA314" s="249"/>
      <c r="BB314" s="249"/>
      <c r="BC314" s="249"/>
      <c r="BD314" s="249"/>
      <c r="BE314" s="249"/>
      <c r="BF314" s="249"/>
      <c r="BG314" s="249"/>
      <c r="BH314" s="249"/>
      <c r="BI314" s="249"/>
      <c r="BJ314" s="249"/>
      <c r="BK314" s="249"/>
      <c r="BL314" s="249"/>
      <c r="BM314" s="249"/>
      <c r="BN314" s="249"/>
      <c r="BO314" s="249"/>
      <c r="BP314" s="249"/>
      <c r="BQ314" s="249"/>
      <c r="BR314" s="249"/>
      <c r="BS314" s="249"/>
      <c r="BT314" s="249"/>
      <c r="BU314" s="249"/>
      <c r="BV314" s="249"/>
      <c r="BW314" s="249"/>
      <c r="BX314" s="249"/>
      <c r="BY314" s="249"/>
      <c r="BZ314" s="249"/>
      <c r="CA314" s="249"/>
      <c r="CB314" s="249"/>
      <c r="CC314" s="249"/>
      <c r="CD314" s="249"/>
      <c r="CE314" s="249"/>
      <c r="CF314" s="249"/>
      <c r="CG314" s="249"/>
      <c r="CH314" s="249"/>
      <c r="CI314" s="249"/>
      <c r="CJ314" s="249"/>
      <c r="CK314" s="249"/>
      <c r="CL314" s="249"/>
      <c r="CM314" s="249"/>
      <c r="CN314" s="249"/>
      <c r="CO314" s="249"/>
      <c r="CP314" s="249"/>
      <c r="CQ314" s="249"/>
      <c r="CR314" s="249"/>
      <c r="CS314" s="249"/>
      <c r="CT314" s="249"/>
      <c r="CU314" s="249"/>
      <c r="CV314" s="249"/>
      <c r="CW314" s="249"/>
      <c r="CX314" s="249"/>
      <c r="CY314" s="249"/>
      <c r="CZ314" s="249"/>
    </row>
    <row r="315" spans="1:104">
      <c r="A315" t="s">
        <v>83</v>
      </c>
      <c r="C315" s="81"/>
      <c r="D315" s="249"/>
      <c r="E315" s="249"/>
      <c r="F315" s="249"/>
      <c r="G315" s="249"/>
      <c r="H315" s="249"/>
      <c r="I315" s="249"/>
      <c r="J315" s="249"/>
      <c r="K315" s="249"/>
      <c r="L315" s="249"/>
      <c r="M315" s="249"/>
      <c r="N315" s="249"/>
      <c r="O315" s="249"/>
      <c r="P315" s="249"/>
      <c r="Q315" s="249"/>
      <c r="R315" s="249"/>
      <c r="S315" s="249"/>
      <c r="T315" s="249"/>
      <c r="U315" s="249"/>
      <c r="V315" s="249"/>
      <c r="W315" s="249"/>
      <c r="X315" s="249"/>
      <c r="Y315" s="249"/>
      <c r="Z315" s="249"/>
      <c r="AA315" s="249"/>
      <c r="AB315" s="249"/>
      <c r="AC315" s="249"/>
      <c r="AD315" s="249"/>
      <c r="AE315" s="249"/>
      <c r="AF315" s="249"/>
      <c r="AG315" s="249"/>
      <c r="AH315" s="249"/>
      <c r="AI315" s="249"/>
      <c r="AJ315" s="249"/>
      <c r="AK315" s="249"/>
      <c r="AL315" s="249"/>
      <c r="AM315" s="249"/>
      <c r="AN315" s="249"/>
      <c r="AO315" s="249"/>
      <c r="AP315" s="249"/>
      <c r="AQ315" s="249"/>
      <c r="AR315" s="249"/>
      <c r="AS315" s="249"/>
      <c r="AT315" s="249"/>
      <c r="AU315" s="249"/>
      <c r="AV315" s="249"/>
      <c r="AW315" s="249"/>
      <c r="AX315" s="249"/>
      <c r="AY315" s="249"/>
      <c r="AZ315" s="249"/>
      <c r="BA315" s="249"/>
      <c r="BB315" s="249"/>
      <c r="BC315" s="249"/>
      <c r="BD315" s="249"/>
      <c r="BE315" s="249"/>
      <c r="BF315" s="249"/>
      <c r="BG315" s="249"/>
      <c r="BH315" s="249"/>
      <c r="BI315" s="249"/>
      <c r="BJ315" s="249"/>
      <c r="BK315" s="249"/>
      <c r="BL315" s="249"/>
      <c r="BM315" s="249"/>
      <c r="BN315" s="249"/>
      <c r="BO315" s="249"/>
      <c r="BP315" s="249"/>
      <c r="BQ315" s="249"/>
      <c r="BR315" s="249"/>
      <c r="BS315" s="249"/>
      <c r="BT315" s="249"/>
      <c r="BU315" s="249"/>
      <c r="BV315" s="249"/>
      <c r="BW315" s="249"/>
      <c r="BX315" s="249"/>
      <c r="BY315" s="249"/>
      <c r="BZ315" s="249"/>
      <c r="CA315" s="249"/>
      <c r="CB315" s="249"/>
      <c r="CC315" s="249"/>
      <c r="CD315" s="249"/>
      <c r="CE315" s="249"/>
      <c r="CF315" s="249"/>
      <c r="CG315" s="249"/>
      <c r="CH315" s="249"/>
      <c r="CI315" s="249"/>
      <c r="CJ315" s="249"/>
      <c r="CK315" s="249"/>
      <c r="CL315" s="249"/>
      <c r="CM315" s="249"/>
      <c r="CN315" s="249"/>
      <c r="CO315" s="249"/>
      <c r="CP315" s="249"/>
      <c r="CQ315" s="249"/>
      <c r="CR315" s="249"/>
      <c r="CS315" s="249"/>
      <c r="CT315" s="249"/>
      <c r="CU315" s="249"/>
      <c r="CV315" s="249"/>
      <c r="CW315" s="249"/>
      <c r="CX315" s="249"/>
      <c r="CY315" s="249"/>
      <c r="CZ315" s="249"/>
    </row>
  </sheetData>
  <phoneticPr fontId="1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98"/>
  <sheetViews>
    <sheetView zoomScaleNormal="100" zoomScaleSheetLayoutView="100" workbookViewId="0">
      <pane xSplit="2" ySplit="2" topLeftCell="C3" activePane="bottomRight" state="frozen"/>
      <selection pane="topRight" activeCell="C1" sqref="C1"/>
      <selection pane="bottomLeft" activeCell="A3" sqref="A3"/>
      <selection pane="bottomRight" activeCell="C3" sqref="C3"/>
    </sheetView>
  </sheetViews>
  <sheetFormatPr defaultColWidth="9" defaultRowHeight="12"/>
  <cols>
    <col min="1" max="1" width="4.375" style="60" customWidth="1"/>
    <col min="2" max="2" width="12.125" style="60" customWidth="1"/>
    <col min="3" max="3" width="33.625" style="60" bestFit="1" customWidth="1"/>
    <col min="4" max="39" width="6.75" style="60" customWidth="1"/>
    <col min="40" max="40" width="30" style="60" customWidth="1"/>
    <col min="41" max="16384" width="9" style="60"/>
  </cols>
  <sheetData>
    <row r="1" spans="1:40">
      <c r="D1" s="60" t="s">
        <v>352</v>
      </c>
      <c r="E1" s="60" t="s">
        <v>353</v>
      </c>
      <c r="F1" s="60" t="s">
        <v>354</v>
      </c>
      <c r="G1" s="60" t="s">
        <v>61</v>
      </c>
      <c r="H1" s="60" t="s">
        <v>62</v>
      </c>
      <c r="I1" s="60" t="s">
        <v>63</v>
      </c>
      <c r="J1" s="60" t="s">
        <v>64</v>
      </c>
      <c r="K1" s="60" t="s">
        <v>65</v>
      </c>
      <c r="L1" s="60" t="s">
        <v>66</v>
      </c>
      <c r="M1" s="60" t="s">
        <v>67</v>
      </c>
      <c r="N1" s="60" t="s">
        <v>68</v>
      </c>
      <c r="O1" s="60" t="s">
        <v>69</v>
      </c>
      <c r="P1" s="60" t="s">
        <v>70</v>
      </c>
      <c r="Q1" s="60" t="s">
        <v>71</v>
      </c>
      <c r="R1" s="60" t="s">
        <v>72</v>
      </c>
      <c r="S1" s="60" t="s">
        <v>73</v>
      </c>
      <c r="T1" s="60" t="s">
        <v>74</v>
      </c>
      <c r="U1" s="60" t="s">
        <v>75</v>
      </c>
      <c r="V1" s="60" t="s">
        <v>76</v>
      </c>
      <c r="W1" s="60" t="s">
        <v>77</v>
      </c>
      <c r="X1" s="60" t="s">
        <v>78</v>
      </c>
      <c r="Y1" s="60" t="s">
        <v>79</v>
      </c>
      <c r="Z1" s="60" t="s">
        <v>80</v>
      </c>
      <c r="AA1" s="60" t="s">
        <v>81</v>
      </c>
      <c r="AB1" s="60" t="s">
        <v>82</v>
      </c>
      <c r="AC1" s="60" t="s">
        <v>83</v>
      </c>
      <c r="AD1" s="60" t="s">
        <v>84</v>
      </c>
      <c r="AE1" s="60" t="s">
        <v>85</v>
      </c>
      <c r="AF1" s="60" t="s">
        <v>86</v>
      </c>
      <c r="AG1" s="60" t="s">
        <v>87</v>
      </c>
      <c r="AH1" s="60" t="s">
        <v>88</v>
      </c>
      <c r="AI1" s="60" t="s">
        <v>89</v>
      </c>
      <c r="AJ1" s="60" t="s">
        <v>90</v>
      </c>
      <c r="AK1" s="60" t="s">
        <v>91</v>
      </c>
      <c r="AL1" s="60" t="s">
        <v>92</v>
      </c>
      <c r="AM1" s="60" t="s">
        <v>93</v>
      </c>
      <c r="AN1" s="60" t="s">
        <v>159</v>
      </c>
    </row>
    <row r="2" spans="1:40">
      <c r="A2" s="60" t="s">
        <v>352</v>
      </c>
      <c r="B2" s="81"/>
      <c r="C2" s="82" t="s">
        <v>24</v>
      </c>
      <c r="D2" s="82">
        <v>2025</v>
      </c>
      <c r="E2" s="82">
        <v>2026</v>
      </c>
      <c r="F2" s="82">
        <v>2027</v>
      </c>
      <c r="G2" s="82">
        <v>2028</v>
      </c>
      <c r="H2" s="82">
        <v>2029</v>
      </c>
      <c r="I2" s="82">
        <v>2030</v>
      </c>
      <c r="J2" s="82">
        <v>2031</v>
      </c>
      <c r="K2" s="82">
        <v>2032</v>
      </c>
      <c r="L2" s="82">
        <v>2033</v>
      </c>
      <c r="M2" s="82">
        <v>2034</v>
      </c>
      <c r="N2" s="82">
        <v>2035</v>
      </c>
      <c r="O2" s="82">
        <v>2036</v>
      </c>
      <c r="P2" s="82">
        <v>2037</v>
      </c>
      <c r="Q2" s="82">
        <v>2038</v>
      </c>
      <c r="R2" s="82">
        <v>2039</v>
      </c>
      <c r="S2" s="82">
        <v>2040</v>
      </c>
      <c r="T2" s="82">
        <v>2041</v>
      </c>
      <c r="U2" s="82">
        <v>2042</v>
      </c>
      <c r="V2" s="82">
        <v>2043</v>
      </c>
      <c r="W2" s="82">
        <v>2044</v>
      </c>
      <c r="X2" s="82">
        <v>2045</v>
      </c>
      <c r="Y2" s="82">
        <v>2046</v>
      </c>
      <c r="Z2" s="82">
        <v>2047</v>
      </c>
      <c r="AA2" s="82">
        <v>2048</v>
      </c>
      <c r="AB2" s="82">
        <v>2049</v>
      </c>
      <c r="AC2" s="82">
        <v>2050</v>
      </c>
      <c r="AD2" s="82">
        <v>2051</v>
      </c>
      <c r="AE2" s="82">
        <v>2052</v>
      </c>
      <c r="AF2" s="82">
        <v>2053</v>
      </c>
      <c r="AG2" s="82">
        <v>2054</v>
      </c>
      <c r="AH2" s="82">
        <v>2055</v>
      </c>
      <c r="AI2" s="82">
        <v>2056</v>
      </c>
      <c r="AJ2" s="82">
        <v>2057</v>
      </c>
      <c r="AK2" s="82">
        <v>2058</v>
      </c>
      <c r="AL2" s="82">
        <v>2059</v>
      </c>
      <c r="AM2" s="82">
        <v>2060</v>
      </c>
    </row>
    <row r="3" spans="1:40">
      <c r="A3" s="61" t="s">
        <v>353</v>
      </c>
      <c r="B3" s="83" t="s">
        <v>417</v>
      </c>
      <c r="C3" s="221" t="str">
        <f>ご家族情報!G15</f>
        <v>世帯主</v>
      </c>
      <c r="D3" s="84">
        <v>55</v>
      </c>
      <c r="E3" s="84">
        <v>56</v>
      </c>
      <c r="F3" s="84">
        <v>57</v>
      </c>
      <c r="G3" s="84">
        <v>58</v>
      </c>
      <c r="H3" s="84">
        <v>59</v>
      </c>
      <c r="I3" s="84">
        <v>60</v>
      </c>
      <c r="J3" s="84">
        <v>61</v>
      </c>
      <c r="K3" s="84">
        <v>62</v>
      </c>
      <c r="L3" s="84">
        <v>63</v>
      </c>
      <c r="M3" s="84">
        <v>64</v>
      </c>
      <c r="N3" s="84">
        <v>65</v>
      </c>
      <c r="O3" s="84">
        <v>66</v>
      </c>
      <c r="P3" s="84">
        <v>67</v>
      </c>
      <c r="Q3" s="84">
        <v>68</v>
      </c>
      <c r="R3" s="84">
        <v>69</v>
      </c>
      <c r="S3" s="84">
        <v>70</v>
      </c>
      <c r="T3" s="84">
        <v>71</v>
      </c>
      <c r="U3" s="84">
        <v>72</v>
      </c>
      <c r="V3" s="84">
        <v>73</v>
      </c>
      <c r="W3" s="84">
        <v>74</v>
      </c>
      <c r="X3" s="84">
        <v>75</v>
      </c>
      <c r="Y3" s="84">
        <v>76</v>
      </c>
      <c r="Z3" s="84">
        <v>77</v>
      </c>
      <c r="AA3" s="84">
        <v>78</v>
      </c>
      <c r="AB3" s="84">
        <v>79</v>
      </c>
      <c r="AC3" s="84">
        <v>80</v>
      </c>
      <c r="AD3" s="84">
        <v>81</v>
      </c>
      <c r="AE3" s="84">
        <v>82</v>
      </c>
      <c r="AF3" s="84">
        <v>83</v>
      </c>
      <c r="AG3" s="84">
        <v>84</v>
      </c>
      <c r="AH3" s="84">
        <v>85</v>
      </c>
      <c r="AI3" s="84">
        <v>86</v>
      </c>
      <c r="AJ3" s="84">
        <v>87</v>
      </c>
      <c r="AK3" s="84">
        <v>88</v>
      </c>
      <c r="AL3" s="84">
        <v>89</v>
      </c>
      <c r="AM3" s="84">
        <v>90</v>
      </c>
    </row>
    <row r="4" spans="1:40">
      <c r="A4" s="60" t="s">
        <v>60</v>
      </c>
      <c r="B4" s="83" t="s">
        <v>418</v>
      </c>
      <c r="C4" s="221" t="str">
        <f>IF(ご家族情報!G16=""," ",ご家族情報!G16)</f>
        <v xml:space="preserve"> </v>
      </c>
      <c r="D4" s="84" t="s">
        <v>996</v>
      </c>
      <c r="E4" s="84" t="s">
        <v>996</v>
      </c>
      <c r="F4" s="84" t="s">
        <v>996</v>
      </c>
      <c r="G4" s="84" t="s">
        <v>996</v>
      </c>
      <c r="H4" s="84" t="s">
        <v>996</v>
      </c>
      <c r="I4" s="84" t="s">
        <v>996</v>
      </c>
      <c r="J4" s="84" t="s">
        <v>996</v>
      </c>
      <c r="K4" s="84" t="s">
        <v>996</v>
      </c>
      <c r="L4" s="84" t="s">
        <v>996</v>
      </c>
      <c r="M4" s="84" t="s">
        <v>996</v>
      </c>
      <c r="N4" s="84" t="s">
        <v>996</v>
      </c>
      <c r="O4" s="84" t="s">
        <v>996</v>
      </c>
      <c r="P4" s="84" t="s">
        <v>996</v>
      </c>
      <c r="Q4" s="84" t="s">
        <v>996</v>
      </c>
      <c r="R4" s="84" t="s">
        <v>996</v>
      </c>
      <c r="S4" s="84" t="s">
        <v>996</v>
      </c>
      <c r="T4" s="84" t="s">
        <v>996</v>
      </c>
      <c r="U4" s="84" t="s">
        <v>996</v>
      </c>
      <c r="V4" s="84" t="s">
        <v>996</v>
      </c>
      <c r="W4" s="84" t="s">
        <v>996</v>
      </c>
      <c r="X4" s="84" t="s">
        <v>996</v>
      </c>
      <c r="Y4" s="84" t="s">
        <v>996</v>
      </c>
      <c r="Z4" s="84" t="s">
        <v>996</v>
      </c>
      <c r="AA4" s="84" t="s">
        <v>996</v>
      </c>
      <c r="AB4" s="84" t="s">
        <v>996</v>
      </c>
      <c r="AC4" s="84" t="s">
        <v>996</v>
      </c>
      <c r="AD4" s="84" t="s">
        <v>996</v>
      </c>
      <c r="AE4" s="84" t="s">
        <v>996</v>
      </c>
      <c r="AF4" s="84" t="s">
        <v>996</v>
      </c>
      <c r="AG4" s="84" t="s">
        <v>996</v>
      </c>
      <c r="AH4" s="84" t="s">
        <v>996</v>
      </c>
      <c r="AI4" s="84" t="s">
        <v>996</v>
      </c>
      <c r="AJ4" s="84" t="s">
        <v>996</v>
      </c>
      <c r="AK4" s="84" t="s">
        <v>996</v>
      </c>
      <c r="AL4" s="84" t="s">
        <v>996</v>
      </c>
      <c r="AM4" s="84" t="s">
        <v>996</v>
      </c>
    </row>
    <row r="5" spans="1:40">
      <c r="A5" s="61" t="s">
        <v>61</v>
      </c>
      <c r="B5" s="83" t="s">
        <v>419</v>
      </c>
      <c r="C5" s="221" t="str">
        <f>ご家族情報!O15</f>
        <v/>
      </c>
      <c r="D5" s="85" t="s">
        <v>996</v>
      </c>
      <c r="E5" s="85" t="s">
        <v>996</v>
      </c>
      <c r="F5" s="85" t="s">
        <v>996</v>
      </c>
      <c r="G5" s="85" t="s">
        <v>996</v>
      </c>
      <c r="H5" s="85" t="s">
        <v>996</v>
      </c>
      <c r="I5" s="85" t="s">
        <v>996</v>
      </c>
      <c r="J5" s="85" t="s">
        <v>996</v>
      </c>
      <c r="K5" s="85" t="s">
        <v>996</v>
      </c>
      <c r="L5" s="85" t="s">
        <v>996</v>
      </c>
      <c r="M5" s="85" t="s">
        <v>996</v>
      </c>
      <c r="N5" s="85" t="s">
        <v>996</v>
      </c>
      <c r="O5" s="85" t="s">
        <v>996</v>
      </c>
      <c r="P5" s="85" t="s">
        <v>996</v>
      </c>
      <c r="Q5" s="85" t="s">
        <v>996</v>
      </c>
      <c r="R5" s="85" t="s">
        <v>996</v>
      </c>
      <c r="S5" s="85" t="s">
        <v>996</v>
      </c>
      <c r="T5" s="85" t="s">
        <v>996</v>
      </c>
      <c r="U5" s="85" t="s">
        <v>996</v>
      </c>
      <c r="V5" s="85" t="s">
        <v>996</v>
      </c>
      <c r="W5" s="85" t="s">
        <v>996</v>
      </c>
      <c r="X5" s="85" t="s">
        <v>996</v>
      </c>
      <c r="Y5" s="85" t="s">
        <v>996</v>
      </c>
      <c r="Z5" s="85" t="s">
        <v>996</v>
      </c>
      <c r="AA5" s="85" t="s">
        <v>996</v>
      </c>
      <c r="AB5" s="85" t="s">
        <v>996</v>
      </c>
      <c r="AC5" s="85" t="s">
        <v>996</v>
      </c>
      <c r="AD5" s="85" t="s">
        <v>996</v>
      </c>
      <c r="AE5" s="85" t="s">
        <v>996</v>
      </c>
      <c r="AF5" s="85" t="s">
        <v>996</v>
      </c>
      <c r="AG5" s="85" t="s">
        <v>996</v>
      </c>
      <c r="AH5" s="85" t="s">
        <v>996</v>
      </c>
      <c r="AI5" s="85" t="s">
        <v>996</v>
      </c>
      <c r="AJ5" s="85" t="s">
        <v>996</v>
      </c>
      <c r="AK5" s="85" t="s">
        <v>996</v>
      </c>
      <c r="AL5" s="85" t="s">
        <v>996</v>
      </c>
      <c r="AM5" s="85" t="s">
        <v>996</v>
      </c>
    </row>
    <row r="6" spans="1:40">
      <c r="A6" s="60" t="s">
        <v>62</v>
      </c>
      <c r="B6" s="83" t="s">
        <v>419</v>
      </c>
      <c r="C6" s="221" t="str">
        <f>ご家族情報!O16</f>
        <v/>
      </c>
      <c r="D6" s="85" t="s">
        <v>996</v>
      </c>
      <c r="E6" s="85" t="s">
        <v>996</v>
      </c>
      <c r="F6" s="85" t="s">
        <v>996</v>
      </c>
      <c r="G6" s="85" t="s">
        <v>996</v>
      </c>
      <c r="H6" s="85" t="s">
        <v>996</v>
      </c>
      <c r="I6" s="85" t="s">
        <v>996</v>
      </c>
      <c r="J6" s="85" t="s">
        <v>996</v>
      </c>
      <c r="K6" s="85" t="s">
        <v>996</v>
      </c>
      <c r="L6" s="85" t="s">
        <v>996</v>
      </c>
      <c r="M6" s="85" t="s">
        <v>996</v>
      </c>
      <c r="N6" s="85" t="s">
        <v>996</v>
      </c>
      <c r="O6" s="85" t="s">
        <v>996</v>
      </c>
      <c r="P6" s="85" t="s">
        <v>996</v>
      </c>
      <c r="Q6" s="85" t="s">
        <v>996</v>
      </c>
      <c r="R6" s="85" t="s">
        <v>996</v>
      </c>
      <c r="S6" s="85" t="s">
        <v>996</v>
      </c>
      <c r="T6" s="85" t="s">
        <v>996</v>
      </c>
      <c r="U6" s="85" t="s">
        <v>996</v>
      </c>
      <c r="V6" s="85" t="s">
        <v>996</v>
      </c>
      <c r="W6" s="85" t="s">
        <v>996</v>
      </c>
      <c r="X6" s="85" t="s">
        <v>996</v>
      </c>
      <c r="Y6" s="85" t="s">
        <v>996</v>
      </c>
      <c r="Z6" s="85" t="s">
        <v>996</v>
      </c>
      <c r="AA6" s="85" t="s">
        <v>996</v>
      </c>
      <c r="AB6" s="85" t="s">
        <v>996</v>
      </c>
      <c r="AC6" s="85" t="s">
        <v>996</v>
      </c>
      <c r="AD6" s="85" t="s">
        <v>996</v>
      </c>
      <c r="AE6" s="85" t="s">
        <v>996</v>
      </c>
      <c r="AF6" s="85" t="s">
        <v>996</v>
      </c>
      <c r="AG6" s="85" t="s">
        <v>996</v>
      </c>
      <c r="AH6" s="85" t="s">
        <v>996</v>
      </c>
      <c r="AI6" s="85" t="s">
        <v>996</v>
      </c>
      <c r="AJ6" s="85" t="s">
        <v>996</v>
      </c>
      <c r="AK6" s="85" t="s">
        <v>996</v>
      </c>
      <c r="AL6" s="85" t="s">
        <v>996</v>
      </c>
      <c r="AM6" s="85" t="s">
        <v>996</v>
      </c>
    </row>
    <row r="7" spans="1:40">
      <c r="A7" s="61" t="s">
        <v>63</v>
      </c>
      <c r="B7" s="83" t="s">
        <v>419</v>
      </c>
      <c r="C7" s="221" t="str">
        <f>ご家族情報!O17</f>
        <v/>
      </c>
      <c r="D7" s="85" t="s">
        <v>996</v>
      </c>
      <c r="E7" s="85" t="s">
        <v>996</v>
      </c>
      <c r="F7" s="85" t="s">
        <v>996</v>
      </c>
      <c r="G7" s="85" t="s">
        <v>996</v>
      </c>
      <c r="H7" s="85" t="s">
        <v>996</v>
      </c>
      <c r="I7" s="85" t="s">
        <v>996</v>
      </c>
      <c r="J7" s="85" t="s">
        <v>996</v>
      </c>
      <c r="K7" s="85" t="s">
        <v>996</v>
      </c>
      <c r="L7" s="85" t="s">
        <v>996</v>
      </c>
      <c r="M7" s="85" t="s">
        <v>996</v>
      </c>
      <c r="N7" s="85" t="s">
        <v>996</v>
      </c>
      <c r="O7" s="85" t="s">
        <v>996</v>
      </c>
      <c r="P7" s="85" t="s">
        <v>996</v>
      </c>
      <c r="Q7" s="85" t="s">
        <v>996</v>
      </c>
      <c r="R7" s="85" t="s">
        <v>996</v>
      </c>
      <c r="S7" s="85" t="s">
        <v>996</v>
      </c>
      <c r="T7" s="85" t="s">
        <v>996</v>
      </c>
      <c r="U7" s="85" t="s">
        <v>996</v>
      </c>
      <c r="V7" s="85" t="s">
        <v>996</v>
      </c>
      <c r="W7" s="85" t="s">
        <v>996</v>
      </c>
      <c r="X7" s="85" t="s">
        <v>996</v>
      </c>
      <c r="Y7" s="85" t="s">
        <v>996</v>
      </c>
      <c r="Z7" s="85" t="s">
        <v>996</v>
      </c>
      <c r="AA7" s="85" t="s">
        <v>996</v>
      </c>
      <c r="AB7" s="85" t="s">
        <v>996</v>
      </c>
      <c r="AC7" s="85" t="s">
        <v>996</v>
      </c>
      <c r="AD7" s="85" t="s">
        <v>996</v>
      </c>
      <c r="AE7" s="85" t="s">
        <v>996</v>
      </c>
      <c r="AF7" s="85" t="s">
        <v>996</v>
      </c>
      <c r="AG7" s="85" t="s">
        <v>996</v>
      </c>
      <c r="AH7" s="85" t="s">
        <v>996</v>
      </c>
      <c r="AI7" s="85" t="s">
        <v>996</v>
      </c>
      <c r="AJ7" s="85" t="s">
        <v>996</v>
      </c>
      <c r="AK7" s="85" t="s">
        <v>996</v>
      </c>
      <c r="AL7" s="85" t="s">
        <v>996</v>
      </c>
      <c r="AM7" s="85" t="s">
        <v>996</v>
      </c>
    </row>
    <row r="8" spans="1:40">
      <c r="A8" s="60" t="s">
        <v>64</v>
      </c>
      <c r="B8" s="83" t="s">
        <v>419</v>
      </c>
      <c r="C8" s="221" t="str">
        <f>ご家族情報!O18</f>
        <v/>
      </c>
      <c r="D8" s="85" t="s">
        <v>996</v>
      </c>
      <c r="E8" s="85" t="s">
        <v>996</v>
      </c>
      <c r="F8" s="85" t="s">
        <v>996</v>
      </c>
      <c r="G8" s="85" t="s">
        <v>996</v>
      </c>
      <c r="H8" s="85" t="s">
        <v>996</v>
      </c>
      <c r="I8" s="85" t="s">
        <v>996</v>
      </c>
      <c r="J8" s="85" t="s">
        <v>996</v>
      </c>
      <c r="K8" s="85" t="s">
        <v>996</v>
      </c>
      <c r="L8" s="85" t="s">
        <v>996</v>
      </c>
      <c r="M8" s="85" t="s">
        <v>996</v>
      </c>
      <c r="N8" s="85" t="s">
        <v>996</v>
      </c>
      <c r="O8" s="85" t="s">
        <v>996</v>
      </c>
      <c r="P8" s="85" t="s">
        <v>996</v>
      </c>
      <c r="Q8" s="85" t="s">
        <v>996</v>
      </c>
      <c r="R8" s="85" t="s">
        <v>996</v>
      </c>
      <c r="S8" s="85" t="s">
        <v>996</v>
      </c>
      <c r="T8" s="85" t="s">
        <v>996</v>
      </c>
      <c r="U8" s="85" t="s">
        <v>996</v>
      </c>
      <c r="V8" s="85" t="s">
        <v>996</v>
      </c>
      <c r="W8" s="85" t="s">
        <v>996</v>
      </c>
      <c r="X8" s="85" t="s">
        <v>996</v>
      </c>
      <c r="Y8" s="85" t="s">
        <v>996</v>
      </c>
      <c r="Z8" s="85" t="s">
        <v>996</v>
      </c>
      <c r="AA8" s="85" t="s">
        <v>996</v>
      </c>
      <c r="AB8" s="85" t="s">
        <v>996</v>
      </c>
      <c r="AC8" s="85" t="s">
        <v>996</v>
      </c>
      <c r="AD8" s="85" t="s">
        <v>996</v>
      </c>
      <c r="AE8" s="85" t="s">
        <v>996</v>
      </c>
      <c r="AF8" s="85" t="s">
        <v>996</v>
      </c>
      <c r="AG8" s="85" t="s">
        <v>996</v>
      </c>
      <c r="AH8" s="85" t="s">
        <v>996</v>
      </c>
      <c r="AI8" s="85" t="s">
        <v>996</v>
      </c>
      <c r="AJ8" s="85" t="s">
        <v>996</v>
      </c>
      <c r="AK8" s="85" t="s">
        <v>996</v>
      </c>
      <c r="AL8" s="85" t="s">
        <v>996</v>
      </c>
      <c r="AM8" s="85" t="s">
        <v>996</v>
      </c>
    </row>
    <row r="9" spans="1:40">
      <c r="A9" s="60" t="s">
        <v>65</v>
      </c>
      <c r="B9" s="83" t="s">
        <v>419</v>
      </c>
      <c r="C9" s="221" t="str">
        <f>ご家族情報!O19</f>
        <v/>
      </c>
      <c r="D9" s="85" t="s">
        <v>996</v>
      </c>
      <c r="E9" s="85" t="s">
        <v>996</v>
      </c>
      <c r="F9" s="85" t="s">
        <v>996</v>
      </c>
      <c r="G9" s="85" t="s">
        <v>996</v>
      </c>
      <c r="H9" s="85" t="s">
        <v>996</v>
      </c>
      <c r="I9" s="85" t="s">
        <v>996</v>
      </c>
      <c r="J9" s="85" t="s">
        <v>996</v>
      </c>
      <c r="K9" s="85" t="s">
        <v>996</v>
      </c>
      <c r="L9" s="85" t="s">
        <v>996</v>
      </c>
      <c r="M9" s="85" t="s">
        <v>996</v>
      </c>
      <c r="N9" s="85" t="s">
        <v>996</v>
      </c>
      <c r="O9" s="85" t="s">
        <v>996</v>
      </c>
      <c r="P9" s="85" t="s">
        <v>996</v>
      </c>
      <c r="Q9" s="85" t="s">
        <v>996</v>
      </c>
      <c r="R9" s="85" t="s">
        <v>996</v>
      </c>
      <c r="S9" s="85" t="s">
        <v>996</v>
      </c>
      <c r="T9" s="85" t="s">
        <v>996</v>
      </c>
      <c r="U9" s="85" t="s">
        <v>996</v>
      </c>
      <c r="V9" s="85" t="s">
        <v>996</v>
      </c>
      <c r="W9" s="85" t="s">
        <v>996</v>
      </c>
      <c r="X9" s="85" t="s">
        <v>996</v>
      </c>
      <c r="Y9" s="85" t="s">
        <v>996</v>
      </c>
      <c r="Z9" s="85" t="s">
        <v>996</v>
      </c>
      <c r="AA9" s="85" t="s">
        <v>996</v>
      </c>
      <c r="AB9" s="85" t="s">
        <v>996</v>
      </c>
      <c r="AC9" s="85" t="s">
        <v>996</v>
      </c>
      <c r="AD9" s="85" t="s">
        <v>996</v>
      </c>
      <c r="AE9" s="85" t="s">
        <v>996</v>
      </c>
      <c r="AF9" s="85" t="s">
        <v>996</v>
      </c>
      <c r="AG9" s="85" t="s">
        <v>996</v>
      </c>
      <c r="AH9" s="85" t="s">
        <v>996</v>
      </c>
      <c r="AI9" s="85" t="s">
        <v>996</v>
      </c>
      <c r="AJ9" s="85" t="s">
        <v>996</v>
      </c>
      <c r="AK9" s="85" t="s">
        <v>996</v>
      </c>
      <c r="AL9" s="85" t="s">
        <v>996</v>
      </c>
      <c r="AM9" s="85" t="s">
        <v>996</v>
      </c>
    </row>
    <row r="10" spans="1:40">
      <c r="A10" s="60" t="s">
        <v>66</v>
      </c>
      <c r="B10" s="83" t="s">
        <v>419</v>
      </c>
      <c r="C10" s="221" t="str">
        <f>ご家族情報!O20</f>
        <v/>
      </c>
      <c r="D10" s="85" t="s">
        <v>996</v>
      </c>
      <c r="E10" s="85" t="s">
        <v>996</v>
      </c>
      <c r="F10" s="85" t="s">
        <v>996</v>
      </c>
      <c r="G10" s="85" t="s">
        <v>996</v>
      </c>
      <c r="H10" s="85" t="s">
        <v>996</v>
      </c>
      <c r="I10" s="85" t="s">
        <v>996</v>
      </c>
      <c r="J10" s="85" t="s">
        <v>996</v>
      </c>
      <c r="K10" s="85" t="s">
        <v>996</v>
      </c>
      <c r="L10" s="85" t="s">
        <v>996</v>
      </c>
      <c r="M10" s="85" t="s">
        <v>996</v>
      </c>
      <c r="N10" s="85" t="s">
        <v>996</v>
      </c>
      <c r="O10" s="85" t="s">
        <v>996</v>
      </c>
      <c r="P10" s="85" t="s">
        <v>996</v>
      </c>
      <c r="Q10" s="85" t="s">
        <v>996</v>
      </c>
      <c r="R10" s="85" t="s">
        <v>996</v>
      </c>
      <c r="S10" s="85" t="s">
        <v>996</v>
      </c>
      <c r="T10" s="85" t="s">
        <v>996</v>
      </c>
      <c r="U10" s="85" t="s">
        <v>996</v>
      </c>
      <c r="V10" s="85" t="s">
        <v>996</v>
      </c>
      <c r="W10" s="85" t="s">
        <v>996</v>
      </c>
      <c r="X10" s="85" t="s">
        <v>996</v>
      </c>
      <c r="Y10" s="85" t="s">
        <v>996</v>
      </c>
      <c r="Z10" s="85" t="s">
        <v>996</v>
      </c>
      <c r="AA10" s="85" t="s">
        <v>996</v>
      </c>
      <c r="AB10" s="85" t="s">
        <v>996</v>
      </c>
      <c r="AC10" s="85" t="s">
        <v>996</v>
      </c>
      <c r="AD10" s="85" t="s">
        <v>996</v>
      </c>
      <c r="AE10" s="85" t="s">
        <v>996</v>
      </c>
      <c r="AF10" s="85" t="s">
        <v>996</v>
      </c>
      <c r="AG10" s="85" t="s">
        <v>996</v>
      </c>
      <c r="AH10" s="85" t="s">
        <v>996</v>
      </c>
      <c r="AI10" s="85" t="s">
        <v>996</v>
      </c>
      <c r="AJ10" s="85" t="s">
        <v>996</v>
      </c>
      <c r="AK10" s="85" t="s">
        <v>996</v>
      </c>
      <c r="AL10" s="85" t="s">
        <v>996</v>
      </c>
      <c r="AM10" s="85" t="s">
        <v>996</v>
      </c>
    </row>
    <row r="11" spans="1:40">
      <c r="A11" s="60" t="s">
        <v>67</v>
      </c>
      <c r="B11" s="83" t="s">
        <v>420</v>
      </c>
      <c r="C11" s="221" t="str">
        <f>ご家族情報!L15</f>
        <v/>
      </c>
      <c r="D11" s="85" t="s">
        <v>996</v>
      </c>
      <c r="E11" s="85" t="s">
        <v>996</v>
      </c>
      <c r="F11" s="85" t="s">
        <v>996</v>
      </c>
      <c r="G11" s="85" t="s">
        <v>996</v>
      </c>
      <c r="H11" s="85" t="s">
        <v>996</v>
      </c>
      <c r="I11" s="85" t="s">
        <v>996</v>
      </c>
      <c r="J11" s="85" t="s">
        <v>996</v>
      </c>
      <c r="K11" s="85" t="s">
        <v>996</v>
      </c>
      <c r="L11" s="85" t="s">
        <v>996</v>
      </c>
      <c r="M11" s="85" t="s">
        <v>996</v>
      </c>
      <c r="N11" s="85" t="s">
        <v>996</v>
      </c>
      <c r="O11" s="85" t="s">
        <v>996</v>
      </c>
      <c r="P11" s="85" t="s">
        <v>996</v>
      </c>
      <c r="Q11" s="85" t="s">
        <v>996</v>
      </c>
      <c r="R11" s="85" t="s">
        <v>996</v>
      </c>
      <c r="S11" s="85" t="s">
        <v>996</v>
      </c>
      <c r="T11" s="85" t="s">
        <v>996</v>
      </c>
      <c r="U11" s="85" t="s">
        <v>996</v>
      </c>
      <c r="V11" s="85" t="s">
        <v>996</v>
      </c>
      <c r="W11" s="85" t="s">
        <v>996</v>
      </c>
      <c r="X11" s="85" t="s">
        <v>996</v>
      </c>
      <c r="Y11" s="85" t="s">
        <v>996</v>
      </c>
      <c r="Z11" s="85" t="s">
        <v>996</v>
      </c>
      <c r="AA11" s="85" t="s">
        <v>996</v>
      </c>
      <c r="AB11" s="85" t="s">
        <v>996</v>
      </c>
      <c r="AC11" s="85" t="s">
        <v>996</v>
      </c>
      <c r="AD11" s="85" t="s">
        <v>996</v>
      </c>
      <c r="AE11" s="85" t="s">
        <v>996</v>
      </c>
      <c r="AF11" s="85" t="s">
        <v>996</v>
      </c>
      <c r="AG11" s="85" t="s">
        <v>996</v>
      </c>
      <c r="AH11" s="85" t="s">
        <v>996</v>
      </c>
      <c r="AI11" s="85" t="s">
        <v>996</v>
      </c>
      <c r="AJ11" s="85" t="s">
        <v>996</v>
      </c>
      <c r="AK11" s="85" t="s">
        <v>996</v>
      </c>
      <c r="AL11" s="85" t="s">
        <v>996</v>
      </c>
      <c r="AM11" s="85" t="s">
        <v>996</v>
      </c>
    </row>
    <row r="12" spans="1:40">
      <c r="A12" s="60" t="s">
        <v>68</v>
      </c>
      <c r="B12" s="83" t="s">
        <v>420</v>
      </c>
      <c r="C12" s="221" t="str">
        <f>ご家族情報!L16</f>
        <v/>
      </c>
      <c r="D12" s="85" t="s">
        <v>996</v>
      </c>
      <c r="E12" s="85" t="s">
        <v>996</v>
      </c>
      <c r="F12" s="85" t="s">
        <v>996</v>
      </c>
      <c r="G12" s="85" t="s">
        <v>996</v>
      </c>
      <c r="H12" s="85" t="s">
        <v>996</v>
      </c>
      <c r="I12" s="85" t="s">
        <v>996</v>
      </c>
      <c r="J12" s="85" t="s">
        <v>996</v>
      </c>
      <c r="K12" s="85" t="s">
        <v>996</v>
      </c>
      <c r="L12" s="85" t="s">
        <v>996</v>
      </c>
      <c r="M12" s="85" t="s">
        <v>996</v>
      </c>
      <c r="N12" s="85" t="s">
        <v>996</v>
      </c>
      <c r="O12" s="85" t="s">
        <v>996</v>
      </c>
      <c r="P12" s="85" t="s">
        <v>996</v>
      </c>
      <c r="Q12" s="85" t="s">
        <v>996</v>
      </c>
      <c r="R12" s="85" t="s">
        <v>996</v>
      </c>
      <c r="S12" s="85" t="s">
        <v>996</v>
      </c>
      <c r="T12" s="85" t="s">
        <v>996</v>
      </c>
      <c r="U12" s="85" t="s">
        <v>996</v>
      </c>
      <c r="V12" s="85" t="s">
        <v>996</v>
      </c>
      <c r="W12" s="85" t="s">
        <v>996</v>
      </c>
      <c r="X12" s="85" t="s">
        <v>996</v>
      </c>
      <c r="Y12" s="85" t="s">
        <v>996</v>
      </c>
      <c r="Z12" s="85" t="s">
        <v>996</v>
      </c>
      <c r="AA12" s="85" t="s">
        <v>996</v>
      </c>
      <c r="AB12" s="85" t="s">
        <v>996</v>
      </c>
      <c r="AC12" s="85" t="s">
        <v>996</v>
      </c>
      <c r="AD12" s="85" t="s">
        <v>996</v>
      </c>
      <c r="AE12" s="85" t="s">
        <v>996</v>
      </c>
      <c r="AF12" s="85" t="s">
        <v>996</v>
      </c>
      <c r="AG12" s="85" t="s">
        <v>996</v>
      </c>
      <c r="AH12" s="85" t="s">
        <v>996</v>
      </c>
      <c r="AI12" s="85" t="s">
        <v>996</v>
      </c>
      <c r="AJ12" s="85" t="s">
        <v>996</v>
      </c>
      <c r="AK12" s="85" t="s">
        <v>996</v>
      </c>
      <c r="AL12" s="85" t="s">
        <v>996</v>
      </c>
      <c r="AM12" s="85" t="s">
        <v>996</v>
      </c>
    </row>
    <row r="13" spans="1:40">
      <c r="A13" s="60" t="s">
        <v>69</v>
      </c>
      <c r="B13" s="83" t="s">
        <v>420</v>
      </c>
      <c r="C13" s="221" t="str">
        <f>ご家族情報!L17</f>
        <v/>
      </c>
      <c r="D13" s="85" t="s">
        <v>996</v>
      </c>
      <c r="E13" s="85" t="s">
        <v>996</v>
      </c>
      <c r="F13" s="85" t="s">
        <v>996</v>
      </c>
      <c r="G13" s="85" t="s">
        <v>996</v>
      </c>
      <c r="H13" s="85" t="s">
        <v>996</v>
      </c>
      <c r="I13" s="85" t="s">
        <v>996</v>
      </c>
      <c r="J13" s="85" t="s">
        <v>996</v>
      </c>
      <c r="K13" s="85" t="s">
        <v>996</v>
      </c>
      <c r="L13" s="85" t="s">
        <v>996</v>
      </c>
      <c r="M13" s="85" t="s">
        <v>996</v>
      </c>
      <c r="N13" s="85" t="s">
        <v>996</v>
      </c>
      <c r="O13" s="85" t="s">
        <v>996</v>
      </c>
      <c r="P13" s="85" t="s">
        <v>996</v>
      </c>
      <c r="Q13" s="85" t="s">
        <v>996</v>
      </c>
      <c r="R13" s="85" t="s">
        <v>996</v>
      </c>
      <c r="S13" s="85" t="s">
        <v>996</v>
      </c>
      <c r="T13" s="85" t="s">
        <v>996</v>
      </c>
      <c r="U13" s="85" t="s">
        <v>996</v>
      </c>
      <c r="V13" s="85" t="s">
        <v>996</v>
      </c>
      <c r="W13" s="85" t="s">
        <v>996</v>
      </c>
      <c r="X13" s="85" t="s">
        <v>996</v>
      </c>
      <c r="Y13" s="85" t="s">
        <v>996</v>
      </c>
      <c r="Z13" s="85" t="s">
        <v>996</v>
      </c>
      <c r="AA13" s="85" t="s">
        <v>996</v>
      </c>
      <c r="AB13" s="85" t="s">
        <v>996</v>
      </c>
      <c r="AC13" s="85" t="s">
        <v>996</v>
      </c>
      <c r="AD13" s="85" t="s">
        <v>996</v>
      </c>
      <c r="AE13" s="85" t="s">
        <v>996</v>
      </c>
      <c r="AF13" s="85" t="s">
        <v>996</v>
      </c>
      <c r="AG13" s="85" t="s">
        <v>996</v>
      </c>
      <c r="AH13" s="85" t="s">
        <v>996</v>
      </c>
      <c r="AI13" s="85" t="s">
        <v>996</v>
      </c>
      <c r="AJ13" s="85" t="s">
        <v>996</v>
      </c>
      <c r="AK13" s="85" t="s">
        <v>996</v>
      </c>
      <c r="AL13" s="85" t="s">
        <v>996</v>
      </c>
      <c r="AM13" s="85" t="s">
        <v>996</v>
      </c>
    </row>
    <row r="14" spans="1:40">
      <c r="A14" s="60" t="s">
        <v>70</v>
      </c>
      <c r="B14" s="83" t="s">
        <v>420</v>
      </c>
      <c r="C14" s="221" t="str">
        <f>ご家族情報!L18</f>
        <v/>
      </c>
      <c r="D14" s="85" t="s">
        <v>996</v>
      </c>
      <c r="E14" s="85" t="s">
        <v>996</v>
      </c>
      <c r="F14" s="85" t="s">
        <v>996</v>
      </c>
      <c r="G14" s="85" t="s">
        <v>996</v>
      </c>
      <c r="H14" s="85" t="s">
        <v>996</v>
      </c>
      <c r="I14" s="85" t="s">
        <v>996</v>
      </c>
      <c r="J14" s="85" t="s">
        <v>996</v>
      </c>
      <c r="K14" s="85" t="s">
        <v>996</v>
      </c>
      <c r="L14" s="85" t="s">
        <v>996</v>
      </c>
      <c r="M14" s="85" t="s">
        <v>996</v>
      </c>
      <c r="N14" s="85" t="s">
        <v>996</v>
      </c>
      <c r="O14" s="85" t="s">
        <v>996</v>
      </c>
      <c r="P14" s="85" t="s">
        <v>996</v>
      </c>
      <c r="Q14" s="85" t="s">
        <v>996</v>
      </c>
      <c r="R14" s="85" t="s">
        <v>996</v>
      </c>
      <c r="S14" s="85" t="s">
        <v>996</v>
      </c>
      <c r="T14" s="85" t="s">
        <v>996</v>
      </c>
      <c r="U14" s="85" t="s">
        <v>996</v>
      </c>
      <c r="V14" s="85" t="s">
        <v>996</v>
      </c>
      <c r="W14" s="85" t="s">
        <v>996</v>
      </c>
      <c r="X14" s="85" t="s">
        <v>996</v>
      </c>
      <c r="Y14" s="85" t="s">
        <v>996</v>
      </c>
      <c r="Z14" s="85" t="s">
        <v>996</v>
      </c>
      <c r="AA14" s="85" t="s">
        <v>996</v>
      </c>
      <c r="AB14" s="85" t="s">
        <v>996</v>
      </c>
      <c r="AC14" s="85" t="s">
        <v>996</v>
      </c>
      <c r="AD14" s="85" t="s">
        <v>996</v>
      </c>
      <c r="AE14" s="85" t="s">
        <v>996</v>
      </c>
      <c r="AF14" s="85" t="s">
        <v>996</v>
      </c>
      <c r="AG14" s="85" t="s">
        <v>996</v>
      </c>
      <c r="AH14" s="85" t="s">
        <v>996</v>
      </c>
      <c r="AI14" s="85" t="s">
        <v>996</v>
      </c>
      <c r="AJ14" s="85" t="s">
        <v>996</v>
      </c>
      <c r="AK14" s="85" t="s">
        <v>996</v>
      </c>
      <c r="AL14" s="85" t="s">
        <v>996</v>
      </c>
      <c r="AM14" s="85" t="s">
        <v>996</v>
      </c>
    </row>
    <row r="15" spans="1:40">
      <c r="A15" s="60" t="s">
        <v>71</v>
      </c>
      <c r="B15" s="83" t="s">
        <v>420</v>
      </c>
      <c r="C15" s="221" t="str">
        <f>ご家族情報!L19</f>
        <v/>
      </c>
      <c r="D15" s="85" t="s">
        <v>996</v>
      </c>
      <c r="E15" s="85" t="s">
        <v>996</v>
      </c>
      <c r="F15" s="85" t="s">
        <v>996</v>
      </c>
      <c r="G15" s="85" t="s">
        <v>996</v>
      </c>
      <c r="H15" s="85" t="s">
        <v>996</v>
      </c>
      <c r="I15" s="85" t="s">
        <v>996</v>
      </c>
      <c r="J15" s="85" t="s">
        <v>996</v>
      </c>
      <c r="K15" s="85" t="s">
        <v>996</v>
      </c>
      <c r="L15" s="85" t="s">
        <v>996</v>
      </c>
      <c r="M15" s="85" t="s">
        <v>996</v>
      </c>
      <c r="N15" s="85" t="s">
        <v>996</v>
      </c>
      <c r="O15" s="85" t="s">
        <v>996</v>
      </c>
      <c r="P15" s="85" t="s">
        <v>996</v>
      </c>
      <c r="Q15" s="85" t="s">
        <v>996</v>
      </c>
      <c r="R15" s="85" t="s">
        <v>996</v>
      </c>
      <c r="S15" s="85" t="s">
        <v>996</v>
      </c>
      <c r="T15" s="85" t="s">
        <v>996</v>
      </c>
      <c r="U15" s="85" t="s">
        <v>996</v>
      </c>
      <c r="V15" s="85" t="s">
        <v>996</v>
      </c>
      <c r="W15" s="85" t="s">
        <v>996</v>
      </c>
      <c r="X15" s="85" t="s">
        <v>996</v>
      </c>
      <c r="Y15" s="85" t="s">
        <v>996</v>
      </c>
      <c r="Z15" s="85" t="s">
        <v>996</v>
      </c>
      <c r="AA15" s="85" t="s">
        <v>996</v>
      </c>
      <c r="AB15" s="85" t="s">
        <v>996</v>
      </c>
      <c r="AC15" s="85" t="s">
        <v>996</v>
      </c>
      <c r="AD15" s="85" t="s">
        <v>996</v>
      </c>
      <c r="AE15" s="85" t="s">
        <v>996</v>
      </c>
      <c r="AF15" s="85" t="s">
        <v>996</v>
      </c>
      <c r="AG15" s="85" t="s">
        <v>996</v>
      </c>
      <c r="AH15" s="85" t="s">
        <v>996</v>
      </c>
      <c r="AI15" s="85" t="s">
        <v>996</v>
      </c>
      <c r="AJ15" s="85" t="s">
        <v>996</v>
      </c>
      <c r="AK15" s="85" t="s">
        <v>996</v>
      </c>
      <c r="AL15" s="85" t="s">
        <v>996</v>
      </c>
      <c r="AM15" s="85" t="s">
        <v>996</v>
      </c>
    </row>
    <row r="16" spans="1:40">
      <c r="A16" s="60" t="s">
        <v>72</v>
      </c>
      <c r="B16" s="83" t="s">
        <v>420</v>
      </c>
      <c r="C16" s="221" t="str">
        <f>ご家族情報!L20</f>
        <v/>
      </c>
      <c r="D16" s="85" t="s">
        <v>996</v>
      </c>
      <c r="E16" s="85" t="s">
        <v>996</v>
      </c>
      <c r="F16" s="85" t="s">
        <v>996</v>
      </c>
      <c r="G16" s="85" t="s">
        <v>996</v>
      </c>
      <c r="H16" s="85" t="s">
        <v>996</v>
      </c>
      <c r="I16" s="85" t="s">
        <v>996</v>
      </c>
      <c r="J16" s="85" t="s">
        <v>996</v>
      </c>
      <c r="K16" s="85" t="s">
        <v>996</v>
      </c>
      <c r="L16" s="85" t="s">
        <v>996</v>
      </c>
      <c r="M16" s="85" t="s">
        <v>996</v>
      </c>
      <c r="N16" s="85" t="s">
        <v>996</v>
      </c>
      <c r="O16" s="85" t="s">
        <v>996</v>
      </c>
      <c r="P16" s="85" t="s">
        <v>996</v>
      </c>
      <c r="Q16" s="85" t="s">
        <v>996</v>
      </c>
      <c r="R16" s="85" t="s">
        <v>996</v>
      </c>
      <c r="S16" s="85" t="s">
        <v>996</v>
      </c>
      <c r="T16" s="85" t="s">
        <v>996</v>
      </c>
      <c r="U16" s="85" t="s">
        <v>996</v>
      </c>
      <c r="V16" s="85" t="s">
        <v>996</v>
      </c>
      <c r="W16" s="85" t="s">
        <v>996</v>
      </c>
      <c r="X16" s="85" t="s">
        <v>996</v>
      </c>
      <c r="Y16" s="85" t="s">
        <v>996</v>
      </c>
      <c r="Z16" s="85" t="s">
        <v>996</v>
      </c>
      <c r="AA16" s="85" t="s">
        <v>996</v>
      </c>
      <c r="AB16" s="85" t="s">
        <v>996</v>
      </c>
      <c r="AC16" s="85" t="s">
        <v>996</v>
      </c>
      <c r="AD16" s="85" t="s">
        <v>996</v>
      </c>
      <c r="AE16" s="85" t="s">
        <v>996</v>
      </c>
      <c r="AF16" s="85" t="s">
        <v>996</v>
      </c>
      <c r="AG16" s="85" t="s">
        <v>996</v>
      </c>
      <c r="AH16" s="85" t="s">
        <v>996</v>
      </c>
      <c r="AI16" s="85" t="s">
        <v>996</v>
      </c>
      <c r="AJ16" s="85" t="s">
        <v>996</v>
      </c>
      <c r="AK16" s="85" t="s">
        <v>996</v>
      </c>
      <c r="AL16" s="85" t="s">
        <v>996</v>
      </c>
      <c r="AM16" s="85" t="s">
        <v>996</v>
      </c>
    </row>
    <row r="17" spans="1:39">
      <c r="A17" s="60" t="s">
        <v>73</v>
      </c>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row>
    <row r="18" spans="1:39">
      <c r="A18" s="60" t="s">
        <v>74</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row>
    <row r="19" spans="1:39">
      <c r="A19" s="60" t="s">
        <v>75</v>
      </c>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row>
    <row r="20" spans="1:39">
      <c r="A20" s="60" t="s">
        <v>76</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row>
    <row r="21" spans="1:39">
      <c r="A21" s="60" t="s">
        <v>77</v>
      </c>
      <c r="B21" s="63" t="s">
        <v>553</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row>
    <row r="22" spans="1:39">
      <c r="A22" s="60" t="s">
        <v>78</v>
      </c>
      <c r="B22" s="63" t="s">
        <v>438</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row>
    <row r="23" spans="1:39">
      <c r="A23" s="60" t="s">
        <v>79</v>
      </c>
      <c r="B23" s="61"/>
      <c r="C23" s="81" t="s">
        <v>361</v>
      </c>
      <c r="D23" s="88"/>
      <c r="E23" s="88"/>
      <c r="F23" s="88"/>
      <c r="G23" s="88"/>
      <c r="H23" s="88"/>
      <c r="I23" s="88"/>
      <c r="J23" s="88"/>
      <c r="K23" s="88"/>
      <c r="L23" s="88"/>
      <c r="M23" s="88"/>
      <c r="N23" s="88">
        <v>74.8</v>
      </c>
      <c r="O23" s="88">
        <v>81.599999999999994</v>
      </c>
      <c r="P23" s="88">
        <v>81.599999999999994</v>
      </c>
      <c r="Q23" s="88">
        <v>81.599999999999994</v>
      </c>
      <c r="R23" s="88">
        <v>81.599999999999994</v>
      </c>
      <c r="S23" s="88">
        <v>81.599999999999994</v>
      </c>
      <c r="T23" s="88">
        <v>81.599999999999994</v>
      </c>
      <c r="U23" s="88">
        <v>81.599999999999994</v>
      </c>
      <c r="V23" s="88">
        <v>81.599999999999994</v>
      </c>
      <c r="W23" s="88">
        <v>81.599999999999994</v>
      </c>
      <c r="X23" s="88">
        <v>81.599999999999994</v>
      </c>
      <c r="Y23" s="88">
        <v>81.599999999999994</v>
      </c>
      <c r="Z23" s="88">
        <v>81.599999999999994</v>
      </c>
      <c r="AA23" s="88">
        <v>81.599999999999994</v>
      </c>
      <c r="AB23" s="88">
        <v>81.599999999999994</v>
      </c>
      <c r="AC23" s="88">
        <v>81.599999999999994</v>
      </c>
      <c r="AD23" s="88">
        <v>81.599999999999994</v>
      </c>
      <c r="AE23" s="88">
        <v>81.599999999999994</v>
      </c>
      <c r="AF23" s="88">
        <v>81.599999999999994</v>
      </c>
      <c r="AG23" s="88">
        <v>81.599999999999994</v>
      </c>
      <c r="AH23" s="88">
        <v>81.599999999999994</v>
      </c>
      <c r="AI23" s="88">
        <v>81.599999999999994</v>
      </c>
      <c r="AJ23" s="88">
        <v>81.599999999999994</v>
      </c>
      <c r="AK23" s="88">
        <v>81.599999999999994</v>
      </c>
      <c r="AL23" s="88">
        <v>81.599999999999994</v>
      </c>
      <c r="AM23" s="88">
        <v>81.599999999999994</v>
      </c>
    </row>
    <row r="24" spans="1:39">
      <c r="A24" s="60" t="s">
        <v>80</v>
      </c>
      <c r="B24" s="63"/>
      <c r="C24" s="87" t="s">
        <v>362</v>
      </c>
      <c r="D24" s="93"/>
      <c r="E24" s="93"/>
      <c r="F24" s="93"/>
      <c r="G24" s="93"/>
      <c r="H24" s="93"/>
      <c r="I24" s="93"/>
      <c r="J24" s="93"/>
      <c r="K24" s="93"/>
      <c r="L24" s="93"/>
      <c r="M24" s="93"/>
      <c r="N24" s="93">
        <v>107</v>
      </c>
      <c r="O24" s="93">
        <v>131.5</v>
      </c>
      <c r="P24" s="93">
        <v>131.5</v>
      </c>
      <c r="Q24" s="93">
        <v>131.5</v>
      </c>
      <c r="R24" s="93">
        <v>131.5</v>
      </c>
      <c r="S24" s="93">
        <v>131.5</v>
      </c>
      <c r="T24" s="93">
        <v>131.5</v>
      </c>
      <c r="U24" s="93">
        <v>131.5</v>
      </c>
      <c r="V24" s="93">
        <v>131.5</v>
      </c>
      <c r="W24" s="93">
        <v>131.5</v>
      </c>
      <c r="X24" s="93">
        <v>131.5</v>
      </c>
      <c r="Y24" s="93">
        <v>131.5</v>
      </c>
      <c r="Z24" s="93">
        <v>131.5</v>
      </c>
      <c r="AA24" s="93">
        <v>131.5</v>
      </c>
      <c r="AB24" s="93">
        <v>131.5</v>
      </c>
      <c r="AC24" s="93">
        <v>131.5</v>
      </c>
      <c r="AD24" s="93">
        <v>131.5</v>
      </c>
      <c r="AE24" s="93">
        <v>131.5</v>
      </c>
      <c r="AF24" s="93">
        <v>131.5</v>
      </c>
      <c r="AG24" s="93">
        <v>131.5</v>
      </c>
      <c r="AH24" s="93">
        <v>131.5</v>
      </c>
      <c r="AI24" s="93">
        <v>131.5</v>
      </c>
      <c r="AJ24" s="93">
        <v>131.5</v>
      </c>
      <c r="AK24" s="93">
        <v>131.5</v>
      </c>
      <c r="AL24" s="93">
        <v>131.5</v>
      </c>
      <c r="AM24" s="93">
        <v>131.5</v>
      </c>
    </row>
    <row r="25" spans="1:39">
      <c r="A25" s="60" t="s">
        <v>81</v>
      </c>
      <c r="B25" s="63"/>
      <c r="C25" s="81" t="s">
        <v>563</v>
      </c>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row>
    <row r="26" spans="1:39">
      <c r="A26" s="60" t="s">
        <v>82</v>
      </c>
      <c r="C26" s="81" t="s">
        <v>594</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row>
    <row r="27" spans="1:39">
      <c r="A27" s="60" t="s">
        <v>83</v>
      </c>
      <c r="B27" s="61"/>
      <c r="C27" s="81" t="s">
        <v>981</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row>
    <row r="28" spans="1:39">
      <c r="A28" s="60" t="s">
        <v>84</v>
      </c>
      <c r="B28" s="61"/>
      <c r="C28" s="81" t="s">
        <v>982</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row>
    <row r="29" spans="1:39">
      <c r="A29" s="60" t="s">
        <v>85</v>
      </c>
      <c r="B29" s="63" t="s">
        <v>439</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row>
    <row r="30" spans="1:39">
      <c r="A30" s="60" t="s">
        <v>86</v>
      </c>
      <c r="B30" s="63"/>
      <c r="C30" s="81" t="s">
        <v>361</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row>
    <row r="31" spans="1:39">
      <c r="A31" s="60" t="s">
        <v>87</v>
      </c>
      <c r="B31" s="61"/>
      <c r="C31" s="81" t="s">
        <v>362</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row>
    <row r="32" spans="1:39">
      <c r="A32" s="60" t="s">
        <v>88</v>
      </c>
      <c r="B32" s="61"/>
      <c r="C32" s="81" t="s">
        <v>563</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row>
    <row r="33" spans="1:39">
      <c r="A33" s="60" t="s">
        <v>89</v>
      </c>
      <c r="B33" s="61"/>
      <c r="C33" s="81" t="s">
        <v>594</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row>
    <row r="34" spans="1:39">
      <c r="A34" s="60" t="s">
        <v>90</v>
      </c>
      <c r="B34" s="61"/>
      <c r="C34" s="81" t="s">
        <v>983</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row>
    <row r="35" spans="1:39">
      <c r="A35" s="60" t="s">
        <v>91</v>
      </c>
      <c r="B35" s="61"/>
      <c r="C35" s="81" t="s">
        <v>984</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row>
    <row r="36" spans="1:39">
      <c r="A36" s="60" t="s">
        <v>92</v>
      </c>
      <c r="B36" s="61"/>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row>
    <row r="37" spans="1:39">
      <c r="A37" s="60" t="s">
        <v>93</v>
      </c>
      <c r="B37" s="61"/>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row>
    <row r="38" spans="1:39">
      <c r="A38" s="60" t="s">
        <v>94</v>
      </c>
      <c r="B38" s="60" t="s">
        <v>440</v>
      </c>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row>
    <row r="39" spans="1:39">
      <c r="A39" s="60" t="s">
        <v>95</v>
      </c>
      <c r="C39" s="60" t="s">
        <v>39</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row>
    <row r="40" spans="1:39">
      <c r="A40" s="60" t="s">
        <v>96</v>
      </c>
      <c r="C40" s="60" t="s">
        <v>40</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row>
    <row r="41" spans="1:39">
      <c r="A41" s="60" t="s">
        <v>97</v>
      </c>
      <c r="C41" s="60" t="s">
        <v>41</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row>
    <row r="42" spans="1:39">
      <c r="A42" s="60" t="s">
        <v>98</v>
      </c>
      <c r="B42" s="60" t="s">
        <v>595</v>
      </c>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row>
    <row r="43" spans="1:39">
      <c r="A43" s="60" t="s">
        <v>99</v>
      </c>
      <c r="C43" s="60" t="s">
        <v>39</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row>
    <row r="44" spans="1:39">
      <c r="A44" s="60" t="s">
        <v>100</v>
      </c>
      <c r="C44" s="60" t="s">
        <v>40</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row>
    <row r="45" spans="1:39">
      <c r="A45" s="60" t="s">
        <v>101</v>
      </c>
      <c r="C45" s="60" t="s">
        <v>41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row>
    <row r="46" spans="1:39">
      <c r="A46" s="60" t="s">
        <v>102</v>
      </c>
      <c r="B46" s="62" t="s">
        <v>930</v>
      </c>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39">
      <c r="A47" s="60" t="s">
        <v>103</v>
      </c>
      <c r="B47" s="63"/>
      <c r="C47" s="60" t="s">
        <v>456</v>
      </c>
      <c r="D47" s="88">
        <v>700</v>
      </c>
      <c r="E47" s="88">
        <v>700</v>
      </c>
      <c r="F47" s="88">
        <v>700</v>
      </c>
      <c r="G47" s="88">
        <v>700</v>
      </c>
      <c r="H47" s="88">
        <v>700</v>
      </c>
      <c r="I47" s="88">
        <v>700</v>
      </c>
      <c r="J47" s="88">
        <v>498</v>
      </c>
      <c r="K47" s="88">
        <v>498</v>
      </c>
      <c r="L47" s="88">
        <v>498</v>
      </c>
      <c r="M47" s="88">
        <v>498</v>
      </c>
      <c r="N47" s="88">
        <v>498</v>
      </c>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row>
    <row r="48" spans="1:39">
      <c r="A48" s="60" t="s">
        <v>104</v>
      </c>
      <c r="B48" s="63"/>
      <c r="C48" s="60" t="s">
        <v>457</v>
      </c>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row>
    <row r="49" spans="1:39">
      <c r="A49" s="60" t="s">
        <v>105</v>
      </c>
      <c r="B49" s="61"/>
      <c r="C49" s="60" t="s">
        <v>458</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row>
    <row r="50" spans="1:39">
      <c r="A50" s="60" t="s">
        <v>106</v>
      </c>
      <c r="B50" s="63"/>
      <c r="C50" s="60" t="s">
        <v>459</v>
      </c>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row>
    <row r="51" spans="1:39">
      <c r="A51" s="60" t="s">
        <v>107</v>
      </c>
      <c r="B51" s="63"/>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row>
    <row r="52" spans="1:39">
      <c r="A52" s="60" t="s">
        <v>108</v>
      </c>
      <c r="B52" s="63"/>
      <c r="C52" s="60" t="s">
        <v>664</v>
      </c>
      <c r="D52" s="88"/>
      <c r="E52" s="88"/>
      <c r="F52" s="88"/>
      <c r="G52" s="88"/>
      <c r="H52" s="88"/>
      <c r="I52" s="88"/>
      <c r="J52" s="88"/>
      <c r="K52" s="88"/>
      <c r="L52" s="88"/>
      <c r="M52" s="88"/>
      <c r="N52" s="88">
        <v>1500</v>
      </c>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row>
    <row r="53" spans="1:39">
      <c r="A53" s="60" t="s">
        <v>109</v>
      </c>
      <c r="C53" s="60" t="s">
        <v>665</v>
      </c>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row>
    <row r="54" spans="1:39">
      <c r="A54" s="60" t="s">
        <v>110</v>
      </c>
      <c r="C54" s="60" t="s">
        <v>660</v>
      </c>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row>
    <row r="55" spans="1:39">
      <c r="A55" s="60" t="s">
        <v>111</v>
      </c>
      <c r="C55" s="60" t="s">
        <v>661</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row>
    <row r="56" spans="1:39">
      <c r="A56" s="60" t="s">
        <v>112</v>
      </c>
      <c r="C56" s="60" t="s">
        <v>662</v>
      </c>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row>
    <row r="57" spans="1:39">
      <c r="A57" s="60" t="s">
        <v>113</v>
      </c>
      <c r="C57" s="60" t="s">
        <v>663</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row>
    <row r="58" spans="1:39">
      <c r="A58" s="60" t="s">
        <v>114</v>
      </c>
      <c r="C58" s="60" t="s">
        <v>695</v>
      </c>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row>
    <row r="59" spans="1:39">
      <c r="A59" s="60" t="s">
        <v>115</v>
      </c>
      <c r="C59" s="60" t="s">
        <v>696</v>
      </c>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row>
    <row r="60" spans="1:39">
      <c r="A60" s="60" t="s">
        <v>116</v>
      </c>
    </row>
    <row r="61" spans="1:39">
      <c r="A61" s="60" t="s">
        <v>117</v>
      </c>
      <c r="C61" s="251" t="s">
        <v>760</v>
      </c>
      <c r="D61" s="92">
        <v>180</v>
      </c>
      <c r="E61" s="92">
        <v>180</v>
      </c>
      <c r="F61" s="92">
        <v>180</v>
      </c>
      <c r="G61" s="92">
        <v>180</v>
      </c>
      <c r="H61" s="92">
        <v>180</v>
      </c>
      <c r="I61" s="92">
        <v>180</v>
      </c>
      <c r="J61" s="92">
        <v>143.6</v>
      </c>
      <c r="K61" s="92">
        <v>143.6</v>
      </c>
      <c r="L61" s="92">
        <v>143.6</v>
      </c>
      <c r="M61" s="92">
        <v>143.6</v>
      </c>
      <c r="N61" s="92">
        <v>143.6</v>
      </c>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row>
    <row r="62" spans="1:39">
      <c r="A62" s="60" t="s">
        <v>118</v>
      </c>
      <c r="C62" s="251" t="s">
        <v>761</v>
      </c>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row>
    <row r="63" spans="1:39">
      <c r="A63" s="60" t="s">
        <v>119</v>
      </c>
      <c r="C63" s="60" t="s">
        <v>917</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row>
    <row r="64" spans="1:39">
      <c r="A64" s="60" t="s">
        <v>120</v>
      </c>
      <c r="C64" s="60" t="s">
        <v>918</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row>
    <row r="65" spans="1:39">
      <c r="A65" s="60" t="s">
        <v>121</v>
      </c>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1:39">
      <c r="A66" s="60" t="s">
        <v>122</v>
      </c>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row>
    <row r="67" spans="1:39">
      <c r="A67" s="60" t="s">
        <v>123</v>
      </c>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row>
    <row r="68" spans="1:39">
      <c r="A68" s="60" t="s">
        <v>124</v>
      </c>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row>
    <row r="69" spans="1:39">
      <c r="A69" s="60" t="s">
        <v>125</v>
      </c>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row>
    <row r="70" spans="1:39">
      <c r="A70" s="60" t="s">
        <v>126</v>
      </c>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row>
    <row r="71" spans="1:39">
      <c r="A71" s="60" t="s">
        <v>127</v>
      </c>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row>
    <row r="72" spans="1:39">
      <c r="A72" s="60" t="s">
        <v>128</v>
      </c>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row>
    <row r="73" spans="1:39">
      <c r="A73" s="60" t="s">
        <v>129</v>
      </c>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row>
    <row r="74" spans="1:39">
      <c r="A74" s="60" t="s">
        <v>130</v>
      </c>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row>
    <row r="75" spans="1:39">
      <c r="A75" s="60" t="s">
        <v>131</v>
      </c>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39">
      <c r="A76" s="60" t="s">
        <v>132</v>
      </c>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row>
    <row r="77" spans="1:39">
      <c r="A77" s="60" t="s">
        <v>133</v>
      </c>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row>
    <row r="78" spans="1:39">
      <c r="A78" s="60" t="s">
        <v>134</v>
      </c>
      <c r="B78" s="60" t="s">
        <v>441</v>
      </c>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row>
    <row r="79" spans="1:39">
      <c r="A79" s="60" t="s">
        <v>135</v>
      </c>
      <c r="C79" s="81" t="s">
        <v>363</v>
      </c>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row>
    <row r="80" spans="1:39">
      <c r="A80" s="60" t="s">
        <v>136</v>
      </c>
      <c r="C80" s="81" t="s">
        <v>364</v>
      </c>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row>
    <row r="81" spans="1:39">
      <c r="A81" s="60" t="s">
        <v>137</v>
      </c>
      <c r="C81" s="81" t="s">
        <v>365</v>
      </c>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row>
    <row r="82" spans="1:39">
      <c r="A82" s="60" t="s">
        <v>138</v>
      </c>
      <c r="C82" s="81" t="s">
        <v>366</v>
      </c>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row>
    <row r="83" spans="1:39">
      <c r="A83" s="60" t="s">
        <v>139</v>
      </c>
      <c r="C83" s="81" t="s">
        <v>367</v>
      </c>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row>
    <row r="84" spans="1:39">
      <c r="A84" s="60" t="s">
        <v>140</v>
      </c>
      <c r="C84" s="81" t="s">
        <v>368</v>
      </c>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row>
    <row r="85" spans="1:39">
      <c r="A85" s="60" t="s">
        <v>141</v>
      </c>
      <c r="C85" s="81"/>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row>
    <row r="86" spans="1:39">
      <c r="A86" s="60" t="s">
        <v>142</v>
      </c>
      <c r="C86" s="81" t="s">
        <v>369</v>
      </c>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row>
    <row r="87" spans="1:39">
      <c r="A87" s="60" t="s">
        <v>143</v>
      </c>
      <c r="C87" s="81" t="s">
        <v>370</v>
      </c>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row>
    <row r="88" spans="1:39">
      <c r="A88" s="60" t="s">
        <v>144</v>
      </c>
      <c r="C88" s="81" t="s">
        <v>371</v>
      </c>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row>
    <row r="89" spans="1:39">
      <c r="A89" s="60" t="s">
        <v>145</v>
      </c>
      <c r="C89" s="81" t="s">
        <v>372</v>
      </c>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row>
    <row r="90" spans="1:39">
      <c r="A90" s="60" t="s">
        <v>146</v>
      </c>
      <c r="C90" s="81" t="s">
        <v>373</v>
      </c>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row>
    <row r="91" spans="1:39">
      <c r="A91" s="60" t="s">
        <v>147</v>
      </c>
      <c r="C91" s="81" t="s">
        <v>374</v>
      </c>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row>
    <row r="92" spans="1:39">
      <c r="A92" s="60" t="s">
        <v>148</v>
      </c>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row>
    <row r="93" spans="1:39">
      <c r="A93" s="60" t="s">
        <v>149</v>
      </c>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row>
    <row r="94" spans="1:39">
      <c r="A94" s="60" t="s">
        <v>150</v>
      </c>
      <c r="B94" s="60" t="s">
        <v>670</v>
      </c>
      <c r="D94" s="88"/>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row>
    <row r="95" spans="1:39">
      <c r="A95" s="60" t="s">
        <v>151</v>
      </c>
      <c r="C95" s="81" t="s">
        <v>659</v>
      </c>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row>
    <row r="96" spans="1:39">
      <c r="A96" s="60" t="s">
        <v>152</v>
      </c>
      <c r="C96" s="81"/>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row>
    <row r="97" spans="1:39">
      <c r="A97" s="60" t="s">
        <v>153</v>
      </c>
      <c r="C97" s="81" t="s">
        <v>666</v>
      </c>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row>
    <row r="98" spans="1:39">
      <c r="A98" s="60" t="s">
        <v>154</v>
      </c>
      <c r="C98" s="81" t="s">
        <v>667</v>
      </c>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row>
    <row r="99" spans="1:39">
      <c r="A99" s="60" t="s">
        <v>155</v>
      </c>
      <c r="C99" s="81" t="s">
        <v>668</v>
      </c>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row>
    <row r="100" spans="1:39">
      <c r="A100" s="60" t="s">
        <v>156</v>
      </c>
      <c r="C100" s="81" t="s">
        <v>669</v>
      </c>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row>
    <row r="101" spans="1:39">
      <c r="A101" s="60" t="s">
        <v>157</v>
      </c>
      <c r="C101" s="81" t="s">
        <v>737</v>
      </c>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row>
    <row r="102" spans="1:39">
      <c r="A102" s="60" t="s">
        <v>158</v>
      </c>
      <c r="C102" s="81" t="s">
        <v>738</v>
      </c>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row>
    <row r="103" spans="1:39">
      <c r="A103" s="60" t="s">
        <v>159</v>
      </c>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row>
    <row r="104" spans="1:39">
      <c r="A104" s="60" t="s">
        <v>160</v>
      </c>
      <c r="B104" s="60" t="s">
        <v>671</v>
      </c>
      <c r="D104" s="88"/>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1:39">
      <c r="A105" s="60" t="s">
        <v>161</v>
      </c>
      <c r="C105" s="81" t="s">
        <v>659</v>
      </c>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row>
    <row r="106" spans="1:39">
      <c r="A106" s="60" t="s">
        <v>162</v>
      </c>
      <c r="C106" s="81"/>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row>
    <row r="107" spans="1:39">
      <c r="A107" s="60" t="s">
        <v>163</v>
      </c>
      <c r="C107" s="81" t="s">
        <v>666</v>
      </c>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row>
    <row r="108" spans="1:39">
      <c r="A108" s="60" t="s">
        <v>164</v>
      </c>
      <c r="C108" s="81" t="s">
        <v>667</v>
      </c>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row>
    <row r="109" spans="1:39">
      <c r="A109" s="60" t="s">
        <v>165</v>
      </c>
      <c r="C109" s="81" t="s">
        <v>668</v>
      </c>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row>
    <row r="110" spans="1:39">
      <c r="A110" s="60" t="s">
        <v>166</v>
      </c>
      <c r="C110" s="81" t="s">
        <v>669</v>
      </c>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row>
    <row r="111" spans="1:39">
      <c r="A111" s="60" t="s">
        <v>167</v>
      </c>
      <c r="C111" s="81" t="s">
        <v>737</v>
      </c>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row>
    <row r="112" spans="1:39">
      <c r="A112" s="60" t="s">
        <v>168</v>
      </c>
      <c r="C112" s="81" t="s">
        <v>738</v>
      </c>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row>
    <row r="113" spans="1:39">
      <c r="A113" s="60" t="s">
        <v>169</v>
      </c>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row>
    <row r="114" spans="1:39">
      <c r="A114" s="60" t="s">
        <v>170</v>
      </c>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row>
    <row r="115" spans="1:39">
      <c r="A115" s="60" t="s">
        <v>171</v>
      </c>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row>
    <row r="116" spans="1:39">
      <c r="A116" s="60" t="s">
        <v>172</v>
      </c>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row>
    <row r="117" spans="1:39">
      <c r="A117" s="60" t="s">
        <v>173</v>
      </c>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row>
    <row r="118" spans="1:39">
      <c r="A118" s="60" t="s">
        <v>174</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row>
    <row r="119" spans="1:39">
      <c r="A119" s="60" t="s">
        <v>175</v>
      </c>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row>
    <row r="120" spans="1:39">
      <c r="A120" s="60" t="s">
        <v>176</v>
      </c>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row>
    <row r="121" spans="1:39">
      <c r="A121" s="60" t="s">
        <v>177</v>
      </c>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row>
    <row r="122" spans="1:39">
      <c r="A122" s="60" t="s">
        <v>178</v>
      </c>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row>
    <row r="123" spans="1:39">
      <c r="A123" s="60" t="s">
        <v>179</v>
      </c>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row>
    <row r="124" spans="1:39">
      <c r="A124" s="60" t="s">
        <v>180</v>
      </c>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row>
    <row r="125" spans="1:39">
      <c r="A125" s="60" t="s">
        <v>181</v>
      </c>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row>
    <row r="126" spans="1:39">
      <c r="A126" s="60" t="s">
        <v>182</v>
      </c>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row>
    <row r="127" spans="1:39">
      <c r="A127" s="60" t="s">
        <v>183</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row>
    <row r="128" spans="1:39">
      <c r="A128" s="60" t="s">
        <v>184</v>
      </c>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row>
    <row r="129" spans="1:40">
      <c r="A129" s="60" t="s">
        <v>185</v>
      </c>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row>
    <row r="130" spans="1:40">
      <c r="A130" s="60" t="s">
        <v>186</v>
      </c>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row>
    <row r="131" spans="1:40">
      <c r="A131" s="60" t="s">
        <v>187</v>
      </c>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row>
    <row r="132" spans="1:40">
      <c r="A132" s="60" t="s">
        <v>188</v>
      </c>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row>
    <row r="133" spans="1:40">
      <c r="A133" s="60" t="s">
        <v>189</v>
      </c>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row>
    <row r="134" spans="1:40">
      <c r="A134" s="60" t="s">
        <v>190</v>
      </c>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row>
    <row r="135" spans="1:40">
      <c r="A135" s="60" t="s">
        <v>191</v>
      </c>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row>
    <row r="136" spans="1:40">
      <c r="A136" s="60" t="s">
        <v>192</v>
      </c>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row>
    <row r="137" spans="1:40">
      <c r="A137" s="60" t="s">
        <v>193</v>
      </c>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row>
    <row r="138" spans="1:40">
      <c r="A138" s="60" t="s">
        <v>194</v>
      </c>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row>
    <row r="139" spans="1:40">
      <c r="A139" s="60" t="s">
        <v>195</v>
      </c>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row>
    <row r="140" spans="1:40">
      <c r="A140" s="60" t="s">
        <v>196</v>
      </c>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row>
    <row r="141" spans="1:40">
      <c r="A141" s="60" t="s">
        <v>197</v>
      </c>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row>
    <row r="142" spans="1:40">
      <c r="A142" s="60" t="s">
        <v>198</v>
      </c>
      <c r="B142" s="60" t="s">
        <v>442</v>
      </c>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row>
    <row r="143" spans="1:40">
      <c r="A143" s="60" t="s">
        <v>199</v>
      </c>
      <c r="C143" s="81" t="s">
        <v>383</v>
      </c>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92"/>
    </row>
    <row r="144" spans="1:40">
      <c r="A144" s="60" t="s">
        <v>200</v>
      </c>
      <c r="C144" s="81" t="s">
        <v>384</v>
      </c>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92"/>
    </row>
    <row r="145" spans="1:40">
      <c r="A145" s="60" t="s">
        <v>201</v>
      </c>
      <c r="C145" s="81" t="s">
        <v>385</v>
      </c>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92"/>
    </row>
    <row r="146" spans="1:40">
      <c r="A146" s="60" t="s">
        <v>202</v>
      </c>
      <c r="C146" s="81" t="s">
        <v>386</v>
      </c>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92"/>
    </row>
    <row r="147" spans="1:40">
      <c r="A147" s="60" t="s">
        <v>203</v>
      </c>
      <c r="C147" s="81" t="s">
        <v>387</v>
      </c>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92"/>
    </row>
    <row r="148" spans="1:40">
      <c r="A148" s="60" t="s">
        <v>204</v>
      </c>
      <c r="C148" s="81" t="s">
        <v>388</v>
      </c>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92"/>
    </row>
    <row r="149" spans="1:40">
      <c r="A149" s="60" t="s">
        <v>205</v>
      </c>
      <c r="C149" s="81" t="s">
        <v>389</v>
      </c>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92"/>
    </row>
    <row r="150" spans="1:40">
      <c r="A150" s="60" t="s">
        <v>206</v>
      </c>
      <c r="C150" s="81" t="s">
        <v>390</v>
      </c>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92"/>
    </row>
    <row r="151" spans="1:40">
      <c r="A151" s="60" t="s">
        <v>207</v>
      </c>
      <c r="C151" s="81" t="s">
        <v>391</v>
      </c>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92"/>
    </row>
    <row r="152" spans="1:40">
      <c r="A152" s="60" t="s">
        <v>208</v>
      </c>
      <c r="C152" s="81" t="s">
        <v>392</v>
      </c>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92"/>
    </row>
    <row r="153" spans="1:40">
      <c r="A153" s="60" t="s">
        <v>209</v>
      </c>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row>
    <row r="154" spans="1:40">
      <c r="A154" s="60" t="s">
        <v>210</v>
      </c>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row>
    <row r="155" spans="1:40">
      <c r="A155" s="60" t="s">
        <v>211</v>
      </c>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row>
    <row r="156" spans="1:40">
      <c r="A156" s="60" t="s">
        <v>212</v>
      </c>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row>
    <row r="157" spans="1:40">
      <c r="A157" s="60" t="s">
        <v>213</v>
      </c>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row>
    <row r="158" spans="1:40">
      <c r="A158" s="60" t="s">
        <v>214</v>
      </c>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row>
    <row r="159" spans="1:40">
      <c r="A159" s="60" t="s">
        <v>215</v>
      </c>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row>
    <row r="160" spans="1:40">
      <c r="A160" s="60" t="s">
        <v>216</v>
      </c>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row>
    <row r="161" spans="1:40">
      <c r="A161" s="60" t="s">
        <v>217</v>
      </c>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row>
    <row r="162" spans="1:40">
      <c r="A162" s="60" t="s">
        <v>218</v>
      </c>
      <c r="C162" s="81" t="s">
        <v>393</v>
      </c>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92"/>
    </row>
    <row r="163" spans="1:40">
      <c r="A163" s="60" t="s">
        <v>219</v>
      </c>
      <c r="C163" s="81" t="s">
        <v>394</v>
      </c>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92"/>
    </row>
    <row r="164" spans="1:40">
      <c r="A164" s="60" t="s">
        <v>220</v>
      </c>
      <c r="C164" s="81" t="s">
        <v>395</v>
      </c>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92"/>
    </row>
    <row r="165" spans="1:40">
      <c r="A165" s="60" t="s">
        <v>221</v>
      </c>
      <c r="C165" s="81" t="s">
        <v>396</v>
      </c>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92"/>
    </row>
    <row r="166" spans="1:40">
      <c r="A166" s="60" t="s">
        <v>222</v>
      </c>
      <c r="C166" s="81" t="s">
        <v>397</v>
      </c>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92"/>
    </row>
    <row r="167" spans="1:40">
      <c r="A167" s="60" t="s">
        <v>223</v>
      </c>
      <c r="C167" s="81" t="s">
        <v>398</v>
      </c>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92"/>
    </row>
    <row r="168" spans="1:40">
      <c r="A168" s="60" t="s">
        <v>224</v>
      </c>
      <c r="C168" s="81" t="s">
        <v>399</v>
      </c>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92"/>
    </row>
    <row r="169" spans="1:40">
      <c r="A169" s="60" t="s">
        <v>225</v>
      </c>
      <c r="C169" s="81" t="s">
        <v>400</v>
      </c>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92"/>
    </row>
    <row r="170" spans="1:40">
      <c r="A170" s="60" t="s">
        <v>226</v>
      </c>
      <c r="C170" s="81" t="s">
        <v>401</v>
      </c>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92"/>
    </row>
    <row r="171" spans="1:40">
      <c r="A171" s="60" t="s">
        <v>227</v>
      </c>
      <c r="C171" s="81" t="s">
        <v>402</v>
      </c>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92"/>
    </row>
    <row r="172" spans="1:40">
      <c r="A172" s="60" t="s">
        <v>228</v>
      </c>
      <c r="C172" s="81" t="s">
        <v>971</v>
      </c>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row>
    <row r="173" spans="1:40">
      <c r="A173" s="60" t="s">
        <v>229</v>
      </c>
      <c r="C173" s="81" t="s">
        <v>972</v>
      </c>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row>
    <row r="174" spans="1:40">
      <c r="A174" s="60" t="s">
        <v>230</v>
      </c>
      <c r="C174" s="81" t="s">
        <v>973</v>
      </c>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row>
    <row r="175" spans="1:40">
      <c r="A175" s="60" t="s">
        <v>231</v>
      </c>
      <c r="C175" s="81" t="s">
        <v>974</v>
      </c>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row>
    <row r="176" spans="1:40">
      <c r="A176" s="60" t="s">
        <v>232</v>
      </c>
      <c r="C176" s="81" t="s">
        <v>975</v>
      </c>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row>
    <row r="177" spans="1:40">
      <c r="A177" s="60" t="s">
        <v>233</v>
      </c>
      <c r="C177" s="81" t="s">
        <v>976</v>
      </c>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row>
    <row r="178" spans="1:40">
      <c r="A178" s="60" t="s">
        <v>234</v>
      </c>
      <c r="C178" s="81" t="s">
        <v>977</v>
      </c>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row>
    <row r="179" spans="1:40">
      <c r="A179" s="60" t="s">
        <v>235</v>
      </c>
      <c r="C179" s="81" t="s">
        <v>978</v>
      </c>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row>
    <row r="180" spans="1:40">
      <c r="A180" s="60" t="s">
        <v>236</v>
      </c>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row>
    <row r="181" spans="1:40">
      <c r="A181" s="60" t="s">
        <v>237</v>
      </c>
    </row>
    <row r="182" spans="1:40">
      <c r="A182" s="60" t="s">
        <v>238</v>
      </c>
    </row>
    <row r="183" spans="1:40">
      <c r="A183" s="60" t="s">
        <v>239</v>
      </c>
    </row>
    <row r="184" spans="1:40">
      <c r="A184" s="60" t="s">
        <v>240</v>
      </c>
    </row>
    <row r="185" spans="1:40">
      <c r="A185" s="60" t="s">
        <v>241</v>
      </c>
    </row>
    <row r="186" spans="1:40">
      <c r="A186" s="60" t="s">
        <v>242</v>
      </c>
    </row>
    <row r="187" spans="1:40">
      <c r="A187" s="60" t="s">
        <v>243</v>
      </c>
    </row>
    <row r="188" spans="1:40">
      <c r="A188" s="60" t="s">
        <v>244</v>
      </c>
    </row>
    <row r="189" spans="1:40">
      <c r="A189" s="60" t="s">
        <v>245</v>
      </c>
    </row>
    <row r="190" spans="1:40">
      <c r="A190" s="60" t="s">
        <v>246</v>
      </c>
    </row>
    <row r="191" spans="1:40">
      <c r="A191" s="60" t="s">
        <v>247</v>
      </c>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row>
    <row r="192" spans="1:40">
      <c r="A192" s="60" t="s">
        <v>248</v>
      </c>
      <c r="B192" s="60" t="s">
        <v>443</v>
      </c>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row>
    <row r="193" spans="1:39">
      <c r="A193" s="60" t="s">
        <v>249</v>
      </c>
      <c r="C193" s="81" t="s">
        <v>403</v>
      </c>
      <c r="D193" s="88">
        <v>60</v>
      </c>
      <c r="E193" s="88">
        <v>60</v>
      </c>
      <c r="F193" s="88">
        <v>60</v>
      </c>
      <c r="G193" s="88">
        <v>60</v>
      </c>
      <c r="H193" s="88">
        <v>60</v>
      </c>
      <c r="I193" s="88">
        <v>60</v>
      </c>
      <c r="J193" s="88">
        <v>60</v>
      </c>
      <c r="K193" s="88">
        <v>60</v>
      </c>
      <c r="L193" s="88">
        <v>60</v>
      </c>
      <c r="M193" s="88">
        <v>60</v>
      </c>
      <c r="N193" s="88">
        <v>60</v>
      </c>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row>
    <row r="194" spans="1:39">
      <c r="A194" s="60" t="s">
        <v>250</v>
      </c>
      <c r="C194" s="81" t="s">
        <v>409</v>
      </c>
      <c r="D194" s="88"/>
      <c r="E194" s="88"/>
      <c r="F194" s="88"/>
      <c r="G194" s="88"/>
      <c r="H194" s="88"/>
      <c r="I194" s="88"/>
      <c r="J194" s="88"/>
      <c r="K194" s="88"/>
      <c r="L194" s="88"/>
      <c r="M194" s="88"/>
      <c r="N194" s="88"/>
      <c r="O194" s="88"/>
      <c r="P194" s="88"/>
      <c r="Q194" s="88"/>
      <c r="R194" s="88"/>
      <c r="S194" s="88"/>
      <c r="T194" s="88"/>
      <c r="U194" s="88"/>
      <c r="V194" s="88"/>
      <c r="W194" s="88"/>
      <c r="X194" s="88">
        <v>106.5</v>
      </c>
      <c r="Y194" s="88">
        <v>106.5</v>
      </c>
      <c r="Z194" s="88">
        <v>106.5</v>
      </c>
      <c r="AA194" s="88">
        <v>106.5</v>
      </c>
      <c r="AB194" s="88">
        <v>106.5</v>
      </c>
      <c r="AC194" s="88">
        <v>106.5</v>
      </c>
      <c r="AD194" s="88">
        <v>106.5</v>
      </c>
      <c r="AE194" s="88">
        <v>106.5</v>
      </c>
      <c r="AF194" s="88">
        <v>106.5</v>
      </c>
      <c r="AG194" s="88">
        <v>106.5</v>
      </c>
      <c r="AH194" s="88">
        <v>106.5</v>
      </c>
      <c r="AI194" s="88">
        <v>106.5</v>
      </c>
      <c r="AJ194" s="88">
        <v>106.5</v>
      </c>
      <c r="AK194" s="88">
        <v>106.5</v>
      </c>
      <c r="AL194" s="88">
        <v>106.5</v>
      </c>
      <c r="AM194" s="88">
        <v>106.5</v>
      </c>
    </row>
    <row r="195" spans="1:39">
      <c r="A195" s="60" t="s">
        <v>251</v>
      </c>
      <c r="C195" s="81" t="s">
        <v>424</v>
      </c>
      <c r="D195" s="88">
        <v>60</v>
      </c>
      <c r="E195" s="88">
        <v>120</v>
      </c>
      <c r="F195" s="88">
        <v>180</v>
      </c>
      <c r="G195" s="88">
        <v>240</v>
      </c>
      <c r="H195" s="88">
        <v>300</v>
      </c>
      <c r="I195" s="88">
        <v>360</v>
      </c>
      <c r="J195" s="88">
        <v>420</v>
      </c>
      <c r="K195" s="88">
        <v>480</v>
      </c>
      <c r="L195" s="88">
        <v>540</v>
      </c>
      <c r="M195" s="88">
        <v>600</v>
      </c>
      <c r="N195" s="88">
        <v>660</v>
      </c>
      <c r="O195" s="88">
        <v>660</v>
      </c>
      <c r="P195" s="88">
        <v>660</v>
      </c>
      <c r="Q195" s="88">
        <v>660</v>
      </c>
      <c r="R195" s="88">
        <v>660</v>
      </c>
      <c r="S195" s="88">
        <v>660</v>
      </c>
      <c r="T195" s="88">
        <v>660</v>
      </c>
      <c r="U195" s="88">
        <v>660</v>
      </c>
      <c r="V195" s="88">
        <v>660</v>
      </c>
      <c r="W195" s="88">
        <v>660</v>
      </c>
      <c r="X195" s="88">
        <v>609.6</v>
      </c>
      <c r="Y195" s="88">
        <v>561.5</v>
      </c>
      <c r="Z195" s="88">
        <v>515.79999999999995</v>
      </c>
      <c r="AA195" s="88">
        <v>472.2</v>
      </c>
      <c r="AB195" s="88">
        <v>430.7</v>
      </c>
      <c r="AC195" s="88">
        <v>391.2</v>
      </c>
      <c r="AD195" s="88">
        <v>353.6</v>
      </c>
      <c r="AE195" s="88">
        <v>317.7</v>
      </c>
      <c r="AF195" s="88">
        <v>283.60000000000002</v>
      </c>
      <c r="AG195" s="88">
        <v>251.1</v>
      </c>
      <c r="AH195" s="88">
        <v>220.1</v>
      </c>
      <c r="AI195" s="88">
        <v>190.6</v>
      </c>
      <c r="AJ195" s="88">
        <v>162.5</v>
      </c>
      <c r="AK195" s="88">
        <v>135.80000000000001</v>
      </c>
      <c r="AL195" s="88">
        <v>110.3</v>
      </c>
      <c r="AM195" s="88">
        <v>86</v>
      </c>
    </row>
    <row r="196" spans="1:39">
      <c r="A196" s="60" t="s">
        <v>252</v>
      </c>
      <c r="C196" s="81" t="s">
        <v>425</v>
      </c>
      <c r="D196" s="88">
        <v>61.6</v>
      </c>
      <c r="E196" s="88">
        <v>126.3</v>
      </c>
      <c r="F196" s="88">
        <v>194.2</v>
      </c>
      <c r="G196" s="88">
        <v>265.60000000000002</v>
      </c>
      <c r="H196" s="88">
        <v>340.5</v>
      </c>
      <c r="I196" s="88">
        <v>419.1</v>
      </c>
      <c r="J196" s="88">
        <v>501.7</v>
      </c>
      <c r="K196" s="88">
        <v>588.29999999999995</v>
      </c>
      <c r="L196" s="88">
        <v>679.4</v>
      </c>
      <c r="M196" s="88">
        <v>775</v>
      </c>
      <c r="N196" s="88">
        <v>875.3</v>
      </c>
      <c r="O196" s="88">
        <v>919.1</v>
      </c>
      <c r="P196" s="88">
        <v>965</v>
      </c>
      <c r="Q196" s="88">
        <v>1013.3</v>
      </c>
      <c r="R196" s="88">
        <v>1064</v>
      </c>
      <c r="S196" s="88">
        <v>1117.2</v>
      </c>
      <c r="T196" s="88">
        <v>1173</v>
      </c>
      <c r="U196" s="88">
        <v>1231.7</v>
      </c>
      <c r="V196" s="88">
        <v>1293.2</v>
      </c>
      <c r="W196" s="88">
        <v>1357.9</v>
      </c>
      <c r="X196" s="88">
        <v>1316.8</v>
      </c>
      <c r="Y196" s="88">
        <v>1273.7</v>
      </c>
      <c r="Z196" s="88">
        <v>1228.4000000000001</v>
      </c>
      <c r="AA196" s="88">
        <v>1180.9000000000001</v>
      </c>
      <c r="AB196" s="88">
        <v>1131</v>
      </c>
      <c r="AC196" s="88">
        <v>1078.5999999999999</v>
      </c>
      <c r="AD196" s="88">
        <v>1023.5</v>
      </c>
      <c r="AE196" s="88">
        <v>965.7</v>
      </c>
      <c r="AF196" s="88">
        <v>905.1</v>
      </c>
      <c r="AG196" s="88">
        <v>841.4</v>
      </c>
      <c r="AH196" s="88">
        <v>774.5</v>
      </c>
      <c r="AI196" s="88">
        <v>704.2</v>
      </c>
      <c r="AJ196" s="88">
        <v>630.5</v>
      </c>
      <c r="AK196" s="88">
        <v>553</v>
      </c>
      <c r="AL196" s="88">
        <v>471.7</v>
      </c>
      <c r="AM196" s="88">
        <v>386.3</v>
      </c>
    </row>
    <row r="197" spans="1:39">
      <c r="A197" s="60" t="s">
        <v>253</v>
      </c>
      <c r="C197" s="81"/>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row>
    <row r="198" spans="1:39">
      <c r="A198" s="60" t="s">
        <v>254</v>
      </c>
      <c r="C198" s="81" t="s">
        <v>404</v>
      </c>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row>
    <row r="199" spans="1:39">
      <c r="A199" s="60" t="s">
        <v>255</v>
      </c>
      <c r="C199" s="81" t="s">
        <v>410</v>
      </c>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row>
    <row r="200" spans="1:39">
      <c r="A200" s="60" t="s">
        <v>256</v>
      </c>
      <c r="C200" s="81" t="s">
        <v>426</v>
      </c>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row>
    <row r="201" spans="1:39">
      <c r="A201" s="60" t="s">
        <v>257</v>
      </c>
      <c r="C201" s="81" t="s">
        <v>427</v>
      </c>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row>
    <row r="202" spans="1:39">
      <c r="A202" s="60" t="s">
        <v>258</v>
      </c>
      <c r="C202" s="81"/>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row>
    <row r="203" spans="1:39">
      <c r="A203" s="60" t="s">
        <v>259</v>
      </c>
      <c r="C203" s="81" t="s">
        <v>405</v>
      </c>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row>
    <row r="204" spans="1:39">
      <c r="A204" s="60" t="s">
        <v>260</v>
      </c>
      <c r="C204" s="81" t="s">
        <v>411</v>
      </c>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row>
    <row r="205" spans="1:39">
      <c r="A205" s="60" t="s">
        <v>261</v>
      </c>
      <c r="C205" s="81" t="s">
        <v>428</v>
      </c>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row>
    <row r="206" spans="1:39">
      <c r="A206" s="60" t="s">
        <v>262</v>
      </c>
      <c r="C206" s="81" t="s">
        <v>429</v>
      </c>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row>
    <row r="207" spans="1:39">
      <c r="A207" s="60" t="s">
        <v>263</v>
      </c>
      <c r="C207" s="81"/>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row>
    <row r="208" spans="1:39">
      <c r="A208" s="60" t="s">
        <v>264</v>
      </c>
      <c r="C208" s="81" t="s">
        <v>406</v>
      </c>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row>
    <row r="209" spans="1:39">
      <c r="A209" s="60" t="s">
        <v>265</v>
      </c>
      <c r="C209" s="81" t="s">
        <v>412</v>
      </c>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row>
    <row r="210" spans="1:39">
      <c r="A210" s="60" t="s">
        <v>266</v>
      </c>
      <c r="C210" s="81" t="s">
        <v>430</v>
      </c>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row>
    <row r="211" spans="1:39">
      <c r="A211" s="60" t="s">
        <v>267</v>
      </c>
      <c r="C211" s="81" t="s">
        <v>431</v>
      </c>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88"/>
    </row>
    <row r="212" spans="1:39">
      <c r="A212" s="60" t="s">
        <v>268</v>
      </c>
      <c r="C212" s="81"/>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row>
    <row r="213" spans="1:39">
      <c r="A213" s="60" t="s">
        <v>269</v>
      </c>
      <c r="C213" s="81" t="s">
        <v>407</v>
      </c>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row>
    <row r="214" spans="1:39">
      <c r="A214" s="60" t="s">
        <v>270</v>
      </c>
      <c r="C214" s="81" t="s">
        <v>413</v>
      </c>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row>
    <row r="215" spans="1:39">
      <c r="A215" s="60" t="s">
        <v>271</v>
      </c>
      <c r="C215" s="81" t="s">
        <v>432</v>
      </c>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row>
    <row r="216" spans="1:39">
      <c r="A216" s="60" t="s">
        <v>272</v>
      </c>
      <c r="C216" s="81" t="s">
        <v>433</v>
      </c>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row>
    <row r="217" spans="1:39">
      <c r="A217" s="60" t="s">
        <v>273</v>
      </c>
      <c r="C217" s="81"/>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row>
    <row r="218" spans="1:39">
      <c r="A218" s="60" t="s">
        <v>274</v>
      </c>
      <c r="C218" s="81" t="s">
        <v>408</v>
      </c>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row>
    <row r="219" spans="1:39">
      <c r="A219" s="60" t="s">
        <v>275</v>
      </c>
      <c r="C219" s="81" t="s">
        <v>414</v>
      </c>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row>
    <row r="220" spans="1:39">
      <c r="A220" s="60" t="s">
        <v>276</v>
      </c>
      <c r="C220" s="81" t="s">
        <v>434</v>
      </c>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row>
    <row r="221" spans="1:39">
      <c r="A221" s="60" t="s">
        <v>277</v>
      </c>
      <c r="C221" s="81" t="s">
        <v>435</v>
      </c>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row>
    <row r="222" spans="1:39">
      <c r="A222" s="60" t="s">
        <v>278</v>
      </c>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row>
    <row r="223" spans="1:39">
      <c r="A223" s="60" t="s">
        <v>279</v>
      </c>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row>
    <row r="224" spans="1:39">
      <c r="A224" s="60" t="s">
        <v>280</v>
      </c>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row>
    <row r="225" spans="1:39">
      <c r="A225" s="60" t="s">
        <v>281</v>
      </c>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row>
    <row r="226" spans="1:39">
      <c r="A226" s="60" t="s">
        <v>282</v>
      </c>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row>
    <row r="227" spans="1:39">
      <c r="A227" s="60" t="s">
        <v>283</v>
      </c>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row>
    <row r="228" spans="1:39">
      <c r="A228" s="60" t="s">
        <v>284</v>
      </c>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row>
    <row r="229" spans="1:39">
      <c r="A229" s="60" t="s">
        <v>285</v>
      </c>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row>
    <row r="230" spans="1:39">
      <c r="A230" s="60" t="s">
        <v>286</v>
      </c>
      <c r="B230" s="60" t="s">
        <v>444</v>
      </c>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row>
    <row r="231" spans="1:39">
      <c r="A231" s="60" t="s">
        <v>287</v>
      </c>
      <c r="C231" s="81" t="s">
        <v>355</v>
      </c>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88"/>
    </row>
    <row r="232" spans="1:39">
      <c r="A232" s="60" t="s">
        <v>288</v>
      </c>
      <c r="C232" s="81"/>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row>
    <row r="233" spans="1:39">
      <c r="A233" s="60" t="s">
        <v>289</v>
      </c>
      <c r="C233" s="87" t="s">
        <v>596</v>
      </c>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row>
    <row r="234" spans="1:39">
      <c r="A234" s="60" t="s">
        <v>290</v>
      </c>
      <c r="C234" s="87" t="s">
        <v>597</v>
      </c>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c r="AM234" s="93"/>
    </row>
    <row r="235" spans="1:39">
      <c r="A235" s="60" t="s">
        <v>291</v>
      </c>
    </row>
    <row r="236" spans="1:39">
      <c r="A236" s="60" t="s">
        <v>292</v>
      </c>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row>
    <row r="237" spans="1:39">
      <c r="A237" s="60" t="s">
        <v>293</v>
      </c>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row>
    <row r="238" spans="1:39">
      <c r="A238" s="60" t="s">
        <v>294</v>
      </c>
      <c r="B238" s="60" t="s">
        <v>445</v>
      </c>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row>
    <row r="239" spans="1:39">
      <c r="A239" s="60" t="s">
        <v>295</v>
      </c>
      <c r="C239" s="81" t="s">
        <v>592</v>
      </c>
      <c r="D239" s="88">
        <v>210</v>
      </c>
      <c r="E239" s="88">
        <v>214.2</v>
      </c>
      <c r="F239" s="88">
        <v>218.5</v>
      </c>
      <c r="G239" s="88">
        <v>222.9</v>
      </c>
      <c r="H239" s="88">
        <v>227.3</v>
      </c>
      <c r="I239" s="88">
        <v>231.9</v>
      </c>
      <c r="J239" s="88">
        <v>236.5</v>
      </c>
      <c r="K239" s="88">
        <v>241.2</v>
      </c>
      <c r="L239" s="88">
        <v>246</v>
      </c>
      <c r="M239" s="88">
        <v>251</v>
      </c>
      <c r="N239" s="88">
        <v>219.4</v>
      </c>
      <c r="O239" s="88">
        <v>223.8</v>
      </c>
      <c r="P239" s="88">
        <v>228.3</v>
      </c>
      <c r="Q239" s="88">
        <v>232.8</v>
      </c>
      <c r="R239" s="88">
        <v>237.5</v>
      </c>
      <c r="S239" s="88">
        <v>242.3</v>
      </c>
      <c r="T239" s="88">
        <v>247.1</v>
      </c>
      <c r="U239" s="88">
        <v>252</v>
      </c>
      <c r="V239" s="88">
        <v>257.10000000000002</v>
      </c>
      <c r="W239" s="88">
        <v>262.2</v>
      </c>
      <c r="X239" s="88">
        <v>267.5</v>
      </c>
      <c r="Y239" s="88">
        <v>272.8</v>
      </c>
      <c r="Z239" s="88">
        <v>278.3</v>
      </c>
      <c r="AA239" s="88">
        <v>283.8</v>
      </c>
      <c r="AB239" s="88">
        <v>289.5</v>
      </c>
      <c r="AC239" s="88">
        <v>295.3</v>
      </c>
      <c r="AD239" s="88">
        <v>301.2</v>
      </c>
      <c r="AE239" s="88">
        <v>307.2</v>
      </c>
      <c r="AF239" s="88">
        <v>313.39999999999998</v>
      </c>
      <c r="AG239" s="88">
        <v>319.7</v>
      </c>
      <c r="AH239" s="88">
        <v>326</v>
      </c>
      <c r="AI239" s="88">
        <v>332.6</v>
      </c>
      <c r="AJ239" s="88">
        <v>339.2</v>
      </c>
      <c r="AK239" s="88">
        <v>346</v>
      </c>
      <c r="AL239" s="88">
        <v>352.9</v>
      </c>
      <c r="AM239" s="88">
        <v>360</v>
      </c>
    </row>
    <row r="240" spans="1:39">
      <c r="A240" s="60" t="s">
        <v>296</v>
      </c>
      <c r="C240" s="81" t="s">
        <v>593</v>
      </c>
      <c r="D240" s="88">
        <v>210</v>
      </c>
      <c r="E240" s="88">
        <v>214.2</v>
      </c>
      <c r="F240" s="88">
        <v>218.5</v>
      </c>
      <c r="G240" s="88">
        <v>222.9</v>
      </c>
      <c r="H240" s="88">
        <v>227.3</v>
      </c>
      <c r="I240" s="88">
        <v>231.9</v>
      </c>
      <c r="J240" s="88">
        <v>236.5</v>
      </c>
      <c r="K240" s="88">
        <v>241.2</v>
      </c>
      <c r="L240" s="88">
        <v>246</v>
      </c>
      <c r="M240" s="88">
        <v>251</v>
      </c>
      <c r="N240" s="88">
        <v>219.4</v>
      </c>
      <c r="O240" s="88">
        <v>223.8</v>
      </c>
      <c r="P240" s="88">
        <v>228.3</v>
      </c>
      <c r="Q240" s="88">
        <v>232.8</v>
      </c>
      <c r="R240" s="88">
        <v>237.5</v>
      </c>
      <c r="S240" s="88">
        <v>242.3</v>
      </c>
      <c r="T240" s="88">
        <v>247.1</v>
      </c>
      <c r="U240" s="88">
        <v>252</v>
      </c>
      <c r="V240" s="88">
        <v>257.10000000000002</v>
      </c>
      <c r="W240" s="88">
        <v>262.2</v>
      </c>
      <c r="X240" s="88">
        <v>267.5</v>
      </c>
      <c r="Y240" s="88">
        <v>272.8</v>
      </c>
      <c r="Z240" s="88">
        <v>278.3</v>
      </c>
      <c r="AA240" s="88">
        <v>283.8</v>
      </c>
      <c r="AB240" s="88">
        <v>289.5</v>
      </c>
      <c r="AC240" s="88">
        <v>295.3</v>
      </c>
      <c r="AD240" s="88">
        <v>301.2</v>
      </c>
      <c r="AE240" s="88">
        <v>307.2</v>
      </c>
      <c r="AF240" s="88">
        <v>313.39999999999998</v>
      </c>
      <c r="AG240" s="88">
        <v>319.7</v>
      </c>
      <c r="AH240" s="88">
        <v>326</v>
      </c>
      <c r="AI240" s="88">
        <v>332.6</v>
      </c>
      <c r="AJ240" s="88">
        <v>339.2</v>
      </c>
      <c r="AK240" s="88">
        <v>346</v>
      </c>
      <c r="AL240" s="88">
        <v>352.9</v>
      </c>
      <c r="AM240" s="88">
        <v>360</v>
      </c>
    </row>
    <row r="241" spans="1:39">
      <c r="A241" s="60" t="s">
        <v>297</v>
      </c>
      <c r="C241" s="81" t="s">
        <v>356</v>
      </c>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row>
    <row r="242" spans="1:39">
      <c r="A242" s="60" t="s">
        <v>298</v>
      </c>
      <c r="C242" s="81" t="s">
        <v>602</v>
      </c>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row>
    <row r="243" spans="1:39">
      <c r="A243" s="60" t="s">
        <v>299</v>
      </c>
      <c r="C243" s="81" t="s">
        <v>603</v>
      </c>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row>
    <row r="244" spans="1:39">
      <c r="A244" s="60" t="s">
        <v>300</v>
      </c>
      <c r="C244" s="87" t="s">
        <v>604</v>
      </c>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row>
    <row r="245" spans="1:39">
      <c r="A245" s="60" t="s">
        <v>301</v>
      </c>
      <c r="C245" s="81" t="s">
        <v>599</v>
      </c>
      <c r="D245" s="93">
        <v>210</v>
      </c>
      <c r="E245" s="93">
        <v>214.2</v>
      </c>
      <c r="F245" s="93">
        <v>218.5</v>
      </c>
      <c r="G245" s="93">
        <v>222.9</v>
      </c>
      <c r="H245" s="93">
        <v>227.3</v>
      </c>
      <c r="I245" s="93">
        <v>231.9</v>
      </c>
      <c r="J245" s="93">
        <v>236.5</v>
      </c>
      <c r="K245" s="93">
        <v>241.2</v>
      </c>
      <c r="L245" s="93">
        <v>246</v>
      </c>
      <c r="M245" s="93">
        <v>251</v>
      </c>
      <c r="N245" s="93">
        <v>219.4</v>
      </c>
      <c r="O245" s="93">
        <v>223.8</v>
      </c>
      <c r="P245" s="93">
        <v>228.3</v>
      </c>
      <c r="Q245" s="93">
        <v>232.8</v>
      </c>
      <c r="R245" s="93">
        <v>237.5</v>
      </c>
      <c r="S245" s="93">
        <v>242.3</v>
      </c>
      <c r="T245" s="93">
        <v>247.1</v>
      </c>
      <c r="U245" s="93">
        <v>252</v>
      </c>
      <c r="V245" s="93">
        <v>257.10000000000002</v>
      </c>
      <c r="W245" s="93">
        <v>262.2</v>
      </c>
      <c r="X245" s="93">
        <v>267.5</v>
      </c>
      <c r="Y245" s="93">
        <v>272.8</v>
      </c>
      <c r="Z245" s="93">
        <v>278.3</v>
      </c>
      <c r="AA245" s="93">
        <v>283.8</v>
      </c>
      <c r="AB245" s="93">
        <v>289.5</v>
      </c>
      <c r="AC245" s="93">
        <v>295.3</v>
      </c>
      <c r="AD245" s="93">
        <v>301.2</v>
      </c>
      <c r="AE245" s="93">
        <v>307.2</v>
      </c>
      <c r="AF245" s="93">
        <v>313.39999999999998</v>
      </c>
      <c r="AG245" s="93">
        <v>319.7</v>
      </c>
      <c r="AH245" s="93">
        <v>326</v>
      </c>
      <c r="AI245" s="93">
        <v>332.6</v>
      </c>
      <c r="AJ245" s="93">
        <v>339.2</v>
      </c>
      <c r="AK245" s="93">
        <v>346</v>
      </c>
      <c r="AL245" s="93">
        <v>352.9</v>
      </c>
      <c r="AM245" s="93">
        <v>360</v>
      </c>
    </row>
    <row r="246" spans="1:39">
      <c r="A246" s="60" t="s">
        <v>302</v>
      </c>
      <c r="C246" s="81" t="s">
        <v>605</v>
      </c>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88"/>
    </row>
    <row r="247" spans="1:39">
      <c r="A247" s="60" t="s">
        <v>303</v>
      </c>
      <c r="C247" s="81" t="s">
        <v>606</v>
      </c>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88"/>
    </row>
    <row r="248" spans="1:39">
      <c r="A248" s="60" t="s">
        <v>304</v>
      </c>
      <c r="C248" s="87" t="s">
        <v>607</v>
      </c>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88"/>
    </row>
    <row r="249" spans="1:39">
      <c r="A249" s="60" t="s">
        <v>305</v>
      </c>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row>
    <row r="250" spans="1:39">
      <c r="A250" s="60" t="s">
        <v>306</v>
      </c>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row>
    <row r="251" spans="1:39">
      <c r="A251" s="60" t="s">
        <v>307</v>
      </c>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row>
    <row r="252" spans="1:39">
      <c r="A252" s="60" t="s">
        <v>308</v>
      </c>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row>
    <row r="253" spans="1:39">
      <c r="A253" s="60" t="s">
        <v>309</v>
      </c>
      <c r="B253" s="60" t="s">
        <v>946</v>
      </c>
      <c r="D253" s="88">
        <v>0.1</v>
      </c>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row>
    <row r="254" spans="1:39">
      <c r="A254" s="60" t="s">
        <v>310</v>
      </c>
      <c r="B254" s="60" t="s">
        <v>446</v>
      </c>
      <c r="C254" s="60" t="s">
        <v>359</v>
      </c>
      <c r="D254" s="88">
        <v>500</v>
      </c>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row>
    <row r="255" spans="1:39">
      <c r="A255" s="60" t="s">
        <v>311</v>
      </c>
      <c r="C255" s="60" t="s">
        <v>360</v>
      </c>
      <c r="D255" s="93"/>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row>
    <row r="256" spans="1:39">
      <c r="A256" s="60" t="s">
        <v>312</v>
      </c>
      <c r="B256" s="60" t="s">
        <v>966</v>
      </c>
      <c r="C256" s="60" t="s">
        <v>967</v>
      </c>
      <c r="D256" s="304"/>
      <c r="E256" s="304"/>
      <c r="F256" s="303"/>
      <c r="G256" s="303"/>
      <c r="H256" s="303"/>
      <c r="I256" s="303"/>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row>
    <row r="257" spans="1:39">
      <c r="A257" s="60" t="s">
        <v>313</v>
      </c>
      <c r="C257" s="60" t="s">
        <v>968</v>
      </c>
      <c r="D257" s="304"/>
      <c r="E257" s="304"/>
      <c r="F257" s="303"/>
      <c r="G257" s="303"/>
      <c r="H257" s="303"/>
      <c r="I257" s="303"/>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row>
    <row r="258" spans="1:39">
      <c r="A258" s="60" t="s">
        <v>314</v>
      </c>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row>
    <row r="259" spans="1:39">
      <c r="A259" s="60" t="s">
        <v>315</v>
      </c>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row>
    <row r="260" spans="1:39">
      <c r="A260" s="60" t="s">
        <v>316</v>
      </c>
      <c r="B260" s="60" t="s">
        <v>795</v>
      </c>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row>
    <row r="261" spans="1:39">
      <c r="A261" s="60" t="s">
        <v>317</v>
      </c>
      <c r="B261" s="60" t="s">
        <v>417</v>
      </c>
      <c r="C261" s="81" t="s">
        <v>450</v>
      </c>
      <c r="D261" s="88"/>
      <c r="E261" s="88"/>
      <c r="F261" s="88"/>
      <c r="G261" s="88"/>
      <c r="H261" s="88"/>
      <c r="I261" s="88"/>
      <c r="J261" s="88"/>
      <c r="K261" s="88"/>
      <c r="L261" s="88"/>
      <c r="M261" s="88"/>
      <c r="N261" s="88"/>
      <c r="O261" s="88">
        <v>12.1</v>
      </c>
      <c r="P261" s="88">
        <v>12.1</v>
      </c>
      <c r="Q261" s="88">
        <v>12.1</v>
      </c>
      <c r="R261" s="88">
        <v>12.1</v>
      </c>
      <c r="S261" s="88">
        <v>12.1</v>
      </c>
      <c r="T261" s="88">
        <v>12.1</v>
      </c>
      <c r="U261" s="88">
        <v>12.1</v>
      </c>
      <c r="V261" s="88">
        <v>12.1</v>
      </c>
      <c r="W261" s="88">
        <v>12.1</v>
      </c>
      <c r="X261" s="88"/>
      <c r="Y261" s="88"/>
      <c r="Z261" s="88"/>
      <c r="AA261" s="88"/>
      <c r="AB261" s="88"/>
      <c r="AC261" s="88"/>
      <c r="AD261" s="88"/>
      <c r="AE261" s="88"/>
      <c r="AF261" s="88"/>
      <c r="AG261" s="88"/>
      <c r="AH261" s="88"/>
      <c r="AI261" s="88"/>
      <c r="AJ261" s="88"/>
      <c r="AK261" s="88"/>
      <c r="AL261" s="88"/>
      <c r="AM261" s="88"/>
    </row>
    <row r="262" spans="1:39">
      <c r="A262" s="60" t="s">
        <v>318</v>
      </c>
      <c r="C262" s="81" t="s">
        <v>451</v>
      </c>
      <c r="D262" s="88">
        <v>35</v>
      </c>
      <c r="E262" s="88">
        <v>35</v>
      </c>
      <c r="F262" s="88">
        <v>35</v>
      </c>
      <c r="G262" s="88">
        <v>35</v>
      </c>
      <c r="H262" s="88">
        <v>35</v>
      </c>
      <c r="I262" s="88">
        <v>35</v>
      </c>
      <c r="J262" s="88">
        <v>24.9</v>
      </c>
      <c r="K262" s="88">
        <v>24.9</v>
      </c>
      <c r="L262" s="88">
        <v>24.9</v>
      </c>
      <c r="M262" s="88">
        <v>24.9</v>
      </c>
      <c r="N262" s="88">
        <v>24.9</v>
      </c>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row>
    <row r="263" spans="1:39">
      <c r="A263" s="60" t="s">
        <v>319</v>
      </c>
      <c r="C263" s="81" t="s">
        <v>452</v>
      </c>
      <c r="D263" s="88"/>
      <c r="E263" s="88"/>
      <c r="F263" s="88"/>
      <c r="G263" s="88"/>
      <c r="H263" s="88"/>
      <c r="I263" s="88"/>
      <c r="J263" s="88"/>
      <c r="K263" s="88"/>
      <c r="L263" s="88"/>
      <c r="M263" s="88"/>
      <c r="N263" s="88"/>
      <c r="O263" s="88"/>
      <c r="P263" s="88"/>
      <c r="Q263" s="88"/>
      <c r="R263" s="88"/>
      <c r="S263" s="88"/>
      <c r="T263" s="88"/>
      <c r="U263" s="88"/>
      <c r="V263" s="88"/>
      <c r="W263" s="88"/>
      <c r="X263" s="88">
        <v>10.8</v>
      </c>
      <c r="Y263" s="88">
        <v>10.8</v>
      </c>
      <c r="Z263" s="88">
        <v>10.8</v>
      </c>
      <c r="AA263" s="88">
        <v>10.8</v>
      </c>
      <c r="AB263" s="88">
        <v>10.8</v>
      </c>
      <c r="AC263" s="88">
        <v>10.8</v>
      </c>
      <c r="AD263" s="88">
        <v>10.8</v>
      </c>
      <c r="AE263" s="88">
        <v>10.8</v>
      </c>
      <c r="AF263" s="88">
        <v>10.8</v>
      </c>
      <c r="AG263" s="88">
        <v>10.8</v>
      </c>
      <c r="AH263" s="88">
        <v>10.8</v>
      </c>
      <c r="AI263" s="88">
        <v>10.8</v>
      </c>
      <c r="AJ263" s="88">
        <v>10.8</v>
      </c>
      <c r="AK263" s="88">
        <v>10.8</v>
      </c>
      <c r="AL263" s="88">
        <v>10.8</v>
      </c>
      <c r="AM263" s="88">
        <v>10.8</v>
      </c>
    </row>
    <row r="264" spans="1:39">
      <c r="A264" s="60" t="s">
        <v>320</v>
      </c>
      <c r="C264" s="81" t="s">
        <v>453</v>
      </c>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row>
    <row r="265" spans="1:39">
      <c r="A265" s="60" t="s">
        <v>321</v>
      </c>
      <c r="C265" s="81" t="s">
        <v>454</v>
      </c>
      <c r="D265" s="88">
        <v>64</v>
      </c>
      <c r="E265" s="88">
        <v>64</v>
      </c>
      <c r="F265" s="88">
        <v>64</v>
      </c>
      <c r="G265" s="88">
        <v>64</v>
      </c>
      <c r="H265" s="88">
        <v>64</v>
      </c>
      <c r="I265" s="88">
        <v>64</v>
      </c>
      <c r="J265" s="88">
        <v>45.6</v>
      </c>
      <c r="K265" s="88">
        <v>45.6</v>
      </c>
      <c r="L265" s="88">
        <v>45.6</v>
      </c>
      <c r="M265" s="88">
        <v>45.6</v>
      </c>
      <c r="N265" s="88">
        <v>45.6</v>
      </c>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row>
    <row r="266" spans="1:39">
      <c r="A266" s="60" t="s">
        <v>322</v>
      </c>
      <c r="C266" s="81" t="s">
        <v>928</v>
      </c>
      <c r="D266" s="88">
        <v>6.3</v>
      </c>
      <c r="E266" s="88">
        <v>6.3</v>
      </c>
      <c r="F266" s="88">
        <v>6.3</v>
      </c>
      <c r="G266" s="88">
        <v>6.3</v>
      </c>
      <c r="H266" s="88">
        <v>6.3</v>
      </c>
      <c r="I266" s="88">
        <v>6.3</v>
      </c>
      <c r="J266" s="88">
        <v>4.5</v>
      </c>
      <c r="K266" s="88">
        <v>4.5</v>
      </c>
      <c r="L266" s="88">
        <v>4.5</v>
      </c>
      <c r="M266" s="88">
        <v>4.5</v>
      </c>
      <c r="N266" s="88">
        <v>14.1</v>
      </c>
      <c r="O266" s="88">
        <v>8.1999999999999993</v>
      </c>
      <c r="P266" s="88">
        <v>8.1999999999999993</v>
      </c>
      <c r="Q266" s="88">
        <v>8.1999999999999993</v>
      </c>
      <c r="R266" s="88">
        <v>8.1999999999999993</v>
      </c>
      <c r="S266" s="88">
        <v>8.1999999999999993</v>
      </c>
      <c r="T266" s="88">
        <v>8.1999999999999993</v>
      </c>
      <c r="U266" s="88">
        <v>8.1999999999999993</v>
      </c>
      <c r="V266" s="88">
        <v>8.1999999999999993</v>
      </c>
      <c r="W266" s="88">
        <v>8.1999999999999993</v>
      </c>
      <c r="X266" s="88">
        <v>8.1999999999999993</v>
      </c>
      <c r="Y266" s="88">
        <v>8.1999999999999993</v>
      </c>
      <c r="Z266" s="88">
        <v>8.1999999999999993</v>
      </c>
      <c r="AA266" s="88">
        <v>8.1999999999999993</v>
      </c>
      <c r="AB266" s="88">
        <v>8.1999999999999993</v>
      </c>
      <c r="AC266" s="88">
        <v>8.1999999999999993</v>
      </c>
      <c r="AD266" s="88">
        <v>8.1999999999999993</v>
      </c>
      <c r="AE266" s="88">
        <v>8.1999999999999993</v>
      </c>
      <c r="AF266" s="88">
        <v>8.1999999999999993</v>
      </c>
      <c r="AG266" s="88">
        <v>8.1999999999999993</v>
      </c>
      <c r="AH266" s="88">
        <v>8.1999999999999993</v>
      </c>
      <c r="AI266" s="88">
        <v>8.1999999999999993</v>
      </c>
      <c r="AJ266" s="88">
        <v>8.1999999999999993</v>
      </c>
      <c r="AK266" s="88">
        <v>8.1999999999999993</v>
      </c>
      <c r="AL266" s="88">
        <v>8.1999999999999993</v>
      </c>
      <c r="AM266" s="88">
        <v>8.1999999999999993</v>
      </c>
    </row>
    <row r="267" spans="1:39">
      <c r="A267" s="60" t="s">
        <v>323</v>
      </c>
    </row>
    <row r="268" spans="1:39">
      <c r="A268" s="60" t="s">
        <v>324</v>
      </c>
    </row>
    <row r="269" spans="1:39">
      <c r="A269" s="60" t="s">
        <v>325</v>
      </c>
      <c r="B269" s="60" t="s">
        <v>418</v>
      </c>
      <c r="C269" s="81" t="s">
        <v>450</v>
      </c>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88"/>
      <c r="AL269" s="88"/>
      <c r="AM269" s="88"/>
    </row>
    <row r="270" spans="1:39">
      <c r="A270" s="60" t="s">
        <v>326</v>
      </c>
      <c r="C270" s="81" t="s">
        <v>451</v>
      </c>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c r="AG270" s="88"/>
      <c r="AH270" s="88"/>
      <c r="AI270" s="88"/>
      <c r="AJ270" s="88"/>
      <c r="AK270" s="88"/>
      <c r="AL270" s="88"/>
      <c r="AM270" s="88"/>
    </row>
    <row r="271" spans="1:39">
      <c r="A271" s="60" t="s">
        <v>327</v>
      </c>
      <c r="C271" s="81" t="s">
        <v>452</v>
      </c>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c r="AG271" s="88"/>
      <c r="AH271" s="88"/>
      <c r="AI271" s="88"/>
      <c r="AJ271" s="88"/>
      <c r="AK271" s="88"/>
      <c r="AL271" s="88"/>
      <c r="AM271" s="88"/>
    </row>
    <row r="272" spans="1:39">
      <c r="A272" s="60" t="s">
        <v>328</v>
      </c>
      <c r="C272" s="81" t="s">
        <v>453</v>
      </c>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row>
    <row r="273" spans="1:39">
      <c r="A273" s="60" t="s">
        <v>329</v>
      </c>
      <c r="C273" s="81" t="s">
        <v>454</v>
      </c>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88"/>
      <c r="AL273" s="88"/>
      <c r="AM273" s="88"/>
    </row>
    <row r="274" spans="1:39">
      <c r="A274" s="60" t="s">
        <v>330</v>
      </c>
      <c r="C274" s="81" t="s">
        <v>928</v>
      </c>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8"/>
      <c r="AL274" s="88"/>
      <c r="AM274" s="88"/>
    </row>
    <row r="275" spans="1:39">
      <c r="A275" s="60" t="s">
        <v>331</v>
      </c>
    </row>
    <row r="276" spans="1:39">
      <c r="A276" s="60" t="s">
        <v>332</v>
      </c>
    </row>
    <row r="277" spans="1:39">
      <c r="A277" s="60" t="s">
        <v>333</v>
      </c>
      <c r="B277" s="60" t="s">
        <v>418</v>
      </c>
      <c r="C277" s="81" t="s">
        <v>450</v>
      </c>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c r="AG277" s="88"/>
      <c r="AH277" s="88"/>
      <c r="AI277" s="88"/>
      <c r="AJ277" s="88"/>
      <c r="AK277" s="88"/>
      <c r="AL277" s="88"/>
      <c r="AM277" s="88"/>
    </row>
    <row r="278" spans="1:39">
      <c r="A278" s="60" t="s">
        <v>334</v>
      </c>
      <c r="B278" s="60" t="s">
        <v>455</v>
      </c>
      <c r="C278" s="81" t="s">
        <v>451</v>
      </c>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88"/>
      <c r="AL278" s="88"/>
      <c r="AM278" s="88"/>
    </row>
    <row r="279" spans="1:39">
      <c r="A279" s="60" t="s">
        <v>335</v>
      </c>
      <c r="C279" s="81" t="s">
        <v>452</v>
      </c>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c r="AG279" s="88"/>
      <c r="AH279" s="88"/>
      <c r="AI279" s="88"/>
      <c r="AJ279" s="88"/>
      <c r="AK279" s="88"/>
      <c r="AL279" s="88"/>
      <c r="AM279" s="88"/>
    </row>
    <row r="280" spans="1:39">
      <c r="A280" s="60" t="s">
        <v>336</v>
      </c>
      <c r="C280" s="81" t="s">
        <v>453</v>
      </c>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c r="AG280" s="88"/>
      <c r="AH280" s="88"/>
      <c r="AI280" s="88"/>
      <c r="AJ280" s="88"/>
      <c r="AK280" s="88"/>
      <c r="AL280" s="88"/>
      <c r="AM280" s="88"/>
    </row>
    <row r="281" spans="1:39">
      <c r="A281" s="60" t="s">
        <v>337</v>
      </c>
      <c r="C281" s="81" t="s">
        <v>454</v>
      </c>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c r="AG281" s="88"/>
      <c r="AH281" s="88"/>
      <c r="AI281" s="88"/>
      <c r="AJ281" s="88"/>
      <c r="AK281" s="88"/>
      <c r="AL281" s="88"/>
      <c r="AM281" s="88"/>
    </row>
    <row r="282" spans="1:39">
      <c r="A282" s="60" t="s">
        <v>338</v>
      </c>
      <c r="C282" s="81" t="s">
        <v>928</v>
      </c>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8"/>
      <c r="AL282" s="88"/>
      <c r="AM282" s="88"/>
    </row>
    <row r="283" spans="1:39">
      <c r="A283" s="60" t="s">
        <v>339</v>
      </c>
    </row>
    <row r="284" spans="1:39">
      <c r="A284" s="60" t="s">
        <v>340</v>
      </c>
    </row>
    <row r="285" spans="1:39">
      <c r="A285" s="60" t="s">
        <v>341</v>
      </c>
      <c r="B285" s="60" t="s">
        <v>417</v>
      </c>
      <c r="C285" s="81" t="s">
        <v>450</v>
      </c>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c r="AG285" s="88"/>
      <c r="AH285" s="88"/>
      <c r="AI285" s="88"/>
      <c r="AJ285" s="88"/>
      <c r="AK285" s="88"/>
      <c r="AL285" s="88"/>
      <c r="AM285" s="88"/>
    </row>
    <row r="286" spans="1:39">
      <c r="A286" s="60" t="s">
        <v>342</v>
      </c>
      <c r="B286" s="60" t="s">
        <v>608</v>
      </c>
      <c r="C286" s="81" t="s">
        <v>451</v>
      </c>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c r="AG286" s="88"/>
      <c r="AH286" s="88"/>
      <c r="AI286" s="88"/>
      <c r="AJ286" s="88"/>
      <c r="AK286" s="88"/>
      <c r="AL286" s="88"/>
      <c r="AM286" s="88"/>
    </row>
    <row r="287" spans="1:39">
      <c r="A287" s="60" t="s">
        <v>343</v>
      </c>
      <c r="C287" s="81" t="s">
        <v>452</v>
      </c>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c r="AG287" s="88"/>
      <c r="AH287" s="88"/>
      <c r="AI287" s="88"/>
      <c r="AJ287" s="88"/>
      <c r="AK287" s="88"/>
      <c r="AL287" s="88"/>
      <c r="AM287" s="88"/>
    </row>
    <row r="288" spans="1:39">
      <c r="A288" s="60" t="s">
        <v>344</v>
      </c>
      <c r="C288" s="81" t="s">
        <v>453</v>
      </c>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c r="AG288" s="88"/>
      <c r="AH288" s="88"/>
      <c r="AI288" s="88"/>
      <c r="AJ288" s="88"/>
      <c r="AK288" s="88"/>
      <c r="AL288" s="88"/>
      <c r="AM288" s="88"/>
    </row>
    <row r="289" spans="1:39">
      <c r="A289" s="60" t="s">
        <v>345</v>
      </c>
      <c r="C289" s="81" t="s">
        <v>454</v>
      </c>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c r="AG289" s="88"/>
      <c r="AH289" s="88"/>
      <c r="AI289" s="88"/>
      <c r="AJ289" s="88"/>
      <c r="AK289" s="88"/>
      <c r="AL289" s="88"/>
      <c r="AM289" s="88"/>
    </row>
    <row r="290" spans="1:39">
      <c r="A290" s="60" t="s">
        <v>346</v>
      </c>
      <c r="C290" s="81" t="s">
        <v>928</v>
      </c>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8"/>
      <c r="AL290" s="88"/>
      <c r="AM290" s="88"/>
    </row>
    <row r="291" spans="1:39">
      <c r="A291" s="60" t="s">
        <v>347</v>
      </c>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row>
    <row r="292" spans="1:39">
      <c r="A292" s="60" t="s">
        <v>348</v>
      </c>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row>
    <row r="293" spans="1:39">
      <c r="A293" s="60" t="s">
        <v>349</v>
      </c>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row>
    <row r="294" spans="1:39">
      <c r="A294" s="60" t="s">
        <v>350</v>
      </c>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row>
    <row r="295" spans="1:39">
      <c r="A295" s="60" t="s">
        <v>351</v>
      </c>
    </row>
    <row r="296" spans="1:39">
      <c r="A296" s="60" t="s">
        <v>448</v>
      </c>
    </row>
    <row r="297" spans="1:39">
      <c r="A297" s="60" t="s">
        <v>449</v>
      </c>
    </row>
    <row r="298" spans="1:39">
      <c r="A298" s="60" t="s">
        <v>775</v>
      </c>
    </row>
    <row r="299" spans="1:39">
      <c r="A299" s="60" t="s">
        <v>776</v>
      </c>
    </row>
    <row r="300" spans="1:39">
      <c r="A300" s="60" t="s">
        <v>777</v>
      </c>
      <c r="B300" s="60" t="s">
        <v>796</v>
      </c>
    </row>
    <row r="301" spans="1:39">
      <c r="A301" s="60" t="s">
        <v>778</v>
      </c>
    </row>
    <row r="302" spans="1:39">
      <c r="A302" s="60" t="s">
        <v>779</v>
      </c>
    </row>
    <row r="303" spans="1:39">
      <c r="A303" s="60" t="s">
        <v>780</v>
      </c>
    </row>
    <row r="304" spans="1:39">
      <c r="A304" s="60" t="s">
        <v>781</v>
      </c>
    </row>
    <row r="305" spans="1:39">
      <c r="A305" s="60" t="s">
        <v>782</v>
      </c>
    </row>
    <row r="306" spans="1:39">
      <c r="A306" s="60" t="s">
        <v>783</v>
      </c>
    </row>
    <row r="307" spans="1:39">
      <c r="A307" s="60" t="s">
        <v>784</v>
      </c>
    </row>
    <row r="308" spans="1:39">
      <c r="A308" s="60" t="s">
        <v>785</v>
      </c>
    </row>
    <row r="309" spans="1:39">
      <c r="A309" s="60" t="s">
        <v>786</v>
      </c>
    </row>
    <row r="310" spans="1:39">
      <c r="A310" s="60" t="s">
        <v>787</v>
      </c>
    </row>
    <row r="311" spans="1:39">
      <c r="A311" s="60" t="s">
        <v>788</v>
      </c>
    </row>
    <row r="312" spans="1:39">
      <c r="A312" s="60" t="s">
        <v>789</v>
      </c>
    </row>
    <row r="313" spans="1:39">
      <c r="A313" s="60" t="s">
        <v>790</v>
      </c>
    </row>
    <row r="314" spans="1:39">
      <c r="A314" s="60" t="s">
        <v>791</v>
      </c>
    </row>
    <row r="315" spans="1:39">
      <c r="A315" s="60" t="s">
        <v>792</v>
      </c>
    </row>
    <row r="316" spans="1:39">
      <c r="A316" s="60" t="s">
        <v>793</v>
      </c>
    </row>
    <row r="317" spans="1:39">
      <c r="A317" s="60" t="s">
        <v>794</v>
      </c>
    </row>
    <row r="319" spans="1:39">
      <c r="B319" s="60" t="s">
        <v>447</v>
      </c>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c r="AE319" s="81"/>
      <c r="AF319" s="81"/>
      <c r="AG319" s="81"/>
      <c r="AH319" s="81"/>
      <c r="AI319" s="81"/>
      <c r="AJ319" s="81"/>
      <c r="AK319" s="81"/>
      <c r="AL319" s="81"/>
      <c r="AM319" s="81"/>
    </row>
    <row r="320" spans="1:39" ht="24">
      <c r="B320" s="60" t="s">
        <v>416</v>
      </c>
      <c r="C320" s="89" t="str">
        <f>ご家族情報!D15 &amp; CHAR(10) &amp; IF(ご家族情報!D16="","",  ご家族情報!D16)</f>
        <v xml:space="preserve">世帯主
</v>
      </c>
      <c r="D320" s="90" t="str">
        <f t="shared" ref="D320:AI320" si="0">D3&amp;IF(D4="","",CHAR(10)&amp;D4)</f>
        <v xml:space="preserve">55
 </v>
      </c>
      <c r="E320" s="90" t="str">
        <f t="shared" si="0"/>
        <v xml:space="preserve">56
 </v>
      </c>
      <c r="F320" s="90" t="str">
        <f t="shared" si="0"/>
        <v xml:space="preserve">57
 </v>
      </c>
      <c r="G320" s="90" t="str">
        <f t="shared" si="0"/>
        <v xml:space="preserve">58
 </v>
      </c>
      <c r="H320" s="90" t="str">
        <f t="shared" si="0"/>
        <v xml:space="preserve">59
 </v>
      </c>
      <c r="I320" s="90" t="str">
        <f t="shared" si="0"/>
        <v xml:space="preserve">60
 </v>
      </c>
      <c r="J320" s="90" t="str">
        <f t="shared" si="0"/>
        <v xml:space="preserve">61
 </v>
      </c>
      <c r="K320" s="90" t="str">
        <f t="shared" si="0"/>
        <v xml:space="preserve">62
 </v>
      </c>
      <c r="L320" s="90" t="str">
        <f t="shared" si="0"/>
        <v xml:space="preserve">63
 </v>
      </c>
      <c r="M320" s="90" t="str">
        <f t="shared" si="0"/>
        <v xml:space="preserve">64
 </v>
      </c>
      <c r="N320" s="90" t="str">
        <f t="shared" si="0"/>
        <v xml:space="preserve">65
 </v>
      </c>
      <c r="O320" s="90" t="str">
        <f t="shared" si="0"/>
        <v xml:space="preserve">66
 </v>
      </c>
      <c r="P320" s="90" t="str">
        <f t="shared" si="0"/>
        <v xml:space="preserve">67
 </v>
      </c>
      <c r="Q320" s="90" t="str">
        <f t="shared" si="0"/>
        <v xml:space="preserve">68
 </v>
      </c>
      <c r="R320" s="90" t="str">
        <f t="shared" si="0"/>
        <v xml:space="preserve">69
 </v>
      </c>
      <c r="S320" s="90" t="str">
        <f t="shared" si="0"/>
        <v xml:space="preserve">70
 </v>
      </c>
      <c r="T320" s="90" t="str">
        <f t="shared" si="0"/>
        <v xml:space="preserve">71
 </v>
      </c>
      <c r="U320" s="90" t="str">
        <f t="shared" si="0"/>
        <v xml:space="preserve">72
 </v>
      </c>
      <c r="V320" s="90" t="str">
        <f t="shared" si="0"/>
        <v xml:space="preserve">73
 </v>
      </c>
      <c r="W320" s="90" t="str">
        <f t="shared" si="0"/>
        <v xml:space="preserve">74
 </v>
      </c>
      <c r="X320" s="90" t="str">
        <f t="shared" si="0"/>
        <v xml:space="preserve">75
 </v>
      </c>
      <c r="Y320" s="90" t="str">
        <f t="shared" si="0"/>
        <v xml:space="preserve">76
 </v>
      </c>
      <c r="Z320" s="90" t="str">
        <f t="shared" si="0"/>
        <v xml:space="preserve">77
 </v>
      </c>
      <c r="AA320" s="90" t="str">
        <f t="shared" si="0"/>
        <v xml:space="preserve">78
 </v>
      </c>
      <c r="AB320" s="90" t="str">
        <f t="shared" si="0"/>
        <v xml:space="preserve">79
 </v>
      </c>
      <c r="AC320" s="90" t="str">
        <f t="shared" si="0"/>
        <v xml:space="preserve">80
 </v>
      </c>
      <c r="AD320" s="90" t="str">
        <f t="shared" si="0"/>
        <v xml:space="preserve">81
 </v>
      </c>
      <c r="AE320" s="90" t="str">
        <f t="shared" si="0"/>
        <v xml:space="preserve">82
 </v>
      </c>
      <c r="AF320" s="90" t="str">
        <f t="shared" si="0"/>
        <v xml:space="preserve">83
 </v>
      </c>
      <c r="AG320" s="90" t="str">
        <f t="shared" si="0"/>
        <v xml:space="preserve">84
 </v>
      </c>
      <c r="AH320" s="90" t="str">
        <f t="shared" si="0"/>
        <v xml:space="preserve">85
 </v>
      </c>
      <c r="AI320" s="90" t="str">
        <f t="shared" si="0"/>
        <v xml:space="preserve">86
 </v>
      </c>
      <c r="AJ320" s="90" t="str">
        <f t="shared" ref="AJ320:AM320" si="1">AJ3&amp;IF(AJ4="","",CHAR(10)&amp;AJ4)</f>
        <v xml:space="preserve">87
 </v>
      </c>
      <c r="AK320" s="90" t="str">
        <f t="shared" si="1"/>
        <v xml:space="preserve">88
 </v>
      </c>
      <c r="AL320" s="90" t="str">
        <f t="shared" si="1"/>
        <v xml:space="preserve">89
 </v>
      </c>
      <c r="AM320" s="90" t="str">
        <f t="shared" si="1"/>
        <v xml:space="preserve">90
 </v>
      </c>
    </row>
    <row r="321" spans="2:39">
      <c r="C321" s="81" t="s">
        <v>947</v>
      </c>
      <c r="D321" s="248">
        <f>SUM(D254:D255)</f>
        <v>500</v>
      </c>
    </row>
    <row r="324" spans="2:39">
      <c r="D324" s="64"/>
    </row>
    <row r="325" spans="2:39">
      <c r="B325" s="60" t="s">
        <v>505</v>
      </c>
      <c r="D325" s="65"/>
    </row>
    <row r="326" spans="2:39">
      <c r="C326" s="81" t="s">
        <v>931</v>
      </c>
      <c r="D326" s="86">
        <f>SUM(D47:D48)</f>
        <v>700</v>
      </c>
      <c r="E326" s="86">
        <f t="shared" ref="E326:AM326" si="2">SUM(E47:E48)</f>
        <v>700</v>
      </c>
      <c r="F326" s="86">
        <f t="shared" si="2"/>
        <v>700</v>
      </c>
      <c r="G326" s="86">
        <f t="shared" si="2"/>
        <v>700</v>
      </c>
      <c r="H326" s="86">
        <f t="shared" si="2"/>
        <v>700</v>
      </c>
      <c r="I326" s="86">
        <f t="shared" si="2"/>
        <v>700</v>
      </c>
      <c r="J326" s="86">
        <f t="shared" si="2"/>
        <v>498</v>
      </c>
      <c r="K326" s="86">
        <f t="shared" si="2"/>
        <v>498</v>
      </c>
      <c r="L326" s="86">
        <f t="shared" si="2"/>
        <v>498</v>
      </c>
      <c r="M326" s="86">
        <f t="shared" si="2"/>
        <v>498</v>
      </c>
      <c r="N326" s="86">
        <f t="shared" si="2"/>
        <v>498</v>
      </c>
      <c r="O326" s="86">
        <f t="shared" si="2"/>
        <v>0</v>
      </c>
      <c r="P326" s="86">
        <f t="shared" si="2"/>
        <v>0</v>
      </c>
      <c r="Q326" s="86">
        <f t="shared" si="2"/>
        <v>0</v>
      </c>
      <c r="R326" s="86">
        <f t="shared" si="2"/>
        <v>0</v>
      </c>
      <c r="S326" s="86">
        <f t="shared" si="2"/>
        <v>0</v>
      </c>
      <c r="T326" s="86">
        <f t="shared" si="2"/>
        <v>0</v>
      </c>
      <c r="U326" s="86">
        <f t="shared" si="2"/>
        <v>0</v>
      </c>
      <c r="V326" s="86">
        <f t="shared" si="2"/>
        <v>0</v>
      </c>
      <c r="W326" s="86">
        <f t="shared" si="2"/>
        <v>0</v>
      </c>
      <c r="X326" s="86">
        <f t="shared" si="2"/>
        <v>0</v>
      </c>
      <c r="Y326" s="86">
        <f t="shared" si="2"/>
        <v>0</v>
      </c>
      <c r="Z326" s="86">
        <f t="shared" si="2"/>
        <v>0</v>
      </c>
      <c r="AA326" s="86">
        <f t="shared" si="2"/>
        <v>0</v>
      </c>
      <c r="AB326" s="86">
        <f t="shared" si="2"/>
        <v>0</v>
      </c>
      <c r="AC326" s="86">
        <f t="shared" si="2"/>
        <v>0</v>
      </c>
      <c r="AD326" s="86">
        <f t="shared" si="2"/>
        <v>0</v>
      </c>
      <c r="AE326" s="86">
        <f t="shared" si="2"/>
        <v>0</v>
      </c>
      <c r="AF326" s="86">
        <f t="shared" si="2"/>
        <v>0</v>
      </c>
      <c r="AG326" s="86">
        <f t="shared" si="2"/>
        <v>0</v>
      </c>
      <c r="AH326" s="86">
        <f t="shared" si="2"/>
        <v>0</v>
      </c>
      <c r="AI326" s="86">
        <f t="shared" si="2"/>
        <v>0</v>
      </c>
      <c r="AJ326" s="86">
        <f t="shared" si="2"/>
        <v>0</v>
      </c>
      <c r="AK326" s="86">
        <f t="shared" si="2"/>
        <v>0</v>
      </c>
      <c r="AL326" s="86">
        <f t="shared" si="2"/>
        <v>0</v>
      </c>
      <c r="AM326" s="86">
        <f t="shared" si="2"/>
        <v>0</v>
      </c>
    </row>
    <row r="327" spans="2:39">
      <c r="C327" s="81" t="s">
        <v>932</v>
      </c>
      <c r="D327" s="86">
        <f>SUM(D49:D50)</f>
        <v>0</v>
      </c>
      <c r="E327" s="86">
        <f t="shared" ref="E327:AM327" si="3">SUM(E49:E50)</f>
        <v>0</v>
      </c>
      <c r="F327" s="86">
        <f t="shared" si="3"/>
        <v>0</v>
      </c>
      <c r="G327" s="86">
        <f t="shared" si="3"/>
        <v>0</v>
      </c>
      <c r="H327" s="86">
        <f t="shared" si="3"/>
        <v>0</v>
      </c>
      <c r="I327" s="86">
        <f t="shared" si="3"/>
        <v>0</v>
      </c>
      <c r="J327" s="86">
        <f t="shared" si="3"/>
        <v>0</v>
      </c>
      <c r="K327" s="86">
        <f t="shared" si="3"/>
        <v>0</v>
      </c>
      <c r="L327" s="86">
        <f t="shared" si="3"/>
        <v>0</v>
      </c>
      <c r="M327" s="86">
        <f t="shared" si="3"/>
        <v>0</v>
      </c>
      <c r="N327" s="86">
        <f t="shared" si="3"/>
        <v>0</v>
      </c>
      <c r="O327" s="86">
        <f t="shared" si="3"/>
        <v>0</v>
      </c>
      <c r="P327" s="86">
        <f t="shared" si="3"/>
        <v>0</v>
      </c>
      <c r="Q327" s="86">
        <f t="shared" si="3"/>
        <v>0</v>
      </c>
      <c r="R327" s="86">
        <f t="shared" si="3"/>
        <v>0</v>
      </c>
      <c r="S327" s="86">
        <f t="shared" si="3"/>
        <v>0</v>
      </c>
      <c r="T327" s="86">
        <f t="shared" si="3"/>
        <v>0</v>
      </c>
      <c r="U327" s="86">
        <f t="shared" si="3"/>
        <v>0</v>
      </c>
      <c r="V327" s="86">
        <f t="shared" si="3"/>
        <v>0</v>
      </c>
      <c r="W327" s="86">
        <f t="shared" si="3"/>
        <v>0</v>
      </c>
      <c r="X327" s="86">
        <f t="shared" si="3"/>
        <v>0</v>
      </c>
      <c r="Y327" s="86">
        <f t="shared" si="3"/>
        <v>0</v>
      </c>
      <c r="Z327" s="86">
        <f t="shared" si="3"/>
        <v>0</v>
      </c>
      <c r="AA327" s="86">
        <f t="shared" si="3"/>
        <v>0</v>
      </c>
      <c r="AB327" s="86">
        <f t="shared" si="3"/>
        <v>0</v>
      </c>
      <c r="AC327" s="86">
        <f t="shared" si="3"/>
        <v>0</v>
      </c>
      <c r="AD327" s="86">
        <f t="shared" si="3"/>
        <v>0</v>
      </c>
      <c r="AE327" s="86">
        <f t="shared" si="3"/>
        <v>0</v>
      </c>
      <c r="AF327" s="86">
        <f t="shared" si="3"/>
        <v>0</v>
      </c>
      <c r="AG327" s="86">
        <f t="shared" si="3"/>
        <v>0</v>
      </c>
      <c r="AH327" s="86">
        <f t="shared" si="3"/>
        <v>0</v>
      </c>
      <c r="AI327" s="86">
        <f t="shared" si="3"/>
        <v>0</v>
      </c>
      <c r="AJ327" s="86">
        <f t="shared" si="3"/>
        <v>0</v>
      </c>
      <c r="AK327" s="86">
        <f t="shared" si="3"/>
        <v>0</v>
      </c>
      <c r="AL327" s="86">
        <f t="shared" si="3"/>
        <v>0</v>
      </c>
      <c r="AM327" s="86">
        <f t="shared" si="3"/>
        <v>0</v>
      </c>
    </row>
    <row r="328" spans="2:39">
      <c r="C328" s="81" t="s">
        <v>933</v>
      </c>
      <c r="D328" s="86">
        <f>D326+D327</f>
        <v>700</v>
      </c>
      <c r="E328" s="86">
        <f t="shared" ref="E328:AM328" si="4">E326+E327</f>
        <v>700</v>
      </c>
      <c r="F328" s="86">
        <f t="shared" si="4"/>
        <v>700</v>
      </c>
      <c r="G328" s="86">
        <f t="shared" si="4"/>
        <v>700</v>
      </c>
      <c r="H328" s="86">
        <f t="shared" si="4"/>
        <v>700</v>
      </c>
      <c r="I328" s="86">
        <f t="shared" si="4"/>
        <v>700</v>
      </c>
      <c r="J328" s="86">
        <f t="shared" si="4"/>
        <v>498</v>
      </c>
      <c r="K328" s="86">
        <f t="shared" si="4"/>
        <v>498</v>
      </c>
      <c r="L328" s="86">
        <f t="shared" si="4"/>
        <v>498</v>
      </c>
      <c r="M328" s="86">
        <f t="shared" si="4"/>
        <v>498</v>
      </c>
      <c r="N328" s="86">
        <f t="shared" si="4"/>
        <v>498</v>
      </c>
      <c r="O328" s="86">
        <f t="shared" si="4"/>
        <v>0</v>
      </c>
      <c r="P328" s="86">
        <f t="shared" si="4"/>
        <v>0</v>
      </c>
      <c r="Q328" s="86">
        <f t="shared" si="4"/>
        <v>0</v>
      </c>
      <c r="R328" s="86">
        <f t="shared" si="4"/>
        <v>0</v>
      </c>
      <c r="S328" s="86">
        <f t="shared" si="4"/>
        <v>0</v>
      </c>
      <c r="T328" s="86">
        <f t="shared" si="4"/>
        <v>0</v>
      </c>
      <c r="U328" s="86">
        <f t="shared" si="4"/>
        <v>0</v>
      </c>
      <c r="V328" s="86">
        <f t="shared" si="4"/>
        <v>0</v>
      </c>
      <c r="W328" s="86">
        <f t="shared" si="4"/>
        <v>0</v>
      </c>
      <c r="X328" s="86">
        <f t="shared" si="4"/>
        <v>0</v>
      </c>
      <c r="Y328" s="86">
        <f t="shared" si="4"/>
        <v>0</v>
      </c>
      <c r="Z328" s="86">
        <f t="shared" si="4"/>
        <v>0</v>
      </c>
      <c r="AA328" s="86">
        <f t="shared" si="4"/>
        <v>0</v>
      </c>
      <c r="AB328" s="86">
        <f t="shared" si="4"/>
        <v>0</v>
      </c>
      <c r="AC328" s="86">
        <f t="shared" si="4"/>
        <v>0</v>
      </c>
      <c r="AD328" s="86">
        <f t="shared" si="4"/>
        <v>0</v>
      </c>
      <c r="AE328" s="86">
        <f t="shared" si="4"/>
        <v>0</v>
      </c>
      <c r="AF328" s="86">
        <f t="shared" si="4"/>
        <v>0</v>
      </c>
      <c r="AG328" s="86">
        <f t="shared" si="4"/>
        <v>0</v>
      </c>
      <c r="AH328" s="86">
        <f t="shared" si="4"/>
        <v>0</v>
      </c>
      <c r="AI328" s="86">
        <f t="shared" si="4"/>
        <v>0</v>
      </c>
      <c r="AJ328" s="86">
        <f t="shared" si="4"/>
        <v>0</v>
      </c>
      <c r="AK328" s="86">
        <f t="shared" si="4"/>
        <v>0</v>
      </c>
      <c r="AL328" s="86">
        <f t="shared" si="4"/>
        <v>0</v>
      </c>
      <c r="AM328" s="86">
        <f t="shared" si="4"/>
        <v>0</v>
      </c>
    </row>
    <row r="329" spans="2:39">
      <c r="C329" s="81" t="s">
        <v>415</v>
      </c>
      <c r="D329" s="86">
        <f>D354+D355</f>
        <v>0</v>
      </c>
      <c r="E329" s="86">
        <f t="shared" ref="E329:AM329" si="5">E354+E355</f>
        <v>0</v>
      </c>
      <c r="F329" s="86">
        <f t="shared" si="5"/>
        <v>0</v>
      </c>
      <c r="G329" s="86">
        <f t="shared" si="5"/>
        <v>0</v>
      </c>
      <c r="H329" s="86">
        <f t="shared" si="5"/>
        <v>0</v>
      </c>
      <c r="I329" s="86">
        <f t="shared" si="5"/>
        <v>0</v>
      </c>
      <c r="J329" s="86">
        <f t="shared" si="5"/>
        <v>0</v>
      </c>
      <c r="K329" s="86">
        <f t="shared" si="5"/>
        <v>0</v>
      </c>
      <c r="L329" s="86">
        <f t="shared" si="5"/>
        <v>0</v>
      </c>
      <c r="M329" s="86">
        <f t="shared" si="5"/>
        <v>0</v>
      </c>
      <c r="N329" s="86">
        <f t="shared" si="5"/>
        <v>1500</v>
      </c>
      <c r="O329" s="86">
        <f t="shared" si="5"/>
        <v>0</v>
      </c>
      <c r="P329" s="86">
        <f t="shared" si="5"/>
        <v>0</v>
      </c>
      <c r="Q329" s="86">
        <f t="shared" si="5"/>
        <v>0</v>
      </c>
      <c r="R329" s="86">
        <f t="shared" si="5"/>
        <v>0</v>
      </c>
      <c r="S329" s="86">
        <f t="shared" si="5"/>
        <v>0</v>
      </c>
      <c r="T329" s="86">
        <f t="shared" si="5"/>
        <v>0</v>
      </c>
      <c r="U329" s="86">
        <f t="shared" si="5"/>
        <v>0</v>
      </c>
      <c r="V329" s="86">
        <f t="shared" si="5"/>
        <v>0</v>
      </c>
      <c r="W329" s="86">
        <f t="shared" si="5"/>
        <v>0</v>
      </c>
      <c r="X329" s="86">
        <f t="shared" si="5"/>
        <v>0</v>
      </c>
      <c r="Y329" s="86">
        <f t="shared" si="5"/>
        <v>0</v>
      </c>
      <c r="Z329" s="86">
        <f t="shared" si="5"/>
        <v>0</v>
      </c>
      <c r="AA329" s="86">
        <f t="shared" si="5"/>
        <v>0</v>
      </c>
      <c r="AB329" s="86">
        <f t="shared" si="5"/>
        <v>0</v>
      </c>
      <c r="AC329" s="86">
        <f t="shared" si="5"/>
        <v>0</v>
      </c>
      <c r="AD329" s="86">
        <f t="shared" si="5"/>
        <v>0</v>
      </c>
      <c r="AE329" s="86">
        <f t="shared" si="5"/>
        <v>0</v>
      </c>
      <c r="AF329" s="86">
        <f t="shared" si="5"/>
        <v>0</v>
      </c>
      <c r="AG329" s="86">
        <f t="shared" si="5"/>
        <v>0</v>
      </c>
      <c r="AH329" s="86">
        <f t="shared" si="5"/>
        <v>0</v>
      </c>
      <c r="AI329" s="86">
        <f t="shared" si="5"/>
        <v>0</v>
      </c>
      <c r="AJ329" s="86">
        <f t="shared" si="5"/>
        <v>0</v>
      </c>
      <c r="AK329" s="86">
        <f t="shared" si="5"/>
        <v>0</v>
      </c>
      <c r="AL329" s="86">
        <f t="shared" si="5"/>
        <v>0</v>
      </c>
      <c r="AM329" s="86">
        <f t="shared" si="5"/>
        <v>0</v>
      </c>
    </row>
    <row r="330" spans="2:39">
      <c r="C330" s="81" t="s">
        <v>627</v>
      </c>
      <c r="D330" s="86">
        <f>SUM(D23:D26)+D100+D63</f>
        <v>0</v>
      </c>
      <c r="E330" s="86">
        <f t="shared" ref="E330:AM330" si="6">SUM(E23:E26)+E100+E63</f>
        <v>0</v>
      </c>
      <c r="F330" s="86">
        <f t="shared" si="6"/>
        <v>0</v>
      </c>
      <c r="G330" s="86">
        <f t="shared" si="6"/>
        <v>0</v>
      </c>
      <c r="H330" s="86">
        <f t="shared" si="6"/>
        <v>0</v>
      </c>
      <c r="I330" s="86">
        <f t="shared" si="6"/>
        <v>0</v>
      </c>
      <c r="J330" s="86">
        <f t="shared" si="6"/>
        <v>0</v>
      </c>
      <c r="K330" s="86">
        <f t="shared" si="6"/>
        <v>0</v>
      </c>
      <c r="L330" s="86">
        <f t="shared" si="6"/>
        <v>0</v>
      </c>
      <c r="M330" s="86">
        <f t="shared" si="6"/>
        <v>0</v>
      </c>
      <c r="N330" s="86">
        <f t="shared" si="6"/>
        <v>181.8</v>
      </c>
      <c r="O330" s="86">
        <f t="shared" si="6"/>
        <v>213.1</v>
      </c>
      <c r="P330" s="86">
        <f t="shared" si="6"/>
        <v>213.1</v>
      </c>
      <c r="Q330" s="86">
        <f t="shared" si="6"/>
        <v>213.1</v>
      </c>
      <c r="R330" s="86">
        <f t="shared" si="6"/>
        <v>213.1</v>
      </c>
      <c r="S330" s="86">
        <f t="shared" si="6"/>
        <v>213.1</v>
      </c>
      <c r="T330" s="86">
        <f t="shared" si="6"/>
        <v>213.1</v>
      </c>
      <c r="U330" s="86">
        <f t="shared" si="6"/>
        <v>213.1</v>
      </c>
      <c r="V330" s="86">
        <f t="shared" si="6"/>
        <v>213.1</v>
      </c>
      <c r="W330" s="86">
        <f t="shared" si="6"/>
        <v>213.1</v>
      </c>
      <c r="X330" s="86">
        <f t="shared" si="6"/>
        <v>213.1</v>
      </c>
      <c r="Y330" s="86">
        <f t="shared" si="6"/>
        <v>213.1</v>
      </c>
      <c r="Z330" s="86">
        <f t="shared" si="6"/>
        <v>213.1</v>
      </c>
      <c r="AA330" s="86">
        <f t="shared" si="6"/>
        <v>213.1</v>
      </c>
      <c r="AB330" s="86">
        <f t="shared" si="6"/>
        <v>213.1</v>
      </c>
      <c r="AC330" s="86">
        <f t="shared" si="6"/>
        <v>213.1</v>
      </c>
      <c r="AD330" s="86">
        <f t="shared" si="6"/>
        <v>213.1</v>
      </c>
      <c r="AE330" s="86">
        <f t="shared" si="6"/>
        <v>213.1</v>
      </c>
      <c r="AF330" s="86">
        <f t="shared" si="6"/>
        <v>213.1</v>
      </c>
      <c r="AG330" s="86">
        <f t="shared" si="6"/>
        <v>213.1</v>
      </c>
      <c r="AH330" s="86">
        <f t="shared" si="6"/>
        <v>213.1</v>
      </c>
      <c r="AI330" s="86">
        <f t="shared" si="6"/>
        <v>213.1</v>
      </c>
      <c r="AJ330" s="86">
        <f t="shared" si="6"/>
        <v>213.1</v>
      </c>
      <c r="AK330" s="86">
        <f t="shared" si="6"/>
        <v>213.1</v>
      </c>
      <c r="AL330" s="86">
        <f t="shared" si="6"/>
        <v>213.1</v>
      </c>
      <c r="AM330" s="86">
        <f t="shared" si="6"/>
        <v>213.1</v>
      </c>
    </row>
    <row r="331" spans="2:39">
      <c r="C331" s="81" t="s">
        <v>628</v>
      </c>
      <c r="D331" s="86">
        <f>SUM(D30:D33)+D110+D64</f>
        <v>0</v>
      </c>
      <c r="E331" s="86">
        <f t="shared" ref="E331:AM331" si="7">SUM(E30:E33)+E110+E64</f>
        <v>0</v>
      </c>
      <c r="F331" s="86">
        <f t="shared" si="7"/>
        <v>0</v>
      </c>
      <c r="G331" s="86">
        <f t="shared" si="7"/>
        <v>0</v>
      </c>
      <c r="H331" s="86">
        <f t="shared" si="7"/>
        <v>0</v>
      </c>
      <c r="I331" s="86">
        <f t="shared" si="7"/>
        <v>0</v>
      </c>
      <c r="J331" s="86">
        <f t="shared" si="7"/>
        <v>0</v>
      </c>
      <c r="K331" s="86">
        <f t="shared" si="7"/>
        <v>0</v>
      </c>
      <c r="L331" s="86">
        <f t="shared" si="7"/>
        <v>0</v>
      </c>
      <c r="M331" s="86">
        <f t="shared" si="7"/>
        <v>0</v>
      </c>
      <c r="N331" s="86">
        <f t="shared" si="7"/>
        <v>0</v>
      </c>
      <c r="O331" s="86">
        <f t="shared" si="7"/>
        <v>0</v>
      </c>
      <c r="P331" s="86">
        <f t="shared" si="7"/>
        <v>0</v>
      </c>
      <c r="Q331" s="86">
        <f t="shared" si="7"/>
        <v>0</v>
      </c>
      <c r="R331" s="86">
        <f t="shared" si="7"/>
        <v>0</v>
      </c>
      <c r="S331" s="86">
        <f t="shared" si="7"/>
        <v>0</v>
      </c>
      <c r="T331" s="86">
        <f t="shared" si="7"/>
        <v>0</v>
      </c>
      <c r="U331" s="86">
        <f t="shared" si="7"/>
        <v>0</v>
      </c>
      <c r="V331" s="86">
        <f t="shared" si="7"/>
        <v>0</v>
      </c>
      <c r="W331" s="86">
        <f t="shared" si="7"/>
        <v>0</v>
      </c>
      <c r="X331" s="86">
        <f t="shared" si="7"/>
        <v>0</v>
      </c>
      <c r="Y331" s="86">
        <f t="shared" si="7"/>
        <v>0</v>
      </c>
      <c r="Z331" s="86">
        <f t="shared" si="7"/>
        <v>0</v>
      </c>
      <c r="AA331" s="86">
        <f t="shared" si="7"/>
        <v>0</v>
      </c>
      <c r="AB331" s="86">
        <f t="shared" si="7"/>
        <v>0</v>
      </c>
      <c r="AC331" s="86">
        <f t="shared" si="7"/>
        <v>0</v>
      </c>
      <c r="AD331" s="86">
        <f t="shared" si="7"/>
        <v>0</v>
      </c>
      <c r="AE331" s="86">
        <f t="shared" si="7"/>
        <v>0</v>
      </c>
      <c r="AF331" s="86">
        <f t="shared" si="7"/>
        <v>0</v>
      </c>
      <c r="AG331" s="86">
        <f t="shared" si="7"/>
        <v>0</v>
      </c>
      <c r="AH331" s="86">
        <f t="shared" si="7"/>
        <v>0</v>
      </c>
      <c r="AI331" s="86">
        <f t="shared" si="7"/>
        <v>0</v>
      </c>
      <c r="AJ331" s="86">
        <f t="shared" si="7"/>
        <v>0</v>
      </c>
      <c r="AK331" s="86">
        <f t="shared" si="7"/>
        <v>0</v>
      </c>
      <c r="AL331" s="86">
        <f t="shared" si="7"/>
        <v>0</v>
      </c>
      <c r="AM331" s="86">
        <f t="shared" si="7"/>
        <v>0</v>
      </c>
    </row>
    <row r="332" spans="2:39">
      <c r="C332" s="81"/>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row>
    <row r="333" spans="2:39">
      <c r="C333" s="81"/>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row>
    <row r="334" spans="2:39">
      <c r="C334" s="81"/>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row>
    <row r="335" spans="2:39">
      <c r="C335" s="81"/>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row>
    <row r="336" spans="2:39">
      <c r="C336" s="81"/>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row>
    <row r="337" spans="3:39">
      <c r="C337" s="81"/>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row>
    <row r="342" spans="3:39">
      <c r="C342" s="81"/>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row>
    <row r="343" spans="3:39">
      <c r="C343" s="81"/>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row>
    <row r="344" spans="3:39">
      <c r="C344" s="81"/>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row>
    <row r="345" spans="3:39">
      <c r="C345" s="81"/>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row>
    <row r="346" spans="3:39">
      <c r="C346" s="81" t="s">
        <v>675</v>
      </c>
      <c r="D346" s="86">
        <f t="shared" ref="D346:AI346" si="8">D52-D54-D55</f>
        <v>0</v>
      </c>
      <c r="E346" s="86">
        <f t="shared" si="8"/>
        <v>0</v>
      </c>
      <c r="F346" s="86">
        <f t="shared" si="8"/>
        <v>0</v>
      </c>
      <c r="G346" s="86">
        <f t="shared" si="8"/>
        <v>0</v>
      </c>
      <c r="H346" s="86">
        <f t="shared" si="8"/>
        <v>0</v>
      </c>
      <c r="I346" s="86">
        <f t="shared" si="8"/>
        <v>0</v>
      </c>
      <c r="J346" s="86">
        <f t="shared" si="8"/>
        <v>0</v>
      </c>
      <c r="K346" s="86">
        <f t="shared" si="8"/>
        <v>0</v>
      </c>
      <c r="L346" s="86">
        <f t="shared" si="8"/>
        <v>0</v>
      </c>
      <c r="M346" s="86">
        <f t="shared" si="8"/>
        <v>0</v>
      </c>
      <c r="N346" s="86">
        <f t="shared" si="8"/>
        <v>1500</v>
      </c>
      <c r="O346" s="86">
        <f t="shared" si="8"/>
        <v>0</v>
      </c>
      <c r="P346" s="86">
        <f t="shared" si="8"/>
        <v>0</v>
      </c>
      <c r="Q346" s="86">
        <f t="shared" si="8"/>
        <v>0</v>
      </c>
      <c r="R346" s="86">
        <f t="shared" si="8"/>
        <v>0</v>
      </c>
      <c r="S346" s="86">
        <f t="shared" si="8"/>
        <v>0</v>
      </c>
      <c r="T346" s="86">
        <f t="shared" si="8"/>
        <v>0</v>
      </c>
      <c r="U346" s="86">
        <f t="shared" si="8"/>
        <v>0</v>
      </c>
      <c r="V346" s="86">
        <f t="shared" si="8"/>
        <v>0</v>
      </c>
      <c r="W346" s="86">
        <f t="shared" si="8"/>
        <v>0</v>
      </c>
      <c r="X346" s="86">
        <f t="shared" si="8"/>
        <v>0</v>
      </c>
      <c r="Y346" s="86">
        <f t="shared" si="8"/>
        <v>0</v>
      </c>
      <c r="Z346" s="86">
        <f t="shared" si="8"/>
        <v>0</v>
      </c>
      <c r="AA346" s="86">
        <f t="shared" si="8"/>
        <v>0</v>
      </c>
      <c r="AB346" s="86">
        <f t="shared" si="8"/>
        <v>0</v>
      </c>
      <c r="AC346" s="86">
        <f t="shared" si="8"/>
        <v>0</v>
      </c>
      <c r="AD346" s="86">
        <f t="shared" si="8"/>
        <v>0</v>
      </c>
      <c r="AE346" s="86">
        <f t="shared" si="8"/>
        <v>0</v>
      </c>
      <c r="AF346" s="86">
        <f t="shared" si="8"/>
        <v>0</v>
      </c>
      <c r="AG346" s="86">
        <f t="shared" si="8"/>
        <v>0</v>
      </c>
      <c r="AH346" s="86">
        <f t="shared" si="8"/>
        <v>0</v>
      </c>
      <c r="AI346" s="86">
        <f t="shared" si="8"/>
        <v>0</v>
      </c>
      <c r="AJ346" s="86">
        <f t="shared" ref="AJ346:AM346" si="9">AJ52-AJ54-AJ55</f>
        <v>0</v>
      </c>
      <c r="AK346" s="86">
        <f t="shared" si="9"/>
        <v>0</v>
      </c>
      <c r="AL346" s="86">
        <f t="shared" si="9"/>
        <v>0</v>
      </c>
      <c r="AM346" s="86">
        <f t="shared" si="9"/>
        <v>0</v>
      </c>
    </row>
    <row r="347" spans="3:39">
      <c r="C347" s="81" t="s">
        <v>673</v>
      </c>
      <c r="D347" s="86">
        <f t="shared" ref="D347:AI347" si="10">D97-D98-D99</f>
        <v>0</v>
      </c>
      <c r="E347" s="86">
        <f t="shared" si="10"/>
        <v>0</v>
      </c>
      <c r="F347" s="86">
        <f t="shared" si="10"/>
        <v>0</v>
      </c>
      <c r="G347" s="86">
        <f t="shared" si="10"/>
        <v>0</v>
      </c>
      <c r="H347" s="86">
        <f t="shared" si="10"/>
        <v>0</v>
      </c>
      <c r="I347" s="86">
        <f t="shared" si="10"/>
        <v>0</v>
      </c>
      <c r="J347" s="86">
        <f t="shared" si="10"/>
        <v>0</v>
      </c>
      <c r="K347" s="86">
        <f t="shared" si="10"/>
        <v>0</v>
      </c>
      <c r="L347" s="86">
        <f t="shared" si="10"/>
        <v>0</v>
      </c>
      <c r="M347" s="86">
        <f t="shared" si="10"/>
        <v>0</v>
      </c>
      <c r="N347" s="86">
        <f t="shared" si="10"/>
        <v>0</v>
      </c>
      <c r="O347" s="86">
        <f t="shared" si="10"/>
        <v>0</v>
      </c>
      <c r="P347" s="86">
        <f t="shared" si="10"/>
        <v>0</v>
      </c>
      <c r="Q347" s="86">
        <f t="shared" si="10"/>
        <v>0</v>
      </c>
      <c r="R347" s="86">
        <f t="shared" si="10"/>
        <v>0</v>
      </c>
      <c r="S347" s="86">
        <f t="shared" si="10"/>
        <v>0</v>
      </c>
      <c r="T347" s="86">
        <f t="shared" si="10"/>
        <v>0</v>
      </c>
      <c r="U347" s="86">
        <f t="shared" si="10"/>
        <v>0</v>
      </c>
      <c r="V347" s="86">
        <f t="shared" si="10"/>
        <v>0</v>
      </c>
      <c r="W347" s="86">
        <f t="shared" si="10"/>
        <v>0</v>
      </c>
      <c r="X347" s="86">
        <f t="shared" si="10"/>
        <v>0</v>
      </c>
      <c r="Y347" s="86">
        <f t="shared" si="10"/>
        <v>0</v>
      </c>
      <c r="Z347" s="86">
        <f t="shared" si="10"/>
        <v>0</v>
      </c>
      <c r="AA347" s="86">
        <f t="shared" si="10"/>
        <v>0</v>
      </c>
      <c r="AB347" s="86">
        <f t="shared" si="10"/>
        <v>0</v>
      </c>
      <c r="AC347" s="86">
        <f t="shared" si="10"/>
        <v>0</v>
      </c>
      <c r="AD347" s="86">
        <f t="shared" si="10"/>
        <v>0</v>
      </c>
      <c r="AE347" s="86">
        <f t="shared" si="10"/>
        <v>0</v>
      </c>
      <c r="AF347" s="86">
        <f t="shared" si="10"/>
        <v>0</v>
      </c>
      <c r="AG347" s="86">
        <f t="shared" si="10"/>
        <v>0</v>
      </c>
      <c r="AH347" s="86">
        <f t="shared" si="10"/>
        <v>0</v>
      </c>
      <c r="AI347" s="86">
        <f t="shared" si="10"/>
        <v>0</v>
      </c>
      <c r="AJ347" s="86">
        <f t="shared" ref="AJ347:AM347" si="11">AJ97-AJ98-AJ99</f>
        <v>0</v>
      </c>
      <c r="AK347" s="86">
        <f t="shared" si="11"/>
        <v>0</v>
      </c>
      <c r="AL347" s="86">
        <f t="shared" si="11"/>
        <v>0</v>
      </c>
      <c r="AM347" s="86">
        <f t="shared" si="11"/>
        <v>0</v>
      </c>
    </row>
    <row r="348" spans="3:39">
      <c r="C348" s="81" t="s">
        <v>693</v>
      </c>
      <c r="D348" s="86">
        <f t="shared" ref="D348:AI348" si="12">D58</f>
        <v>0</v>
      </c>
      <c r="E348" s="86">
        <f t="shared" si="12"/>
        <v>0</v>
      </c>
      <c r="F348" s="86">
        <f t="shared" si="12"/>
        <v>0</v>
      </c>
      <c r="G348" s="86">
        <f t="shared" si="12"/>
        <v>0</v>
      </c>
      <c r="H348" s="86">
        <f t="shared" si="12"/>
        <v>0</v>
      </c>
      <c r="I348" s="86">
        <f t="shared" si="12"/>
        <v>0</v>
      </c>
      <c r="J348" s="86">
        <f t="shared" si="12"/>
        <v>0</v>
      </c>
      <c r="K348" s="86">
        <f t="shared" si="12"/>
        <v>0</v>
      </c>
      <c r="L348" s="86">
        <f t="shared" si="12"/>
        <v>0</v>
      </c>
      <c r="M348" s="86">
        <f t="shared" si="12"/>
        <v>0</v>
      </c>
      <c r="N348" s="86">
        <f t="shared" si="12"/>
        <v>0</v>
      </c>
      <c r="O348" s="86">
        <f t="shared" si="12"/>
        <v>0</v>
      </c>
      <c r="P348" s="86">
        <f t="shared" si="12"/>
        <v>0</v>
      </c>
      <c r="Q348" s="86">
        <f t="shared" si="12"/>
        <v>0</v>
      </c>
      <c r="R348" s="86">
        <f t="shared" si="12"/>
        <v>0</v>
      </c>
      <c r="S348" s="86">
        <f t="shared" si="12"/>
        <v>0</v>
      </c>
      <c r="T348" s="86">
        <f t="shared" si="12"/>
        <v>0</v>
      </c>
      <c r="U348" s="86">
        <f t="shared" si="12"/>
        <v>0</v>
      </c>
      <c r="V348" s="86">
        <f t="shared" si="12"/>
        <v>0</v>
      </c>
      <c r="W348" s="86">
        <f t="shared" si="12"/>
        <v>0</v>
      </c>
      <c r="X348" s="86">
        <f t="shared" si="12"/>
        <v>0</v>
      </c>
      <c r="Y348" s="86">
        <f t="shared" si="12"/>
        <v>0</v>
      </c>
      <c r="Z348" s="86">
        <f t="shared" si="12"/>
        <v>0</v>
      </c>
      <c r="AA348" s="86">
        <f t="shared" si="12"/>
        <v>0</v>
      </c>
      <c r="AB348" s="86">
        <f t="shared" si="12"/>
        <v>0</v>
      </c>
      <c r="AC348" s="86">
        <f t="shared" si="12"/>
        <v>0</v>
      </c>
      <c r="AD348" s="86">
        <f t="shared" si="12"/>
        <v>0</v>
      </c>
      <c r="AE348" s="86">
        <f t="shared" si="12"/>
        <v>0</v>
      </c>
      <c r="AF348" s="86">
        <f t="shared" si="12"/>
        <v>0</v>
      </c>
      <c r="AG348" s="86">
        <f t="shared" si="12"/>
        <v>0</v>
      </c>
      <c r="AH348" s="86">
        <f t="shared" si="12"/>
        <v>0</v>
      </c>
      <c r="AI348" s="86">
        <f t="shared" si="12"/>
        <v>0</v>
      </c>
      <c r="AJ348" s="86">
        <f t="shared" ref="AJ348:AM348" si="13">AJ58</f>
        <v>0</v>
      </c>
      <c r="AK348" s="86">
        <f t="shared" si="13"/>
        <v>0</v>
      </c>
      <c r="AL348" s="86">
        <f t="shared" si="13"/>
        <v>0</v>
      </c>
      <c r="AM348" s="86">
        <f t="shared" si="13"/>
        <v>0</v>
      </c>
    </row>
    <row r="349" spans="3:39">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c r="AA349" s="81"/>
      <c r="AB349" s="81"/>
      <c r="AC349" s="81"/>
      <c r="AD349" s="81"/>
      <c r="AE349" s="81"/>
      <c r="AF349" s="81"/>
      <c r="AG349" s="81"/>
      <c r="AH349" s="81"/>
      <c r="AI349" s="81"/>
      <c r="AJ349" s="81"/>
      <c r="AK349" s="81"/>
      <c r="AL349" s="81"/>
      <c r="AM349" s="81"/>
    </row>
    <row r="350" spans="3:39">
      <c r="C350" s="81" t="s">
        <v>676</v>
      </c>
      <c r="D350" s="86">
        <f t="shared" ref="D350:AI350" si="14">D53-D56-D57</f>
        <v>0</v>
      </c>
      <c r="E350" s="86">
        <f t="shared" si="14"/>
        <v>0</v>
      </c>
      <c r="F350" s="86">
        <f t="shared" si="14"/>
        <v>0</v>
      </c>
      <c r="G350" s="86">
        <f t="shared" si="14"/>
        <v>0</v>
      </c>
      <c r="H350" s="86">
        <f t="shared" si="14"/>
        <v>0</v>
      </c>
      <c r="I350" s="86">
        <f t="shared" si="14"/>
        <v>0</v>
      </c>
      <c r="J350" s="86">
        <f t="shared" si="14"/>
        <v>0</v>
      </c>
      <c r="K350" s="86">
        <f t="shared" si="14"/>
        <v>0</v>
      </c>
      <c r="L350" s="86">
        <f t="shared" si="14"/>
        <v>0</v>
      </c>
      <c r="M350" s="86">
        <f t="shared" si="14"/>
        <v>0</v>
      </c>
      <c r="N350" s="86">
        <f t="shared" si="14"/>
        <v>0</v>
      </c>
      <c r="O350" s="86">
        <f t="shared" si="14"/>
        <v>0</v>
      </c>
      <c r="P350" s="86">
        <f t="shared" si="14"/>
        <v>0</v>
      </c>
      <c r="Q350" s="86">
        <f t="shared" si="14"/>
        <v>0</v>
      </c>
      <c r="R350" s="86">
        <f t="shared" si="14"/>
        <v>0</v>
      </c>
      <c r="S350" s="86">
        <f t="shared" si="14"/>
        <v>0</v>
      </c>
      <c r="T350" s="86">
        <f t="shared" si="14"/>
        <v>0</v>
      </c>
      <c r="U350" s="86">
        <f t="shared" si="14"/>
        <v>0</v>
      </c>
      <c r="V350" s="86">
        <f t="shared" si="14"/>
        <v>0</v>
      </c>
      <c r="W350" s="86">
        <f t="shared" si="14"/>
        <v>0</v>
      </c>
      <c r="X350" s="86">
        <f t="shared" si="14"/>
        <v>0</v>
      </c>
      <c r="Y350" s="86">
        <f t="shared" si="14"/>
        <v>0</v>
      </c>
      <c r="Z350" s="86">
        <f t="shared" si="14"/>
        <v>0</v>
      </c>
      <c r="AA350" s="86">
        <f t="shared" si="14"/>
        <v>0</v>
      </c>
      <c r="AB350" s="86">
        <f t="shared" si="14"/>
        <v>0</v>
      </c>
      <c r="AC350" s="86">
        <f t="shared" si="14"/>
        <v>0</v>
      </c>
      <c r="AD350" s="86">
        <f t="shared" si="14"/>
        <v>0</v>
      </c>
      <c r="AE350" s="86">
        <f t="shared" si="14"/>
        <v>0</v>
      </c>
      <c r="AF350" s="86">
        <f t="shared" si="14"/>
        <v>0</v>
      </c>
      <c r="AG350" s="86">
        <f t="shared" si="14"/>
        <v>0</v>
      </c>
      <c r="AH350" s="86">
        <f t="shared" si="14"/>
        <v>0</v>
      </c>
      <c r="AI350" s="86">
        <f t="shared" si="14"/>
        <v>0</v>
      </c>
      <c r="AJ350" s="86">
        <f t="shared" ref="AJ350:AM350" si="15">AJ53-AJ56-AJ57</f>
        <v>0</v>
      </c>
      <c r="AK350" s="86">
        <f t="shared" si="15"/>
        <v>0</v>
      </c>
      <c r="AL350" s="86">
        <f t="shared" si="15"/>
        <v>0</v>
      </c>
      <c r="AM350" s="86">
        <f t="shared" si="15"/>
        <v>0</v>
      </c>
    </row>
    <row r="351" spans="3:39">
      <c r="C351" s="81" t="s">
        <v>674</v>
      </c>
      <c r="D351" s="86">
        <f t="shared" ref="D351:AI351" si="16">D107-D108-D109</f>
        <v>0</v>
      </c>
      <c r="E351" s="86">
        <f t="shared" si="16"/>
        <v>0</v>
      </c>
      <c r="F351" s="86">
        <f t="shared" si="16"/>
        <v>0</v>
      </c>
      <c r="G351" s="86">
        <f t="shared" si="16"/>
        <v>0</v>
      </c>
      <c r="H351" s="86">
        <f t="shared" si="16"/>
        <v>0</v>
      </c>
      <c r="I351" s="86">
        <f t="shared" si="16"/>
        <v>0</v>
      </c>
      <c r="J351" s="86">
        <f t="shared" si="16"/>
        <v>0</v>
      </c>
      <c r="K351" s="86">
        <f t="shared" si="16"/>
        <v>0</v>
      </c>
      <c r="L351" s="86">
        <f t="shared" si="16"/>
        <v>0</v>
      </c>
      <c r="M351" s="86">
        <f t="shared" si="16"/>
        <v>0</v>
      </c>
      <c r="N351" s="86">
        <f t="shared" si="16"/>
        <v>0</v>
      </c>
      <c r="O351" s="86">
        <f t="shared" si="16"/>
        <v>0</v>
      </c>
      <c r="P351" s="86">
        <f t="shared" si="16"/>
        <v>0</v>
      </c>
      <c r="Q351" s="86">
        <f t="shared" si="16"/>
        <v>0</v>
      </c>
      <c r="R351" s="86">
        <f t="shared" si="16"/>
        <v>0</v>
      </c>
      <c r="S351" s="86">
        <f t="shared" si="16"/>
        <v>0</v>
      </c>
      <c r="T351" s="86">
        <f t="shared" si="16"/>
        <v>0</v>
      </c>
      <c r="U351" s="86">
        <f t="shared" si="16"/>
        <v>0</v>
      </c>
      <c r="V351" s="86">
        <f t="shared" si="16"/>
        <v>0</v>
      </c>
      <c r="W351" s="86">
        <f t="shared" si="16"/>
        <v>0</v>
      </c>
      <c r="X351" s="86">
        <f t="shared" si="16"/>
        <v>0</v>
      </c>
      <c r="Y351" s="86">
        <f t="shared" si="16"/>
        <v>0</v>
      </c>
      <c r="Z351" s="86">
        <f t="shared" si="16"/>
        <v>0</v>
      </c>
      <c r="AA351" s="86">
        <f t="shared" si="16"/>
        <v>0</v>
      </c>
      <c r="AB351" s="86">
        <f t="shared" si="16"/>
        <v>0</v>
      </c>
      <c r="AC351" s="86">
        <f t="shared" si="16"/>
        <v>0</v>
      </c>
      <c r="AD351" s="86">
        <f t="shared" si="16"/>
        <v>0</v>
      </c>
      <c r="AE351" s="86">
        <f t="shared" si="16"/>
        <v>0</v>
      </c>
      <c r="AF351" s="86">
        <f t="shared" si="16"/>
        <v>0</v>
      </c>
      <c r="AG351" s="86">
        <f t="shared" si="16"/>
        <v>0</v>
      </c>
      <c r="AH351" s="86">
        <f t="shared" si="16"/>
        <v>0</v>
      </c>
      <c r="AI351" s="86">
        <f t="shared" si="16"/>
        <v>0</v>
      </c>
      <c r="AJ351" s="86">
        <f t="shared" ref="AJ351:AM351" si="17">AJ107-AJ108-AJ109</f>
        <v>0</v>
      </c>
      <c r="AK351" s="86">
        <f t="shared" si="17"/>
        <v>0</v>
      </c>
      <c r="AL351" s="86">
        <f t="shared" si="17"/>
        <v>0</v>
      </c>
      <c r="AM351" s="86">
        <f t="shared" si="17"/>
        <v>0</v>
      </c>
    </row>
    <row r="352" spans="3:39">
      <c r="C352" s="81" t="s">
        <v>694</v>
      </c>
      <c r="D352" s="86">
        <f t="shared" ref="D352:AI352" si="18">D59</f>
        <v>0</v>
      </c>
      <c r="E352" s="86">
        <f t="shared" si="18"/>
        <v>0</v>
      </c>
      <c r="F352" s="86">
        <f t="shared" si="18"/>
        <v>0</v>
      </c>
      <c r="G352" s="86">
        <f t="shared" si="18"/>
        <v>0</v>
      </c>
      <c r="H352" s="86">
        <f t="shared" si="18"/>
        <v>0</v>
      </c>
      <c r="I352" s="86">
        <f t="shared" si="18"/>
        <v>0</v>
      </c>
      <c r="J352" s="86">
        <f t="shared" si="18"/>
        <v>0</v>
      </c>
      <c r="K352" s="86">
        <f t="shared" si="18"/>
        <v>0</v>
      </c>
      <c r="L352" s="86">
        <f t="shared" si="18"/>
        <v>0</v>
      </c>
      <c r="M352" s="86">
        <f t="shared" si="18"/>
        <v>0</v>
      </c>
      <c r="N352" s="86">
        <f t="shared" si="18"/>
        <v>0</v>
      </c>
      <c r="O352" s="86">
        <f t="shared" si="18"/>
        <v>0</v>
      </c>
      <c r="P352" s="86">
        <f t="shared" si="18"/>
        <v>0</v>
      </c>
      <c r="Q352" s="86">
        <f t="shared" si="18"/>
        <v>0</v>
      </c>
      <c r="R352" s="86">
        <f t="shared" si="18"/>
        <v>0</v>
      </c>
      <c r="S352" s="86">
        <f t="shared" si="18"/>
        <v>0</v>
      </c>
      <c r="T352" s="86">
        <f t="shared" si="18"/>
        <v>0</v>
      </c>
      <c r="U352" s="86">
        <f t="shared" si="18"/>
        <v>0</v>
      </c>
      <c r="V352" s="86">
        <f t="shared" si="18"/>
        <v>0</v>
      </c>
      <c r="W352" s="86">
        <f t="shared" si="18"/>
        <v>0</v>
      </c>
      <c r="X352" s="86">
        <f t="shared" si="18"/>
        <v>0</v>
      </c>
      <c r="Y352" s="86">
        <f t="shared" si="18"/>
        <v>0</v>
      </c>
      <c r="Z352" s="86">
        <f t="shared" si="18"/>
        <v>0</v>
      </c>
      <c r="AA352" s="86">
        <f t="shared" si="18"/>
        <v>0</v>
      </c>
      <c r="AB352" s="86">
        <f t="shared" si="18"/>
        <v>0</v>
      </c>
      <c r="AC352" s="86">
        <f t="shared" si="18"/>
        <v>0</v>
      </c>
      <c r="AD352" s="86">
        <f t="shared" si="18"/>
        <v>0</v>
      </c>
      <c r="AE352" s="86">
        <f t="shared" si="18"/>
        <v>0</v>
      </c>
      <c r="AF352" s="86">
        <f t="shared" si="18"/>
        <v>0</v>
      </c>
      <c r="AG352" s="86">
        <f t="shared" si="18"/>
        <v>0</v>
      </c>
      <c r="AH352" s="86">
        <f t="shared" si="18"/>
        <v>0</v>
      </c>
      <c r="AI352" s="86">
        <f t="shared" si="18"/>
        <v>0</v>
      </c>
      <c r="AJ352" s="86">
        <f t="shared" ref="AJ352:AM352" si="19">AJ59</f>
        <v>0</v>
      </c>
      <c r="AK352" s="86">
        <f t="shared" si="19"/>
        <v>0</v>
      </c>
      <c r="AL352" s="86">
        <f t="shared" si="19"/>
        <v>0</v>
      </c>
      <c r="AM352" s="86">
        <f t="shared" si="19"/>
        <v>0</v>
      </c>
    </row>
    <row r="353" spans="2:39">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c r="AA353" s="81"/>
      <c r="AB353" s="81"/>
      <c r="AC353" s="81"/>
      <c r="AD353" s="81"/>
      <c r="AE353" s="81"/>
      <c r="AF353" s="81"/>
      <c r="AG353" s="81"/>
      <c r="AH353" s="81"/>
      <c r="AI353" s="81"/>
      <c r="AJ353" s="81"/>
      <c r="AK353" s="81"/>
      <c r="AL353" s="81"/>
      <c r="AM353" s="81"/>
    </row>
    <row r="354" spans="2:39">
      <c r="C354" s="81" t="s">
        <v>677</v>
      </c>
      <c r="D354" s="86">
        <f>SUM(D346:D349)</f>
        <v>0</v>
      </c>
      <c r="E354" s="86">
        <f t="shared" ref="E354:AM354" si="20">SUM(E346:E349)</f>
        <v>0</v>
      </c>
      <c r="F354" s="86">
        <f t="shared" si="20"/>
        <v>0</v>
      </c>
      <c r="G354" s="86">
        <f t="shared" si="20"/>
        <v>0</v>
      </c>
      <c r="H354" s="86">
        <f t="shared" si="20"/>
        <v>0</v>
      </c>
      <c r="I354" s="86">
        <f t="shared" si="20"/>
        <v>0</v>
      </c>
      <c r="J354" s="86">
        <f t="shared" si="20"/>
        <v>0</v>
      </c>
      <c r="K354" s="86">
        <f t="shared" si="20"/>
        <v>0</v>
      </c>
      <c r="L354" s="86">
        <f t="shared" si="20"/>
        <v>0</v>
      </c>
      <c r="M354" s="86">
        <f t="shared" si="20"/>
        <v>0</v>
      </c>
      <c r="N354" s="86">
        <f t="shared" si="20"/>
        <v>1500</v>
      </c>
      <c r="O354" s="86">
        <f t="shared" si="20"/>
        <v>0</v>
      </c>
      <c r="P354" s="86">
        <f t="shared" si="20"/>
        <v>0</v>
      </c>
      <c r="Q354" s="86">
        <f t="shared" si="20"/>
        <v>0</v>
      </c>
      <c r="R354" s="86">
        <f t="shared" si="20"/>
        <v>0</v>
      </c>
      <c r="S354" s="86">
        <f t="shared" si="20"/>
        <v>0</v>
      </c>
      <c r="T354" s="86">
        <f t="shared" si="20"/>
        <v>0</v>
      </c>
      <c r="U354" s="86">
        <f t="shared" si="20"/>
        <v>0</v>
      </c>
      <c r="V354" s="86">
        <f t="shared" si="20"/>
        <v>0</v>
      </c>
      <c r="W354" s="86">
        <f t="shared" si="20"/>
        <v>0</v>
      </c>
      <c r="X354" s="86">
        <f t="shared" si="20"/>
        <v>0</v>
      </c>
      <c r="Y354" s="86">
        <f t="shared" si="20"/>
        <v>0</v>
      </c>
      <c r="Z354" s="86">
        <f t="shared" si="20"/>
        <v>0</v>
      </c>
      <c r="AA354" s="86">
        <f t="shared" si="20"/>
        <v>0</v>
      </c>
      <c r="AB354" s="86">
        <f t="shared" si="20"/>
        <v>0</v>
      </c>
      <c r="AC354" s="86">
        <f t="shared" si="20"/>
        <v>0</v>
      </c>
      <c r="AD354" s="86">
        <f t="shared" si="20"/>
        <v>0</v>
      </c>
      <c r="AE354" s="86">
        <f t="shared" si="20"/>
        <v>0</v>
      </c>
      <c r="AF354" s="86">
        <f t="shared" si="20"/>
        <v>0</v>
      </c>
      <c r="AG354" s="86">
        <f t="shared" si="20"/>
        <v>0</v>
      </c>
      <c r="AH354" s="86">
        <f t="shared" si="20"/>
        <v>0</v>
      </c>
      <c r="AI354" s="86">
        <f t="shared" si="20"/>
        <v>0</v>
      </c>
      <c r="AJ354" s="86">
        <f t="shared" si="20"/>
        <v>0</v>
      </c>
      <c r="AK354" s="86">
        <f t="shared" si="20"/>
        <v>0</v>
      </c>
      <c r="AL354" s="86">
        <f t="shared" si="20"/>
        <v>0</v>
      </c>
      <c r="AM354" s="86">
        <f t="shared" si="20"/>
        <v>0</v>
      </c>
    </row>
    <row r="355" spans="2:39">
      <c r="C355" s="81" t="s">
        <v>678</v>
      </c>
      <c r="D355" s="86">
        <f>SUM(D350:D353)</f>
        <v>0</v>
      </c>
      <c r="E355" s="86">
        <f t="shared" ref="E355:AM355" si="21">SUM(E350:E353)</f>
        <v>0</v>
      </c>
      <c r="F355" s="86">
        <f t="shared" si="21"/>
        <v>0</v>
      </c>
      <c r="G355" s="86">
        <f t="shared" si="21"/>
        <v>0</v>
      </c>
      <c r="H355" s="86">
        <f t="shared" si="21"/>
        <v>0</v>
      </c>
      <c r="I355" s="86">
        <f t="shared" si="21"/>
        <v>0</v>
      </c>
      <c r="J355" s="86">
        <f t="shared" si="21"/>
        <v>0</v>
      </c>
      <c r="K355" s="86">
        <f t="shared" si="21"/>
        <v>0</v>
      </c>
      <c r="L355" s="86">
        <f t="shared" si="21"/>
        <v>0</v>
      </c>
      <c r="M355" s="86">
        <f t="shared" si="21"/>
        <v>0</v>
      </c>
      <c r="N355" s="86">
        <f t="shared" si="21"/>
        <v>0</v>
      </c>
      <c r="O355" s="86">
        <f t="shared" si="21"/>
        <v>0</v>
      </c>
      <c r="P355" s="86">
        <f t="shared" si="21"/>
        <v>0</v>
      </c>
      <c r="Q355" s="86">
        <f t="shared" si="21"/>
        <v>0</v>
      </c>
      <c r="R355" s="86">
        <f t="shared" si="21"/>
        <v>0</v>
      </c>
      <c r="S355" s="86">
        <f t="shared" si="21"/>
        <v>0</v>
      </c>
      <c r="T355" s="86">
        <f t="shared" si="21"/>
        <v>0</v>
      </c>
      <c r="U355" s="86">
        <f t="shared" si="21"/>
        <v>0</v>
      </c>
      <c r="V355" s="86">
        <f t="shared" si="21"/>
        <v>0</v>
      </c>
      <c r="W355" s="86">
        <f t="shared" si="21"/>
        <v>0</v>
      </c>
      <c r="X355" s="86">
        <f t="shared" si="21"/>
        <v>0</v>
      </c>
      <c r="Y355" s="86">
        <f t="shared" si="21"/>
        <v>0</v>
      </c>
      <c r="Z355" s="86">
        <f t="shared" si="21"/>
        <v>0</v>
      </c>
      <c r="AA355" s="86">
        <f t="shared" si="21"/>
        <v>0</v>
      </c>
      <c r="AB355" s="86">
        <f t="shared" si="21"/>
        <v>0</v>
      </c>
      <c r="AC355" s="86">
        <f t="shared" si="21"/>
        <v>0</v>
      </c>
      <c r="AD355" s="86">
        <f t="shared" si="21"/>
        <v>0</v>
      </c>
      <c r="AE355" s="86">
        <f t="shared" si="21"/>
        <v>0</v>
      </c>
      <c r="AF355" s="86">
        <f t="shared" si="21"/>
        <v>0</v>
      </c>
      <c r="AG355" s="86">
        <f t="shared" si="21"/>
        <v>0</v>
      </c>
      <c r="AH355" s="86">
        <f t="shared" si="21"/>
        <v>0</v>
      </c>
      <c r="AI355" s="86">
        <f t="shared" si="21"/>
        <v>0</v>
      </c>
      <c r="AJ355" s="86">
        <f t="shared" si="21"/>
        <v>0</v>
      </c>
      <c r="AK355" s="86">
        <f t="shared" si="21"/>
        <v>0</v>
      </c>
      <c r="AL355" s="86">
        <f t="shared" si="21"/>
        <v>0</v>
      </c>
      <c r="AM355" s="86">
        <f t="shared" si="21"/>
        <v>0</v>
      </c>
    </row>
    <row r="361" spans="2:39">
      <c r="B361" s="60" t="s">
        <v>506</v>
      </c>
    </row>
    <row r="363" spans="2:39">
      <c r="C363" s="81" t="s">
        <v>375</v>
      </c>
      <c r="D363" s="86">
        <f t="shared" ref="D363:AI363" si="22">SUM(D79:D84)</f>
        <v>0</v>
      </c>
      <c r="E363" s="86">
        <f t="shared" si="22"/>
        <v>0</v>
      </c>
      <c r="F363" s="86">
        <f t="shared" si="22"/>
        <v>0</v>
      </c>
      <c r="G363" s="86">
        <f t="shared" si="22"/>
        <v>0</v>
      </c>
      <c r="H363" s="86">
        <f t="shared" si="22"/>
        <v>0</v>
      </c>
      <c r="I363" s="86">
        <f t="shared" si="22"/>
        <v>0</v>
      </c>
      <c r="J363" s="86">
        <f t="shared" si="22"/>
        <v>0</v>
      </c>
      <c r="K363" s="86">
        <f t="shared" si="22"/>
        <v>0</v>
      </c>
      <c r="L363" s="86">
        <f t="shared" si="22"/>
        <v>0</v>
      </c>
      <c r="M363" s="86">
        <f t="shared" si="22"/>
        <v>0</v>
      </c>
      <c r="N363" s="86">
        <f t="shared" si="22"/>
        <v>0</v>
      </c>
      <c r="O363" s="86">
        <f t="shared" si="22"/>
        <v>0</v>
      </c>
      <c r="P363" s="86">
        <f t="shared" si="22"/>
        <v>0</v>
      </c>
      <c r="Q363" s="86">
        <f t="shared" si="22"/>
        <v>0</v>
      </c>
      <c r="R363" s="86">
        <f t="shared" si="22"/>
        <v>0</v>
      </c>
      <c r="S363" s="86">
        <f t="shared" si="22"/>
        <v>0</v>
      </c>
      <c r="T363" s="86">
        <f t="shared" si="22"/>
        <v>0</v>
      </c>
      <c r="U363" s="86">
        <f t="shared" si="22"/>
        <v>0</v>
      </c>
      <c r="V363" s="86">
        <f t="shared" si="22"/>
        <v>0</v>
      </c>
      <c r="W363" s="86">
        <f t="shared" si="22"/>
        <v>0</v>
      </c>
      <c r="X363" s="86">
        <f t="shared" si="22"/>
        <v>0</v>
      </c>
      <c r="Y363" s="86">
        <f t="shared" si="22"/>
        <v>0</v>
      </c>
      <c r="Z363" s="86">
        <f t="shared" si="22"/>
        <v>0</v>
      </c>
      <c r="AA363" s="86">
        <f t="shared" si="22"/>
        <v>0</v>
      </c>
      <c r="AB363" s="86">
        <f t="shared" si="22"/>
        <v>0</v>
      </c>
      <c r="AC363" s="86">
        <f t="shared" si="22"/>
        <v>0</v>
      </c>
      <c r="AD363" s="86">
        <f t="shared" si="22"/>
        <v>0</v>
      </c>
      <c r="AE363" s="86">
        <f t="shared" si="22"/>
        <v>0</v>
      </c>
      <c r="AF363" s="86">
        <f t="shared" si="22"/>
        <v>0</v>
      </c>
      <c r="AG363" s="86">
        <f t="shared" si="22"/>
        <v>0</v>
      </c>
      <c r="AH363" s="86">
        <f t="shared" si="22"/>
        <v>0</v>
      </c>
      <c r="AI363" s="86">
        <f t="shared" si="22"/>
        <v>0</v>
      </c>
      <c r="AJ363" s="86">
        <f t="shared" ref="AJ363:AM363" si="23">SUM(AJ79:AJ84)</f>
        <v>0</v>
      </c>
      <c r="AK363" s="86">
        <f t="shared" si="23"/>
        <v>0</v>
      </c>
      <c r="AL363" s="86">
        <f t="shared" si="23"/>
        <v>0</v>
      </c>
      <c r="AM363" s="86">
        <f t="shared" si="23"/>
        <v>0</v>
      </c>
    </row>
    <row r="364" spans="2:39">
      <c r="C364" s="81" t="s">
        <v>376</v>
      </c>
      <c r="D364" s="86">
        <f t="shared" ref="D364:AI364" si="24">SUM(D86:D91)</f>
        <v>0</v>
      </c>
      <c r="E364" s="86">
        <f t="shared" si="24"/>
        <v>0</v>
      </c>
      <c r="F364" s="86">
        <f t="shared" si="24"/>
        <v>0</v>
      </c>
      <c r="G364" s="86">
        <f t="shared" si="24"/>
        <v>0</v>
      </c>
      <c r="H364" s="86">
        <f t="shared" si="24"/>
        <v>0</v>
      </c>
      <c r="I364" s="86">
        <f t="shared" si="24"/>
        <v>0</v>
      </c>
      <c r="J364" s="86">
        <f t="shared" si="24"/>
        <v>0</v>
      </c>
      <c r="K364" s="86">
        <f t="shared" si="24"/>
        <v>0</v>
      </c>
      <c r="L364" s="86">
        <f t="shared" si="24"/>
        <v>0</v>
      </c>
      <c r="M364" s="86">
        <f t="shared" si="24"/>
        <v>0</v>
      </c>
      <c r="N364" s="86">
        <f t="shared" si="24"/>
        <v>0</v>
      </c>
      <c r="O364" s="86">
        <f t="shared" si="24"/>
        <v>0</v>
      </c>
      <c r="P364" s="86">
        <f t="shared" si="24"/>
        <v>0</v>
      </c>
      <c r="Q364" s="86">
        <f t="shared" si="24"/>
        <v>0</v>
      </c>
      <c r="R364" s="86">
        <f t="shared" si="24"/>
        <v>0</v>
      </c>
      <c r="S364" s="86">
        <f t="shared" si="24"/>
        <v>0</v>
      </c>
      <c r="T364" s="86">
        <f t="shared" si="24"/>
        <v>0</v>
      </c>
      <c r="U364" s="86">
        <f t="shared" si="24"/>
        <v>0</v>
      </c>
      <c r="V364" s="86">
        <f t="shared" si="24"/>
        <v>0</v>
      </c>
      <c r="W364" s="86">
        <f t="shared" si="24"/>
        <v>0</v>
      </c>
      <c r="X364" s="86">
        <f t="shared" si="24"/>
        <v>0</v>
      </c>
      <c r="Y364" s="86">
        <f t="shared" si="24"/>
        <v>0</v>
      </c>
      <c r="Z364" s="86">
        <f t="shared" si="24"/>
        <v>0</v>
      </c>
      <c r="AA364" s="86">
        <f t="shared" si="24"/>
        <v>0</v>
      </c>
      <c r="AB364" s="86">
        <f t="shared" si="24"/>
        <v>0</v>
      </c>
      <c r="AC364" s="86">
        <f t="shared" si="24"/>
        <v>0</v>
      </c>
      <c r="AD364" s="86">
        <f t="shared" si="24"/>
        <v>0</v>
      </c>
      <c r="AE364" s="86">
        <f t="shared" si="24"/>
        <v>0</v>
      </c>
      <c r="AF364" s="86">
        <f t="shared" si="24"/>
        <v>0</v>
      </c>
      <c r="AG364" s="86">
        <f t="shared" si="24"/>
        <v>0</v>
      </c>
      <c r="AH364" s="86">
        <f t="shared" si="24"/>
        <v>0</v>
      </c>
      <c r="AI364" s="86">
        <f t="shared" si="24"/>
        <v>0</v>
      </c>
      <c r="AJ364" s="86">
        <f t="shared" ref="AJ364:AM364" si="25">SUM(AJ86:AJ91)</f>
        <v>0</v>
      </c>
      <c r="AK364" s="86">
        <f t="shared" si="25"/>
        <v>0</v>
      </c>
      <c r="AL364" s="86">
        <f t="shared" si="25"/>
        <v>0</v>
      </c>
      <c r="AM364" s="86">
        <f t="shared" si="25"/>
        <v>0</v>
      </c>
    </row>
    <row r="365" spans="2:39">
      <c r="C365" s="81" t="s">
        <v>551</v>
      </c>
      <c r="D365" s="86">
        <f>D363-D364</f>
        <v>0</v>
      </c>
      <c r="E365" s="86">
        <f>E363-E364</f>
        <v>0</v>
      </c>
      <c r="F365" s="86">
        <f t="shared" ref="F365:AM365" si="26">F363-F364</f>
        <v>0</v>
      </c>
      <c r="G365" s="86">
        <f t="shared" si="26"/>
        <v>0</v>
      </c>
      <c r="H365" s="86">
        <f t="shared" si="26"/>
        <v>0</v>
      </c>
      <c r="I365" s="86">
        <f t="shared" si="26"/>
        <v>0</v>
      </c>
      <c r="J365" s="86">
        <f t="shared" si="26"/>
        <v>0</v>
      </c>
      <c r="K365" s="86">
        <f t="shared" si="26"/>
        <v>0</v>
      </c>
      <c r="L365" s="86">
        <f t="shared" si="26"/>
        <v>0</v>
      </c>
      <c r="M365" s="86">
        <f t="shared" si="26"/>
        <v>0</v>
      </c>
      <c r="N365" s="86">
        <f t="shared" si="26"/>
        <v>0</v>
      </c>
      <c r="O365" s="86">
        <f t="shared" si="26"/>
        <v>0</v>
      </c>
      <c r="P365" s="86">
        <f t="shared" si="26"/>
        <v>0</v>
      </c>
      <c r="Q365" s="86">
        <f t="shared" si="26"/>
        <v>0</v>
      </c>
      <c r="R365" s="86">
        <f t="shared" si="26"/>
        <v>0</v>
      </c>
      <c r="S365" s="86">
        <f t="shared" si="26"/>
        <v>0</v>
      </c>
      <c r="T365" s="86">
        <f t="shared" si="26"/>
        <v>0</v>
      </c>
      <c r="U365" s="86">
        <f t="shared" si="26"/>
        <v>0</v>
      </c>
      <c r="V365" s="86">
        <f t="shared" si="26"/>
        <v>0</v>
      </c>
      <c r="W365" s="86">
        <f t="shared" si="26"/>
        <v>0</v>
      </c>
      <c r="X365" s="86">
        <f t="shared" si="26"/>
        <v>0</v>
      </c>
      <c r="Y365" s="86">
        <f t="shared" si="26"/>
        <v>0</v>
      </c>
      <c r="Z365" s="86">
        <f t="shared" si="26"/>
        <v>0</v>
      </c>
      <c r="AA365" s="86">
        <f t="shared" si="26"/>
        <v>0</v>
      </c>
      <c r="AB365" s="86">
        <f t="shared" si="26"/>
        <v>0</v>
      </c>
      <c r="AC365" s="86">
        <f t="shared" si="26"/>
        <v>0</v>
      </c>
      <c r="AD365" s="86">
        <f t="shared" si="26"/>
        <v>0</v>
      </c>
      <c r="AE365" s="86">
        <f t="shared" si="26"/>
        <v>0</v>
      </c>
      <c r="AF365" s="86">
        <f t="shared" si="26"/>
        <v>0</v>
      </c>
      <c r="AG365" s="86">
        <f t="shared" si="26"/>
        <v>0</v>
      </c>
      <c r="AH365" s="86">
        <f t="shared" si="26"/>
        <v>0</v>
      </c>
      <c r="AI365" s="86">
        <f t="shared" si="26"/>
        <v>0</v>
      </c>
      <c r="AJ365" s="86">
        <f t="shared" si="26"/>
        <v>0</v>
      </c>
      <c r="AK365" s="86">
        <f t="shared" si="26"/>
        <v>0</v>
      </c>
      <c r="AL365" s="86">
        <f t="shared" si="26"/>
        <v>0</v>
      </c>
      <c r="AM365" s="86">
        <f t="shared" si="26"/>
        <v>0</v>
      </c>
    </row>
    <row r="366" spans="2:39">
      <c r="C366" s="81" t="s">
        <v>552</v>
      </c>
      <c r="D366" s="86">
        <f>D365</f>
        <v>0</v>
      </c>
      <c r="E366" s="86">
        <f>D366+E365</f>
        <v>0</v>
      </c>
      <c r="F366" s="86">
        <f t="shared" ref="F366:AM366" si="27">E366+F365</f>
        <v>0</v>
      </c>
      <c r="G366" s="86">
        <f t="shared" si="27"/>
        <v>0</v>
      </c>
      <c r="H366" s="86">
        <f t="shared" si="27"/>
        <v>0</v>
      </c>
      <c r="I366" s="86">
        <f t="shared" si="27"/>
        <v>0</v>
      </c>
      <c r="J366" s="86">
        <f t="shared" si="27"/>
        <v>0</v>
      </c>
      <c r="K366" s="86">
        <f t="shared" si="27"/>
        <v>0</v>
      </c>
      <c r="L366" s="86">
        <f t="shared" si="27"/>
        <v>0</v>
      </c>
      <c r="M366" s="86">
        <f t="shared" si="27"/>
        <v>0</v>
      </c>
      <c r="N366" s="86">
        <f t="shared" si="27"/>
        <v>0</v>
      </c>
      <c r="O366" s="86">
        <f t="shared" si="27"/>
        <v>0</v>
      </c>
      <c r="P366" s="86">
        <f t="shared" si="27"/>
        <v>0</v>
      </c>
      <c r="Q366" s="86">
        <f t="shared" si="27"/>
        <v>0</v>
      </c>
      <c r="R366" s="86">
        <f t="shared" si="27"/>
        <v>0</v>
      </c>
      <c r="S366" s="86">
        <f t="shared" si="27"/>
        <v>0</v>
      </c>
      <c r="T366" s="86">
        <f t="shared" si="27"/>
        <v>0</v>
      </c>
      <c r="U366" s="86">
        <f t="shared" si="27"/>
        <v>0</v>
      </c>
      <c r="V366" s="86">
        <f t="shared" si="27"/>
        <v>0</v>
      </c>
      <c r="W366" s="86">
        <f t="shared" si="27"/>
        <v>0</v>
      </c>
      <c r="X366" s="86">
        <f t="shared" si="27"/>
        <v>0</v>
      </c>
      <c r="Y366" s="86">
        <f t="shared" si="27"/>
        <v>0</v>
      </c>
      <c r="Z366" s="86">
        <f t="shared" si="27"/>
        <v>0</v>
      </c>
      <c r="AA366" s="86">
        <f t="shared" si="27"/>
        <v>0</v>
      </c>
      <c r="AB366" s="86">
        <f t="shared" si="27"/>
        <v>0</v>
      </c>
      <c r="AC366" s="86">
        <f t="shared" si="27"/>
        <v>0</v>
      </c>
      <c r="AD366" s="86">
        <f t="shared" si="27"/>
        <v>0</v>
      </c>
      <c r="AE366" s="86">
        <f t="shared" si="27"/>
        <v>0</v>
      </c>
      <c r="AF366" s="86">
        <f t="shared" si="27"/>
        <v>0</v>
      </c>
      <c r="AG366" s="86">
        <f t="shared" si="27"/>
        <v>0</v>
      </c>
      <c r="AH366" s="86">
        <f t="shared" si="27"/>
        <v>0</v>
      </c>
      <c r="AI366" s="86">
        <f t="shared" si="27"/>
        <v>0</v>
      </c>
      <c r="AJ366" s="86">
        <f t="shared" si="27"/>
        <v>0</v>
      </c>
      <c r="AK366" s="86">
        <f t="shared" si="27"/>
        <v>0</v>
      </c>
      <c r="AL366" s="86">
        <f t="shared" si="27"/>
        <v>0</v>
      </c>
      <c r="AM366" s="86">
        <f t="shared" si="27"/>
        <v>0</v>
      </c>
    </row>
    <row r="367" spans="2:39">
      <c r="C367" s="81"/>
      <c r="D367" s="86"/>
      <c r="E367" s="86"/>
      <c r="F367" s="86"/>
      <c r="G367" s="86"/>
      <c r="H367" s="86"/>
      <c r="I367" s="86"/>
      <c r="J367" s="86"/>
      <c r="K367" s="86"/>
      <c r="L367" s="86"/>
      <c r="M367" s="86"/>
      <c r="N367" s="86"/>
      <c r="O367" s="86"/>
      <c r="P367" s="86"/>
      <c r="Q367" s="86"/>
      <c r="R367" s="86"/>
      <c r="S367" s="86"/>
      <c r="T367" s="86"/>
      <c r="U367" s="86"/>
      <c r="V367" s="86"/>
      <c r="W367" s="86"/>
      <c r="X367" s="86"/>
      <c r="Y367" s="86"/>
      <c r="Z367" s="86"/>
      <c r="AA367" s="86"/>
      <c r="AB367" s="86"/>
      <c r="AC367" s="86"/>
      <c r="AD367" s="86"/>
      <c r="AE367" s="86"/>
      <c r="AF367" s="86"/>
      <c r="AG367" s="86"/>
      <c r="AH367" s="86"/>
      <c r="AI367" s="86"/>
      <c r="AJ367" s="86"/>
      <c r="AK367" s="86"/>
      <c r="AL367" s="86"/>
      <c r="AM367" s="86"/>
    </row>
    <row r="368" spans="2:39">
      <c r="C368" s="81" t="s">
        <v>600</v>
      </c>
      <c r="D368" s="86">
        <f t="shared" ref="D368:AI368" si="28">SUM(D242:D244)</f>
        <v>0</v>
      </c>
      <c r="E368" s="86">
        <f t="shared" si="28"/>
        <v>0</v>
      </c>
      <c r="F368" s="86">
        <f t="shared" si="28"/>
        <v>0</v>
      </c>
      <c r="G368" s="86">
        <f t="shared" si="28"/>
        <v>0</v>
      </c>
      <c r="H368" s="86">
        <f t="shared" si="28"/>
        <v>0</v>
      </c>
      <c r="I368" s="86">
        <f t="shared" si="28"/>
        <v>0</v>
      </c>
      <c r="J368" s="86">
        <f t="shared" si="28"/>
        <v>0</v>
      </c>
      <c r="K368" s="86">
        <f t="shared" si="28"/>
        <v>0</v>
      </c>
      <c r="L368" s="86">
        <f t="shared" si="28"/>
        <v>0</v>
      </c>
      <c r="M368" s="86">
        <f t="shared" si="28"/>
        <v>0</v>
      </c>
      <c r="N368" s="86">
        <f t="shared" si="28"/>
        <v>0</v>
      </c>
      <c r="O368" s="86">
        <f t="shared" si="28"/>
        <v>0</v>
      </c>
      <c r="P368" s="86">
        <f t="shared" si="28"/>
        <v>0</v>
      </c>
      <c r="Q368" s="86">
        <f t="shared" si="28"/>
        <v>0</v>
      </c>
      <c r="R368" s="86">
        <f t="shared" si="28"/>
        <v>0</v>
      </c>
      <c r="S368" s="86">
        <f t="shared" si="28"/>
        <v>0</v>
      </c>
      <c r="T368" s="86">
        <f t="shared" si="28"/>
        <v>0</v>
      </c>
      <c r="U368" s="86">
        <f t="shared" si="28"/>
        <v>0</v>
      </c>
      <c r="V368" s="86">
        <f t="shared" si="28"/>
        <v>0</v>
      </c>
      <c r="W368" s="86">
        <f t="shared" si="28"/>
        <v>0</v>
      </c>
      <c r="X368" s="86">
        <f t="shared" si="28"/>
        <v>0</v>
      </c>
      <c r="Y368" s="86">
        <f t="shared" si="28"/>
        <v>0</v>
      </c>
      <c r="Z368" s="86">
        <f t="shared" si="28"/>
        <v>0</v>
      </c>
      <c r="AA368" s="86">
        <f t="shared" si="28"/>
        <v>0</v>
      </c>
      <c r="AB368" s="86">
        <f t="shared" si="28"/>
        <v>0</v>
      </c>
      <c r="AC368" s="86">
        <f t="shared" si="28"/>
        <v>0</v>
      </c>
      <c r="AD368" s="86">
        <f t="shared" si="28"/>
        <v>0</v>
      </c>
      <c r="AE368" s="86">
        <f t="shared" si="28"/>
        <v>0</v>
      </c>
      <c r="AF368" s="86">
        <f t="shared" si="28"/>
        <v>0</v>
      </c>
      <c r="AG368" s="86">
        <f t="shared" si="28"/>
        <v>0</v>
      </c>
      <c r="AH368" s="86">
        <f t="shared" si="28"/>
        <v>0</v>
      </c>
      <c r="AI368" s="86">
        <f t="shared" si="28"/>
        <v>0</v>
      </c>
      <c r="AJ368" s="86">
        <f t="shared" ref="AJ368:AM368" si="29">SUM(AJ242:AJ244)</f>
        <v>0</v>
      </c>
      <c r="AK368" s="86">
        <f t="shared" si="29"/>
        <v>0</v>
      </c>
      <c r="AL368" s="86">
        <f t="shared" si="29"/>
        <v>0</v>
      </c>
      <c r="AM368" s="86">
        <f t="shared" si="29"/>
        <v>0</v>
      </c>
    </row>
    <row r="369" spans="2:39">
      <c r="C369" s="81" t="s">
        <v>601</v>
      </c>
      <c r="D369" s="86">
        <f t="shared" ref="D369:AI369" si="30">SUM(D246:D248)</f>
        <v>0</v>
      </c>
      <c r="E369" s="86">
        <f t="shared" si="30"/>
        <v>0</v>
      </c>
      <c r="F369" s="86">
        <f t="shared" si="30"/>
        <v>0</v>
      </c>
      <c r="G369" s="86">
        <f t="shared" si="30"/>
        <v>0</v>
      </c>
      <c r="H369" s="86">
        <f t="shared" si="30"/>
        <v>0</v>
      </c>
      <c r="I369" s="86">
        <f t="shared" si="30"/>
        <v>0</v>
      </c>
      <c r="J369" s="86">
        <f t="shared" si="30"/>
        <v>0</v>
      </c>
      <c r="K369" s="86">
        <f t="shared" si="30"/>
        <v>0</v>
      </c>
      <c r="L369" s="86">
        <f t="shared" si="30"/>
        <v>0</v>
      </c>
      <c r="M369" s="86">
        <f t="shared" si="30"/>
        <v>0</v>
      </c>
      <c r="N369" s="86">
        <f t="shared" si="30"/>
        <v>0</v>
      </c>
      <c r="O369" s="86">
        <f t="shared" si="30"/>
        <v>0</v>
      </c>
      <c r="P369" s="86">
        <f t="shared" si="30"/>
        <v>0</v>
      </c>
      <c r="Q369" s="86">
        <f t="shared" si="30"/>
        <v>0</v>
      </c>
      <c r="R369" s="86">
        <f t="shared" si="30"/>
        <v>0</v>
      </c>
      <c r="S369" s="86">
        <f t="shared" si="30"/>
        <v>0</v>
      </c>
      <c r="T369" s="86">
        <f t="shared" si="30"/>
        <v>0</v>
      </c>
      <c r="U369" s="86">
        <f t="shared" si="30"/>
        <v>0</v>
      </c>
      <c r="V369" s="86">
        <f t="shared" si="30"/>
        <v>0</v>
      </c>
      <c r="W369" s="86">
        <f t="shared" si="30"/>
        <v>0</v>
      </c>
      <c r="X369" s="86">
        <f t="shared" si="30"/>
        <v>0</v>
      </c>
      <c r="Y369" s="86">
        <f t="shared" si="30"/>
        <v>0</v>
      </c>
      <c r="Z369" s="86">
        <f t="shared" si="30"/>
        <v>0</v>
      </c>
      <c r="AA369" s="86">
        <f t="shared" si="30"/>
        <v>0</v>
      </c>
      <c r="AB369" s="86">
        <f t="shared" si="30"/>
        <v>0</v>
      </c>
      <c r="AC369" s="86">
        <f t="shared" si="30"/>
        <v>0</v>
      </c>
      <c r="AD369" s="86">
        <f t="shared" si="30"/>
        <v>0</v>
      </c>
      <c r="AE369" s="86">
        <f t="shared" si="30"/>
        <v>0</v>
      </c>
      <c r="AF369" s="86">
        <f t="shared" si="30"/>
        <v>0</v>
      </c>
      <c r="AG369" s="86">
        <f t="shared" si="30"/>
        <v>0</v>
      </c>
      <c r="AH369" s="86">
        <f t="shared" si="30"/>
        <v>0</v>
      </c>
      <c r="AI369" s="86">
        <f t="shared" si="30"/>
        <v>0</v>
      </c>
      <c r="AJ369" s="86">
        <f t="shared" ref="AJ369:AM369" si="31">SUM(AJ246:AJ248)</f>
        <v>0</v>
      </c>
      <c r="AK369" s="86">
        <f t="shared" si="31"/>
        <v>0</v>
      </c>
      <c r="AL369" s="86">
        <f t="shared" si="31"/>
        <v>0</v>
      </c>
      <c r="AM369" s="86">
        <f t="shared" si="31"/>
        <v>0</v>
      </c>
    </row>
    <row r="370" spans="2:39">
      <c r="C370" s="81" t="s">
        <v>560</v>
      </c>
      <c r="D370" s="86">
        <f>D363</f>
        <v>0</v>
      </c>
      <c r="E370" s="86">
        <f>D370+E363</f>
        <v>0</v>
      </c>
      <c r="F370" s="86">
        <f t="shared" ref="F370:AM370" si="32">E370+F363</f>
        <v>0</v>
      </c>
      <c r="G370" s="86">
        <f t="shared" si="32"/>
        <v>0</v>
      </c>
      <c r="H370" s="86">
        <f t="shared" si="32"/>
        <v>0</v>
      </c>
      <c r="I370" s="86">
        <f t="shared" si="32"/>
        <v>0</v>
      </c>
      <c r="J370" s="86">
        <f t="shared" si="32"/>
        <v>0</v>
      </c>
      <c r="K370" s="86">
        <f t="shared" si="32"/>
        <v>0</v>
      </c>
      <c r="L370" s="86">
        <f t="shared" si="32"/>
        <v>0</v>
      </c>
      <c r="M370" s="86">
        <f t="shared" si="32"/>
        <v>0</v>
      </c>
      <c r="N370" s="86">
        <f t="shared" si="32"/>
        <v>0</v>
      </c>
      <c r="O370" s="86">
        <f t="shared" si="32"/>
        <v>0</v>
      </c>
      <c r="P370" s="86">
        <f t="shared" si="32"/>
        <v>0</v>
      </c>
      <c r="Q370" s="86">
        <f t="shared" si="32"/>
        <v>0</v>
      </c>
      <c r="R370" s="86">
        <f t="shared" si="32"/>
        <v>0</v>
      </c>
      <c r="S370" s="86">
        <f t="shared" si="32"/>
        <v>0</v>
      </c>
      <c r="T370" s="86">
        <f t="shared" si="32"/>
        <v>0</v>
      </c>
      <c r="U370" s="86">
        <f t="shared" si="32"/>
        <v>0</v>
      </c>
      <c r="V370" s="86">
        <f t="shared" si="32"/>
        <v>0</v>
      </c>
      <c r="W370" s="86">
        <f t="shared" si="32"/>
        <v>0</v>
      </c>
      <c r="X370" s="86">
        <f t="shared" si="32"/>
        <v>0</v>
      </c>
      <c r="Y370" s="86">
        <f t="shared" si="32"/>
        <v>0</v>
      </c>
      <c r="Z370" s="86">
        <f t="shared" si="32"/>
        <v>0</v>
      </c>
      <c r="AA370" s="86">
        <f t="shared" si="32"/>
        <v>0</v>
      </c>
      <c r="AB370" s="86">
        <f t="shared" si="32"/>
        <v>0</v>
      </c>
      <c r="AC370" s="86">
        <f t="shared" si="32"/>
        <v>0</v>
      </c>
      <c r="AD370" s="86">
        <f t="shared" si="32"/>
        <v>0</v>
      </c>
      <c r="AE370" s="86">
        <f t="shared" si="32"/>
        <v>0</v>
      </c>
      <c r="AF370" s="86">
        <f t="shared" si="32"/>
        <v>0</v>
      </c>
      <c r="AG370" s="86">
        <f t="shared" si="32"/>
        <v>0</v>
      </c>
      <c r="AH370" s="86">
        <f t="shared" si="32"/>
        <v>0</v>
      </c>
      <c r="AI370" s="86">
        <f t="shared" si="32"/>
        <v>0</v>
      </c>
      <c r="AJ370" s="86">
        <f t="shared" si="32"/>
        <v>0</v>
      </c>
      <c r="AK370" s="86">
        <f t="shared" si="32"/>
        <v>0</v>
      </c>
      <c r="AL370" s="86">
        <f t="shared" si="32"/>
        <v>0</v>
      </c>
      <c r="AM370" s="86">
        <f t="shared" si="32"/>
        <v>0</v>
      </c>
    </row>
    <row r="371" spans="2:39">
      <c r="C371" s="81" t="s">
        <v>561</v>
      </c>
      <c r="D371" s="86">
        <f>D364</f>
        <v>0</v>
      </c>
      <c r="E371" s="86">
        <f>D371+E364</f>
        <v>0</v>
      </c>
      <c r="F371" s="86">
        <f t="shared" ref="F371:AM371" si="33">E371+F364</f>
        <v>0</v>
      </c>
      <c r="G371" s="86">
        <f t="shared" si="33"/>
        <v>0</v>
      </c>
      <c r="H371" s="86">
        <f t="shared" si="33"/>
        <v>0</v>
      </c>
      <c r="I371" s="86">
        <f t="shared" si="33"/>
        <v>0</v>
      </c>
      <c r="J371" s="86">
        <f t="shared" si="33"/>
        <v>0</v>
      </c>
      <c r="K371" s="86">
        <f t="shared" si="33"/>
        <v>0</v>
      </c>
      <c r="L371" s="86">
        <f t="shared" si="33"/>
        <v>0</v>
      </c>
      <c r="M371" s="86">
        <f t="shared" si="33"/>
        <v>0</v>
      </c>
      <c r="N371" s="86">
        <f t="shared" si="33"/>
        <v>0</v>
      </c>
      <c r="O371" s="86">
        <f t="shared" si="33"/>
        <v>0</v>
      </c>
      <c r="P371" s="86">
        <f t="shared" si="33"/>
        <v>0</v>
      </c>
      <c r="Q371" s="86">
        <f t="shared" si="33"/>
        <v>0</v>
      </c>
      <c r="R371" s="86">
        <f t="shared" si="33"/>
        <v>0</v>
      </c>
      <c r="S371" s="86">
        <f t="shared" si="33"/>
        <v>0</v>
      </c>
      <c r="T371" s="86">
        <f t="shared" si="33"/>
        <v>0</v>
      </c>
      <c r="U371" s="86">
        <f t="shared" si="33"/>
        <v>0</v>
      </c>
      <c r="V371" s="86">
        <f t="shared" si="33"/>
        <v>0</v>
      </c>
      <c r="W371" s="86">
        <f t="shared" si="33"/>
        <v>0</v>
      </c>
      <c r="X371" s="86">
        <f t="shared" si="33"/>
        <v>0</v>
      </c>
      <c r="Y371" s="86">
        <f t="shared" si="33"/>
        <v>0</v>
      </c>
      <c r="Z371" s="86">
        <f t="shared" si="33"/>
        <v>0</v>
      </c>
      <c r="AA371" s="86">
        <f t="shared" si="33"/>
        <v>0</v>
      </c>
      <c r="AB371" s="86">
        <f t="shared" si="33"/>
        <v>0</v>
      </c>
      <c r="AC371" s="86">
        <f t="shared" si="33"/>
        <v>0</v>
      </c>
      <c r="AD371" s="86">
        <f t="shared" si="33"/>
        <v>0</v>
      </c>
      <c r="AE371" s="86">
        <f t="shared" si="33"/>
        <v>0</v>
      </c>
      <c r="AF371" s="86">
        <f t="shared" si="33"/>
        <v>0</v>
      </c>
      <c r="AG371" s="86">
        <f t="shared" si="33"/>
        <v>0</v>
      </c>
      <c r="AH371" s="86">
        <f t="shared" si="33"/>
        <v>0</v>
      </c>
      <c r="AI371" s="86">
        <f t="shared" si="33"/>
        <v>0</v>
      </c>
      <c r="AJ371" s="86">
        <f t="shared" si="33"/>
        <v>0</v>
      </c>
      <c r="AK371" s="86">
        <f t="shared" si="33"/>
        <v>0</v>
      </c>
      <c r="AL371" s="86">
        <f t="shared" si="33"/>
        <v>0</v>
      </c>
      <c r="AM371" s="86">
        <f t="shared" si="33"/>
        <v>0</v>
      </c>
    </row>
    <row r="372" spans="2:39">
      <c r="C372" s="81"/>
      <c r="D372" s="86"/>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c r="AC372" s="86"/>
      <c r="AD372" s="86"/>
      <c r="AE372" s="86"/>
      <c r="AF372" s="86"/>
      <c r="AG372" s="86"/>
      <c r="AH372" s="86"/>
      <c r="AI372" s="86"/>
      <c r="AJ372" s="86"/>
      <c r="AK372" s="86"/>
      <c r="AL372" s="86"/>
      <c r="AM372" s="86"/>
    </row>
    <row r="373" spans="2:39">
      <c r="C373" s="81"/>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c r="AC373" s="86"/>
      <c r="AD373" s="86"/>
      <c r="AE373" s="86"/>
      <c r="AF373" s="86"/>
      <c r="AG373" s="86"/>
      <c r="AH373" s="86"/>
      <c r="AI373" s="86"/>
      <c r="AJ373" s="86"/>
      <c r="AK373" s="86"/>
      <c r="AL373" s="86"/>
      <c r="AM373" s="86"/>
    </row>
    <row r="374" spans="2:39">
      <c r="C374" s="81"/>
      <c r="D374" s="86"/>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c r="AC374" s="86"/>
      <c r="AD374" s="86"/>
      <c r="AE374" s="86"/>
      <c r="AF374" s="86"/>
      <c r="AG374" s="86"/>
      <c r="AH374" s="86"/>
      <c r="AI374" s="86"/>
      <c r="AJ374" s="86"/>
      <c r="AK374" s="86"/>
      <c r="AL374" s="86"/>
      <c r="AM374" s="86"/>
    </row>
    <row r="375" spans="2:39">
      <c r="C375" s="81"/>
      <c r="D375" s="86"/>
      <c r="E375" s="86"/>
      <c r="F375" s="86"/>
      <c r="G375" s="86"/>
      <c r="H375" s="86"/>
      <c r="I375" s="86"/>
      <c r="J375" s="86"/>
      <c r="K375" s="86"/>
      <c r="L375" s="86"/>
      <c r="M375" s="86"/>
      <c r="N375" s="86"/>
      <c r="O375" s="86"/>
      <c r="P375" s="86"/>
      <c r="Q375" s="86"/>
      <c r="R375" s="86"/>
      <c r="S375" s="86"/>
      <c r="T375" s="86"/>
      <c r="U375" s="86"/>
      <c r="V375" s="86"/>
      <c r="W375" s="86"/>
      <c r="X375" s="86"/>
      <c r="Y375" s="86"/>
      <c r="Z375" s="86"/>
      <c r="AA375" s="86"/>
      <c r="AB375" s="86"/>
      <c r="AC375" s="86"/>
      <c r="AD375" s="86"/>
      <c r="AE375" s="86"/>
      <c r="AF375" s="86"/>
      <c r="AG375" s="86"/>
      <c r="AH375" s="86"/>
      <c r="AI375" s="86"/>
      <c r="AJ375" s="86"/>
      <c r="AK375" s="86"/>
      <c r="AL375" s="86"/>
      <c r="AM375" s="86"/>
    </row>
    <row r="376" spans="2:39">
      <c r="C376" s="81"/>
      <c r="D376" s="86"/>
      <c r="E376" s="86"/>
      <c r="F376" s="86"/>
      <c r="G376" s="86"/>
      <c r="H376" s="86"/>
      <c r="I376" s="86"/>
      <c r="J376" s="86"/>
      <c r="K376" s="86"/>
      <c r="L376" s="86"/>
      <c r="M376" s="86"/>
      <c r="N376" s="86"/>
      <c r="O376" s="86"/>
      <c r="P376" s="86"/>
      <c r="Q376" s="86"/>
      <c r="R376" s="86"/>
      <c r="S376" s="86"/>
      <c r="T376" s="86"/>
      <c r="U376" s="86"/>
      <c r="V376" s="86"/>
      <c r="W376" s="86"/>
      <c r="X376" s="86"/>
      <c r="Y376" s="86"/>
      <c r="Z376" s="86"/>
      <c r="AA376" s="86"/>
      <c r="AB376" s="86"/>
      <c r="AC376" s="86"/>
      <c r="AD376" s="86"/>
      <c r="AE376" s="86"/>
      <c r="AF376" s="86"/>
      <c r="AG376" s="86"/>
      <c r="AH376" s="86"/>
      <c r="AI376" s="86"/>
      <c r="AJ376" s="86"/>
      <c r="AK376" s="86"/>
      <c r="AL376" s="86"/>
      <c r="AM376" s="86"/>
    </row>
    <row r="377" spans="2:39">
      <c r="C377" s="81"/>
      <c r="D377" s="86"/>
      <c r="E377" s="86"/>
      <c r="F377" s="86"/>
      <c r="G377" s="86"/>
      <c r="H377" s="86"/>
      <c r="I377" s="86"/>
      <c r="J377" s="86"/>
      <c r="K377" s="86"/>
      <c r="L377" s="86"/>
      <c r="M377" s="86"/>
      <c r="N377" s="86"/>
      <c r="O377" s="86"/>
      <c r="P377" s="86"/>
      <c r="Q377" s="86"/>
      <c r="R377" s="86"/>
      <c r="S377" s="86"/>
      <c r="T377" s="86"/>
      <c r="U377" s="86"/>
      <c r="V377" s="86"/>
      <c r="W377" s="86"/>
      <c r="X377" s="86"/>
      <c r="Y377" s="86"/>
      <c r="Z377" s="86"/>
      <c r="AA377" s="86"/>
      <c r="AB377" s="86"/>
      <c r="AC377" s="86"/>
      <c r="AD377" s="86"/>
      <c r="AE377" s="86"/>
      <c r="AF377" s="86"/>
      <c r="AG377" s="86"/>
      <c r="AH377" s="86"/>
      <c r="AI377" s="86"/>
      <c r="AJ377" s="86"/>
      <c r="AK377" s="86"/>
      <c r="AL377" s="86"/>
      <c r="AM377" s="86"/>
    </row>
    <row r="378" spans="2:39">
      <c r="C378" s="81"/>
      <c r="D378" s="86"/>
      <c r="E378" s="86"/>
      <c r="F378" s="86"/>
      <c r="G378" s="86"/>
      <c r="H378" s="86"/>
      <c r="I378" s="86"/>
      <c r="J378" s="86"/>
      <c r="K378" s="86"/>
      <c r="L378" s="86"/>
      <c r="M378" s="86"/>
      <c r="N378" s="86"/>
      <c r="O378" s="86"/>
      <c r="P378" s="86"/>
      <c r="Q378" s="86"/>
      <c r="R378" s="86"/>
      <c r="S378" s="86"/>
      <c r="T378" s="86"/>
      <c r="U378" s="86"/>
      <c r="V378" s="86"/>
      <c r="W378" s="86"/>
      <c r="X378" s="86"/>
      <c r="Y378" s="86"/>
      <c r="Z378" s="86"/>
      <c r="AA378" s="86"/>
      <c r="AB378" s="86"/>
      <c r="AC378" s="86"/>
      <c r="AD378" s="86"/>
      <c r="AE378" s="86"/>
      <c r="AF378" s="86"/>
      <c r="AG378" s="86"/>
      <c r="AH378" s="86"/>
      <c r="AI378" s="86"/>
      <c r="AJ378" s="86"/>
      <c r="AK378" s="86"/>
      <c r="AL378" s="86"/>
      <c r="AM378" s="86"/>
    </row>
    <row r="379" spans="2:39">
      <c r="B379" s="60" t="s">
        <v>507</v>
      </c>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row>
    <row r="380" spans="2:39">
      <c r="C380" s="81" t="s">
        <v>436</v>
      </c>
      <c r="D380" s="91">
        <f t="shared" ref="D380:AI380" si="34">D195+D200+D205+D210+D215+D220</f>
        <v>60</v>
      </c>
      <c r="E380" s="91">
        <f t="shared" si="34"/>
        <v>120</v>
      </c>
      <c r="F380" s="91">
        <f t="shared" si="34"/>
        <v>180</v>
      </c>
      <c r="G380" s="91">
        <f t="shared" si="34"/>
        <v>240</v>
      </c>
      <c r="H380" s="91">
        <f t="shared" si="34"/>
        <v>300</v>
      </c>
      <c r="I380" s="91">
        <f t="shared" si="34"/>
        <v>360</v>
      </c>
      <c r="J380" s="91">
        <f t="shared" si="34"/>
        <v>420</v>
      </c>
      <c r="K380" s="91">
        <f t="shared" si="34"/>
        <v>480</v>
      </c>
      <c r="L380" s="91">
        <f t="shared" si="34"/>
        <v>540</v>
      </c>
      <c r="M380" s="91">
        <f t="shared" si="34"/>
        <v>600</v>
      </c>
      <c r="N380" s="91">
        <f t="shared" si="34"/>
        <v>660</v>
      </c>
      <c r="O380" s="91">
        <f t="shared" si="34"/>
        <v>660</v>
      </c>
      <c r="P380" s="91">
        <f t="shared" si="34"/>
        <v>660</v>
      </c>
      <c r="Q380" s="91">
        <f t="shared" si="34"/>
        <v>660</v>
      </c>
      <c r="R380" s="91">
        <f t="shared" si="34"/>
        <v>660</v>
      </c>
      <c r="S380" s="91">
        <f t="shared" si="34"/>
        <v>660</v>
      </c>
      <c r="T380" s="91">
        <f t="shared" si="34"/>
        <v>660</v>
      </c>
      <c r="U380" s="91">
        <f t="shared" si="34"/>
        <v>660</v>
      </c>
      <c r="V380" s="91">
        <f t="shared" si="34"/>
        <v>660</v>
      </c>
      <c r="W380" s="91">
        <f t="shared" si="34"/>
        <v>660</v>
      </c>
      <c r="X380" s="91">
        <f t="shared" si="34"/>
        <v>609.6</v>
      </c>
      <c r="Y380" s="91">
        <f t="shared" si="34"/>
        <v>561.5</v>
      </c>
      <c r="Z380" s="91">
        <f t="shared" si="34"/>
        <v>515.79999999999995</v>
      </c>
      <c r="AA380" s="91">
        <f t="shared" si="34"/>
        <v>472.2</v>
      </c>
      <c r="AB380" s="91">
        <f t="shared" si="34"/>
        <v>430.7</v>
      </c>
      <c r="AC380" s="91">
        <f t="shared" si="34"/>
        <v>391.2</v>
      </c>
      <c r="AD380" s="91">
        <f t="shared" si="34"/>
        <v>353.6</v>
      </c>
      <c r="AE380" s="91">
        <f t="shared" si="34"/>
        <v>317.7</v>
      </c>
      <c r="AF380" s="91">
        <f t="shared" si="34"/>
        <v>283.60000000000002</v>
      </c>
      <c r="AG380" s="91">
        <f t="shared" si="34"/>
        <v>251.1</v>
      </c>
      <c r="AH380" s="91">
        <f t="shared" si="34"/>
        <v>220.1</v>
      </c>
      <c r="AI380" s="91">
        <f t="shared" si="34"/>
        <v>190.6</v>
      </c>
      <c r="AJ380" s="91">
        <f t="shared" ref="AJ380:AM380" si="35">AJ195+AJ200+AJ205+AJ210+AJ215+AJ220</f>
        <v>162.5</v>
      </c>
      <c r="AK380" s="91">
        <f t="shared" si="35"/>
        <v>135.80000000000001</v>
      </c>
      <c r="AL380" s="91">
        <f t="shared" si="35"/>
        <v>110.3</v>
      </c>
      <c r="AM380" s="91">
        <f t="shared" si="35"/>
        <v>86</v>
      </c>
    </row>
    <row r="381" spans="2:39">
      <c r="C381" s="81" t="s">
        <v>437</v>
      </c>
      <c r="D381" s="91">
        <f t="shared" ref="D381:AI381" si="36">D196+D201+D206+D211+D216+D221</f>
        <v>61.6</v>
      </c>
      <c r="E381" s="91">
        <f t="shared" si="36"/>
        <v>126.3</v>
      </c>
      <c r="F381" s="91">
        <f t="shared" si="36"/>
        <v>194.2</v>
      </c>
      <c r="G381" s="91">
        <f t="shared" si="36"/>
        <v>265.60000000000002</v>
      </c>
      <c r="H381" s="91">
        <f t="shared" si="36"/>
        <v>340.5</v>
      </c>
      <c r="I381" s="91">
        <f t="shared" si="36"/>
        <v>419.1</v>
      </c>
      <c r="J381" s="91">
        <f t="shared" si="36"/>
        <v>501.7</v>
      </c>
      <c r="K381" s="91">
        <f t="shared" si="36"/>
        <v>588.29999999999995</v>
      </c>
      <c r="L381" s="91">
        <f t="shared" si="36"/>
        <v>679.4</v>
      </c>
      <c r="M381" s="91">
        <f t="shared" si="36"/>
        <v>775</v>
      </c>
      <c r="N381" s="91">
        <f t="shared" si="36"/>
        <v>875.3</v>
      </c>
      <c r="O381" s="91">
        <f t="shared" si="36"/>
        <v>919.1</v>
      </c>
      <c r="P381" s="91">
        <f t="shared" si="36"/>
        <v>965</v>
      </c>
      <c r="Q381" s="91">
        <f t="shared" si="36"/>
        <v>1013.3</v>
      </c>
      <c r="R381" s="91">
        <f t="shared" si="36"/>
        <v>1064</v>
      </c>
      <c r="S381" s="91">
        <f t="shared" si="36"/>
        <v>1117.2</v>
      </c>
      <c r="T381" s="91">
        <f t="shared" si="36"/>
        <v>1173</v>
      </c>
      <c r="U381" s="91">
        <f t="shared" si="36"/>
        <v>1231.7</v>
      </c>
      <c r="V381" s="91">
        <f t="shared" si="36"/>
        <v>1293.2</v>
      </c>
      <c r="W381" s="91">
        <f t="shared" si="36"/>
        <v>1357.9</v>
      </c>
      <c r="X381" s="91">
        <f t="shared" si="36"/>
        <v>1316.8</v>
      </c>
      <c r="Y381" s="91">
        <f t="shared" si="36"/>
        <v>1273.7</v>
      </c>
      <c r="Z381" s="91">
        <f t="shared" si="36"/>
        <v>1228.4000000000001</v>
      </c>
      <c r="AA381" s="91">
        <f t="shared" si="36"/>
        <v>1180.9000000000001</v>
      </c>
      <c r="AB381" s="91">
        <f t="shared" si="36"/>
        <v>1131</v>
      </c>
      <c r="AC381" s="91">
        <f t="shared" si="36"/>
        <v>1078.5999999999999</v>
      </c>
      <c r="AD381" s="91">
        <f t="shared" si="36"/>
        <v>1023.5</v>
      </c>
      <c r="AE381" s="91">
        <f t="shared" si="36"/>
        <v>965.7</v>
      </c>
      <c r="AF381" s="91">
        <f t="shared" si="36"/>
        <v>905.1</v>
      </c>
      <c r="AG381" s="91">
        <f t="shared" si="36"/>
        <v>841.4</v>
      </c>
      <c r="AH381" s="91">
        <f t="shared" si="36"/>
        <v>774.5</v>
      </c>
      <c r="AI381" s="91">
        <f t="shared" si="36"/>
        <v>704.2</v>
      </c>
      <c r="AJ381" s="91">
        <f t="shared" ref="AJ381:AM381" si="37">AJ196+AJ201+AJ206+AJ211+AJ216+AJ221</f>
        <v>630.5</v>
      </c>
      <c r="AK381" s="91">
        <f t="shared" si="37"/>
        <v>553</v>
      </c>
      <c r="AL381" s="91">
        <f t="shared" si="37"/>
        <v>471.7</v>
      </c>
      <c r="AM381" s="91">
        <f t="shared" si="37"/>
        <v>386.3</v>
      </c>
    </row>
    <row r="382" spans="2:39">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c r="AA382" s="81"/>
      <c r="AB382" s="81"/>
      <c r="AC382" s="81"/>
      <c r="AD382" s="81"/>
      <c r="AE382" s="81"/>
      <c r="AF382" s="81"/>
      <c r="AG382" s="81"/>
      <c r="AH382" s="81"/>
      <c r="AI382" s="81"/>
      <c r="AJ382" s="81"/>
      <c r="AK382" s="81"/>
      <c r="AL382" s="81"/>
      <c r="AM382" s="81"/>
    </row>
    <row r="383" spans="2:39">
      <c r="C383" s="81" t="s">
        <v>421</v>
      </c>
      <c r="D383" s="86">
        <f t="shared" ref="D383:AI383" si="38">D193+D198+D203+D208+D213+D218</f>
        <v>60</v>
      </c>
      <c r="E383" s="86">
        <f t="shared" si="38"/>
        <v>60</v>
      </c>
      <c r="F383" s="86">
        <f t="shared" si="38"/>
        <v>60</v>
      </c>
      <c r="G383" s="86">
        <f t="shared" si="38"/>
        <v>60</v>
      </c>
      <c r="H383" s="86">
        <f t="shared" si="38"/>
        <v>60</v>
      </c>
      <c r="I383" s="86">
        <f t="shared" si="38"/>
        <v>60</v>
      </c>
      <c r="J383" s="86">
        <f t="shared" si="38"/>
        <v>60</v>
      </c>
      <c r="K383" s="86">
        <f t="shared" si="38"/>
        <v>60</v>
      </c>
      <c r="L383" s="86">
        <f t="shared" si="38"/>
        <v>60</v>
      </c>
      <c r="M383" s="86">
        <f t="shared" si="38"/>
        <v>60</v>
      </c>
      <c r="N383" s="86">
        <f t="shared" si="38"/>
        <v>60</v>
      </c>
      <c r="O383" s="86">
        <f t="shared" si="38"/>
        <v>0</v>
      </c>
      <c r="P383" s="86">
        <f t="shared" si="38"/>
        <v>0</v>
      </c>
      <c r="Q383" s="86">
        <f t="shared" si="38"/>
        <v>0</v>
      </c>
      <c r="R383" s="86">
        <f t="shared" si="38"/>
        <v>0</v>
      </c>
      <c r="S383" s="86">
        <f t="shared" si="38"/>
        <v>0</v>
      </c>
      <c r="T383" s="86">
        <f t="shared" si="38"/>
        <v>0</v>
      </c>
      <c r="U383" s="86">
        <f t="shared" si="38"/>
        <v>0</v>
      </c>
      <c r="V383" s="86">
        <f t="shared" si="38"/>
        <v>0</v>
      </c>
      <c r="W383" s="86">
        <f t="shared" si="38"/>
        <v>0</v>
      </c>
      <c r="X383" s="86">
        <f t="shared" si="38"/>
        <v>0</v>
      </c>
      <c r="Y383" s="86">
        <f t="shared" si="38"/>
        <v>0</v>
      </c>
      <c r="Z383" s="86">
        <f t="shared" si="38"/>
        <v>0</v>
      </c>
      <c r="AA383" s="86">
        <f t="shared" si="38"/>
        <v>0</v>
      </c>
      <c r="AB383" s="86">
        <f t="shared" si="38"/>
        <v>0</v>
      </c>
      <c r="AC383" s="86">
        <f t="shared" si="38"/>
        <v>0</v>
      </c>
      <c r="AD383" s="86">
        <f t="shared" si="38"/>
        <v>0</v>
      </c>
      <c r="AE383" s="86">
        <f t="shared" si="38"/>
        <v>0</v>
      </c>
      <c r="AF383" s="86">
        <f t="shared" si="38"/>
        <v>0</v>
      </c>
      <c r="AG383" s="86">
        <f t="shared" si="38"/>
        <v>0</v>
      </c>
      <c r="AH383" s="86">
        <f t="shared" si="38"/>
        <v>0</v>
      </c>
      <c r="AI383" s="86">
        <f t="shared" si="38"/>
        <v>0</v>
      </c>
      <c r="AJ383" s="86">
        <f t="shared" ref="AJ383:AM383" si="39">AJ193+AJ198+AJ203+AJ208+AJ213+AJ218</f>
        <v>0</v>
      </c>
      <c r="AK383" s="86">
        <f t="shared" si="39"/>
        <v>0</v>
      </c>
      <c r="AL383" s="86">
        <f t="shared" si="39"/>
        <v>0</v>
      </c>
      <c r="AM383" s="86">
        <f t="shared" si="39"/>
        <v>0</v>
      </c>
    </row>
    <row r="384" spans="2:39">
      <c r="C384" s="81" t="s">
        <v>422</v>
      </c>
      <c r="D384" s="86">
        <f t="shared" ref="D384:AI384" si="40">D194+D199+D204+D209+D214+D219</f>
        <v>0</v>
      </c>
      <c r="E384" s="86">
        <f t="shared" si="40"/>
        <v>0</v>
      </c>
      <c r="F384" s="86">
        <f t="shared" si="40"/>
        <v>0</v>
      </c>
      <c r="G384" s="86">
        <f t="shared" si="40"/>
        <v>0</v>
      </c>
      <c r="H384" s="86">
        <f t="shared" si="40"/>
        <v>0</v>
      </c>
      <c r="I384" s="86">
        <f t="shared" si="40"/>
        <v>0</v>
      </c>
      <c r="J384" s="86">
        <f t="shared" si="40"/>
        <v>0</v>
      </c>
      <c r="K384" s="86">
        <f t="shared" si="40"/>
        <v>0</v>
      </c>
      <c r="L384" s="86">
        <f t="shared" si="40"/>
        <v>0</v>
      </c>
      <c r="M384" s="86">
        <f t="shared" si="40"/>
        <v>0</v>
      </c>
      <c r="N384" s="86">
        <f t="shared" si="40"/>
        <v>0</v>
      </c>
      <c r="O384" s="86">
        <f t="shared" si="40"/>
        <v>0</v>
      </c>
      <c r="P384" s="86">
        <f t="shared" si="40"/>
        <v>0</v>
      </c>
      <c r="Q384" s="86">
        <f t="shared" si="40"/>
        <v>0</v>
      </c>
      <c r="R384" s="86">
        <f t="shared" si="40"/>
        <v>0</v>
      </c>
      <c r="S384" s="86">
        <f t="shared" si="40"/>
        <v>0</v>
      </c>
      <c r="T384" s="86">
        <f t="shared" si="40"/>
        <v>0</v>
      </c>
      <c r="U384" s="86">
        <f t="shared" si="40"/>
        <v>0</v>
      </c>
      <c r="V384" s="86">
        <f t="shared" si="40"/>
        <v>0</v>
      </c>
      <c r="W384" s="86">
        <f t="shared" si="40"/>
        <v>0</v>
      </c>
      <c r="X384" s="86">
        <f t="shared" si="40"/>
        <v>106.5</v>
      </c>
      <c r="Y384" s="86">
        <f t="shared" si="40"/>
        <v>106.5</v>
      </c>
      <c r="Z384" s="86">
        <f t="shared" si="40"/>
        <v>106.5</v>
      </c>
      <c r="AA384" s="86">
        <f t="shared" si="40"/>
        <v>106.5</v>
      </c>
      <c r="AB384" s="86">
        <f t="shared" si="40"/>
        <v>106.5</v>
      </c>
      <c r="AC384" s="86">
        <f t="shared" si="40"/>
        <v>106.5</v>
      </c>
      <c r="AD384" s="86">
        <f t="shared" si="40"/>
        <v>106.5</v>
      </c>
      <c r="AE384" s="86">
        <f t="shared" si="40"/>
        <v>106.5</v>
      </c>
      <c r="AF384" s="86">
        <f t="shared" si="40"/>
        <v>106.5</v>
      </c>
      <c r="AG384" s="86">
        <f t="shared" si="40"/>
        <v>106.5</v>
      </c>
      <c r="AH384" s="86">
        <f t="shared" si="40"/>
        <v>106.5</v>
      </c>
      <c r="AI384" s="86">
        <f t="shared" si="40"/>
        <v>106.5</v>
      </c>
      <c r="AJ384" s="86">
        <f t="shared" ref="AJ384:AM384" si="41">AJ194+AJ199+AJ204+AJ209+AJ214+AJ219</f>
        <v>106.5</v>
      </c>
      <c r="AK384" s="86">
        <f t="shared" si="41"/>
        <v>106.5</v>
      </c>
      <c r="AL384" s="86">
        <f t="shared" si="41"/>
        <v>106.5</v>
      </c>
      <c r="AM384" s="86">
        <f t="shared" si="41"/>
        <v>106.5</v>
      </c>
    </row>
    <row r="385" spans="4:39">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row>
    <row r="386" spans="4:39">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row>
    <row r="387" spans="4:39">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row>
    <row r="388" spans="4:39">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row>
    <row r="389" spans="4:39">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row>
    <row r="390" spans="4:39">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row>
    <row r="392" spans="4:39">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row>
    <row r="393" spans="4:39">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row>
    <row r="394" spans="4:39">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row>
    <row r="395" spans="4:39">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row>
    <row r="396" spans="4:39">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row>
    <row r="397" spans="4:39">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row>
    <row r="398" spans="4:39">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row>
  </sheetData>
  <phoneticPr fontId="12"/>
  <pageMargins left="0.59055118110236215" right="0.59055118110236215" top="0.70866141732283472" bottom="0.59055118110236215" header="0.43307086614173229" footer="0.31496062992125989"/>
  <pageSetup paperSize="9" fitToWidth="3" orientation="landscape" horizontalDpi="300" verticalDpi="300" r:id="rId1"/>
  <headerFooter>
    <oddHeader>&amp;L&amp;"-,太字"&amp;16&amp;K990099■　キャッシュフロー表（将来の予測収支）</oddHeader>
    <oddFooter>&amp;R&amp;P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2:N36"/>
  <sheetViews>
    <sheetView tabSelected="1" zoomScaleNormal="100" workbookViewId="0"/>
  </sheetViews>
  <sheetFormatPr defaultRowHeight="13.5"/>
  <cols>
    <col min="1" max="1" width="9" customWidth="1"/>
    <col min="14" max="14" width="15.625" bestFit="1" customWidth="1"/>
  </cols>
  <sheetData>
    <row r="2" spans="1:14">
      <c r="M2" s="3"/>
      <c r="N2" s="1"/>
    </row>
    <row r="14" spans="1:14" ht="28.5">
      <c r="A14" s="320" t="s">
        <v>1004</v>
      </c>
      <c r="B14" s="320"/>
      <c r="C14" s="320"/>
      <c r="D14" s="320"/>
      <c r="E14" s="320"/>
      <c r="F14" s="320"/>
      <c r="G14" s="320"/>
      <c r="H14" s="320"/>
      <c r="I14" s="320"/>
      <c r="J14" s="320"/>
      <c r="K14" s="320"/>
      <c r="L14" s="320"/>
      <c r="M14" s="320"/>
      <c r="N14" s="320"/>
    </row>
    <row r="17" spans="6:6" ht="24">
      <c r="F17" s="2" t="str">
        <f>IF(ご家族情報!B15=" ","",ご家族情報!B15 &amp; "様")</f>
        <v/>
      </c>
    </row>
    <row r="33" spans="2:14">
      <c r="B33" t="s">
        <v>1005</v>
      </c>
    </row>
    <row r="34" spans="2:14">
      <c r="N34" s="165">
        <v>45782</v>
      </c>
    </row>
    <row r="35" spans="2:14">
      <c r="B35" t="s">
        <v>1006</v>
      </c>
    </row>
    <row r="36" spans="2:14">
      <c r="N36" s="14" t="s">
        <v>1007</v>
      </c>
    </row>
  </sheetData>
  <mergeCells count="1">
    <mergeCell ref="A14:N14"/>
  </mergeCells>
  <phoneticPr fontId="1"/>
  <pageMargins left="0.59055118110236227" right="0.59055118110236227" top="0.59055118110236227" bottom="0.59055118110236227"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2:P34"/>
  <sheetViews>
    <sheetView zoomScaleNormal="100" workbookViewId="0">
      <selection activeCell="B34" sqref="B34"/>
    </sheetView>
  </sheetViews>
  <sheetFormatPr defaultRowHeight="13.5"/>
  <cols>
    <col min="1" max="1" width="4.125" customWidth="1"/>
    <col min="2" max="2" width="8.625" customWidth="1"/>
    <col min="3" max="4" width="10.25" bestFit="1" customWidth="1"/>
    <col min="5" max="5" width="3.375" customWidth="1"/>
    <col min="6" max="6" width="15.625" bestFit="1" customWidth="1"/>
    <col min="7" max="7" width="6.375" customWidth="1"/>
    <col min="8" max="8" width="5.25" bestFit="1" customWidth="1"/>
    <col min="9" max="9" width="2.5" customWidth="1"/>
    <col min="11" max="12" width="10.25" bestFit="1" customWidth="1"/>
    <col min="13" max="13" width="3.375" bestFit="1" customWidth="1"/>
    <col min="14" max="14" width="15.625" bestFit="1" customWidth="1"/>
    <col min="15" max="15" width="6.375" customWidth="1"/>
    <col min="16" max="16" width="5.25" bestFit="1" customWidth="1"/>
  </cols>
  <sheetData>
    <row r="2" spans="1:16" ht="14.25">
      <c r="A2" s="59" t="s">
        <v>19</v>
      </c>
    </row>
    <row r="3" spans="1:16" ht="18.75" customHeight="1">
      <c r="B3" s="216" t="s">
        <v>686</v>
      </c>
      <c r="C3" s="35"/>
      <c r="D3" s="35"/>
      <c r="E3" s="35"/>
      <c r="F3" s="216" t="s">
        <v>9</v>
      </c>
      <c r="G3" s="216" t="s">
        <v>10</v>
      </c>
      <c r="H3" s="216" t="s">
        <v>11</v>
      </c>
      <c r="J3" s="216" t="s">
        <v>686</v>
      </c>
      <c r="K3" s="35"/>
      <c r="L3" s="35"/>
      <c r="M3" s="35"/>
      <c r="N3" s="216" t="s">
        <v>9</v>
      </c>
      <c r="O3" s="216" t="s">
        <v>10</v>
      </c>
      <c r="P3" s="216" t="s">
        <v>11</v>
      </c>
    </row>
    <row r="4" spans="1:16">
      <c r="B4" s="36" t="s">
        <v>997</v>
      </c>
      <c r="C4" s="19"/>
      <c r="D4" s="19"/>
      <c r="E4" s="19" t="str">
        <f>IF(AND(C4="",D4=""),"","様")</f>
        <v/>
      </c>
      <c r="F4" s="264" t="s">
        <v>998</v>
      </c>
      <c r="G4" s="265" t="s">
        <v>999</v>
      </c>
      <c r="H4" s="265" t="s">
        <v>1000</v>
      </c>
      <c r="J4" s="36"/>
      <c r="K4" s="19"/>
      <c r="L4" s="19"/>
      <c r="M4" s="19"/>
      <c r="N4" s="264"/>
      <c r="O4" s="265"/>
      <c r="P4" s="265"/>
    </row>
    <row r="5" spans="1:16">
      <c r="B5" s="36"/>
      <c r="C5" s="19"/>
      <c r="D5" s="19"/>
      <c r="E5" s="19"/>
      <c r="F5" s="264"/>
      <c r="G5" s="265"/>
      <c r="H5" s="265"/>
      <c r="J5" s="36"/>
      <c r="K5" s="19"/>
      <c r="L5" s="19"/>
      <c r="M5" s="19"/>
      <c r="N5" s="264"/>
      <c r="O5" s="265"/>
      <c r="P5" s="265"/>
    </row>
    <row r="6" spans="1:16">
      <c r="B6" s="36"/>
      <c r="C6" s="19"/>
      <c r="D6" s="19"/>
      <c r="E6" s="19"/>
      <c r="F6" s="264"/>
      <c r="G6" s="265"/>
      <c r="H6" s="265"/>
      <c r="J6" s="36"/>
      <c r="K6" s="19"/>
      <c r="L6" s="19"/>
      <c r="M6" s="19"/>
      <c r="N6" s="264"/>
      <c r="O6" s="265"/>
      <c r="P6" s="265"/>
    </row>
    <row r="7" spans="1:16">
      <c r="B7" s="36"/>
      <c r="C7" s="19"/>
      <c r="D7" s="19"/>
      <c r="E7" s="19"/>
      <c r="F7" s="20"/>
      <c r="G7" s="265"/>
      <c r="H7" s="265"/>
      <c r="J7" s="36"/>
      <c r="K7" s="19"/>
      <c r="L7" s="19"/>
      <c r="M7" s="19"/>
      <c r="N7" s="20"/>
      <c r="O7" s="265"/>
      <c r="P7" s="265"/>
    </row>
    <row r="8" spans="1:16">
      <c r="B8" s="36"/>
      <c r="C8" s="19"/>
      <c r="D8" s="19"/>
      <c r="E8" s="19"/>
      <c r="F8" s="20"/>
      <c r="G8" s="265"/>
      <c r="H8" s="265"/>
      <c r="J8" s="36"/>
      <c r="K8" s="19"/>
      <c r="L8" s="19"/>
      <c r="M8" s="19"/>
      <c r="N8" s="20"/>
      <c r="O8" s="265"/>
      <c r="P8" s="265"/>
    </row>
    <row r="9" spans="1:16">
      <c r="B9" s="36"/>
      <c r="C9" s="19"/>
      <c r="D9" s="19"/>
      <c r="E9" s="19"/>
      <c r="F9" s="20"/>
      <c r="G9" s="265"/>
      <c r="H9" s="265"/>
      <c r="J9" s="36"/>
      <c r="K9" s="19"/>
      <c r="L9" s="19"/>
      <c r="M9" s="19"/>
      <c r="N9" s="20"/>
      <c r="O9" s="265"/>
      <c r="P9" s="265"/>
    </row>
    <row r="11" spans="1:16">
      <c r="B11" t="s">
        <v>1001</v>
      </c>
      <c r="C11" s="3"/>
      <c r="D11" s="3"/>
      <c r="E11" s="3"/>
      <c r="F11" s="148"/>
      <c r="K11" s="3"/>
      <c r="L11" s="3"/>
      <c r="M11" s="3"/>
      <c r="N11" s="148"/>
    </row>
    <row r="14" spans="1:16" hidden="1">
      <c r="B14" s="321" t="s">
        <v>690</v>
      </c>
      <c r="C14" s="321"/>
      <c r="D14" s="321" t="s">
        <v>691</v>
      </c>
      <c r="E14" s="321"/>
      <c r="F14" s="321"/>
      <c r="G14" s="321" t="s">
        <v>692</v>
      </c>
      <c r="H14" s="321"/>
      <c r="J14" s="321" t="s">
        <v>690</v>
      </c>
      <c r="K14" s="321"/>
      <c r="L14" s="321" t="s">
        <v>691</v>
      </c>
      <c r="M14" s="321"/>
      <c r="N14" s="321"/>
      <c r="O14" s="321" t="s">
        <v>692</v>
      </c>
      <c r="P14" s="321"/>
    </row>
    <row r="15" spans="1:16" hidden="1">
      <c r="B15" s="322" t="str">
        <f t="shared" ref="B15:B20" si="0">C4&amp;" "&amp;D4</f>
        <v xml:space="preserve"> </v>
      </c>
      <c r="C15" s="322"/>
      <c r="D15" s="322" t="str">
        <f t="shared" ref="D15:D20" si="1">IF(D4="",G15,"("&amp;B4&amp;")"&amp;D4&amp;"様")</f>
        <v>世帯主</v>
      </c>
      <c r="E15" s="322"/>
      <c r="F15" s="322"/>
      <c r="G15" s="322" t="str">
        <f t="shared" ref="G15:G20" si="2">IF(D4="",B4,D4&amp;"様") &amp; ""</f>
        <v>世帯主</v>
      </c>
      <c r="H15" s="322"/>
      <c r="J15" s="322" t="str">
        <f t="shared" ref="J15:J20" si="3">K4&amp;" "&amp;L4</f>
        <v xml:space="preserve"> </v>
      </c>
      <c r="K15" s="322"/>
      <c r="L15" s="322" t="str">
        <f t="shared" ref="L15:L20" si="4">IF(L4="",O15,"("&amp;J4&amp;")"&amp;L4&amp;"様")</f>
        <v/>
      </c>
      <c r="M15" s="322"/>
      <c r="N15" s="322"/>
      <c r="O15" s="322" t="str">
        <f t="shared" ref="O15:O20" si="5">IF(L4="",J4,L4&amp;"様") &amp; ""</f>
        <v/>
      </c>
      <c r="P15" s="322"/>
    </row>
    <row r="16" spans="1:16" hidden="1">
      <c r="B16" s="322" t="str">
        <f t="shared" si="0"/>
        <v xml:space="preserve"> </v>
      </c>
      <c r="C16" s="322"/>
      <c r="D16" s="322" t="str">
        <f t="shared" si="1"/>
        <v/>
      </c>
      <c r="E16" s="322"/>
      <c r="F16" s="322"/>
      <c r="G16" s="322" t="str">
        <f t="shared" si="2"/>
        <v/>
      </c>
      <c r="H16" s="322"/>
      <c r="J16" s="322" t="str">
        <f t="shared" si="3"/>
        <v xml:space="preserve"> </v>
      </c>
      <c r="K16" s="322"/>
      <c r="L16" s="322" t="str">
        <f t="shared" si="4"/>
        <v/>
      </c>
      <c r="M16" s="322"/>
      <c r="N16" s="322"/>
      <c r="O16" s="322" t="str">
        <f t="shared" si="5"/>
        <v/>
      </c>
      <c r="P16" s="322"/>
    </row>
    <row r="17" spans="1:16" ht="14.25" hidden="1">
      <c r="A17" s="59"/>
      <c r="B17" s="322" t="str">
        <f t="shared" si="0"/>
        <v xml:space="preserve"> </v>
      </c>
      <c r="C17" s="322"/>
      <c r="D17" s="322" t="str">
        <f t="shared" si="1"/>
        <v/>
      </c>
      <c r="E17" s="322"/>
      <c r="F17" s="322"/>
      <c r="G17" s="322" t="str">
        <f t="shared" si="2"/>
        <v/>
      </c>
      <c r="H17" s="322"/>
      <c r="J17" s="322" t="str">
        <f t="shared" si="3"/>
        <v xml:space="preserve"> </v>
      </c>
      <c r="K17" s="322"/>
      <c r="L17" s="322" t="str">
        <f t="shared" si="4"/>
        <v/>
      </c>
      <c r="M17" s="322"/>
      <c r="N17" s="322"/>
      <c r="O17" s="322" t="str">
        <f t="shared" si="5"/>
        <v/>
      </c>
      <c r="P17" s="322"/>
    </row>
    <row r="18" spans="1:16" hidden="1">
      <c r="B18" s="322" t="str">
        <f t="shared" si="0"/>
        <v xml:space="preserve"> </v>
      </c>
      <c r="C18" s="322"/>
      <c r="D18" s="322" t="str">
        <f t="shared" si="1"/>
        <v/>
      </c>
      <c r="E18" s="322"/>
      <c r="F18" s="322"/>
      <c r="G18" s="322" t="str">
        <f t="shared" si="2"/>
        <v/>
      </c>
      <c r="H18" s="322"/>
      <c r="J18" s="322" t="str">
        <f t="shared" si="3"/>
        <v xml:space="preserve"> </v>
      </c>
      <c r="K18" s="322"/>
      <c r="L18" s="322" t="str">
        <f t="shared" si="4"/>
        <v/>
      </c>
      <c r="M18" s="322"/>
      <c r="N18" s="322"/>
      <c r="O18" s="322" t="str">
        <f t="shared" si="5"/>
        <v/>
      </c>
      <c r="P18" s="322"/>
    </row>
    <row r="19" spans="1:16" hidden="1">
      <c r="B19" s="322" t="str">
        <f t="shared" si="0"/>
        <v xml:space="preserve"> </v>
      </c>
      <c r="C19" s="322"/>
      <c r="D19" s="322" t="str">
        <f t="shared" si="1"/>
        <v/>
      </c>
      <c r="E19" s="322"/>
      <c r="F19" s="322"/>
      <c r="G19" s="322" t="str">
        <f t="shared" si="2"/>
        <v/>
      </c>
      <c r="H19" s="322"/>
      <c r="J19" s="322" t="str">
        <f t="shared" si="3"/>
        <v xml:space="preserve"> </v>
      </c>
      <c r="K19" s="322"/>
      <c r="L19" s="322" t="str">
        <f t="shared" si="4"/>
        <v/>
      </c>
      <c r="M19" s="322"/>
      <c r="N19" s="322"/>
      <c r="O19" s="322" t="str">
        <f t="shared" si="5"/>
        <v/>
      </c>
      <c r="P19" s="322"/>
    </row>
    <row r="20" spans="1:16" hidden="1">
      <c r="B20" s="322" t="str">
        <f t="shared" si="0"/>
        <v xml:space="preserve"> </v>
      </c>
      <c r="C20" s="322"/>
      <c r="D20" s="322" t="str">
        <f t="shared" si="1"/>
        <v/>
      </c>
      <c r="E20" s="322"/>
      <c r="F20" s="322"/>
      <c r="G20" s="322" t="str">
        <f t="shared" si="2"/>
        <v/>
      </c>
      <c r="H20" s="322"/>
      <c r="J20" s="322" t="str">
        <f t="shared" si="3"/>
        <v xml:space="preserve"> </v>
      </c>
      <c r="K20" s="322"/>
      <c r="L20" s="322" t="str">
        <f t="shared" si="4"/>
        <v/>
      </c>
      <c r="M20" s="322"/>
      <c r="N20" s="322"/>
      <c r="O20" s="322" t="str">
        <f t="shared" si="5"/>
        <v/>
      </c>
      <c r="P20" s="322"/>
    </row>
    <row r="29" spans="1:16" ht="14.25">
      <c r="A29" s="59" t="s">
        <v>1002</v>
      </c>
    </row>
    <row r="30" spans="1:16">
      <c r="B30" t="s">
        <v>1003</v>
      </c>
    </row>
    <row r="32" spans="1:16" ht="18.75" customHeight="1">
      <c r="B32" t="s">
        <v>2</v>
      </c>
      <c r="F32" s="6">
        <f>BigCF!D254</f>
        <v>500</v>
      </c>
    </row>
    <row r="33" spans="2:6" ht="18.75" customHeight="1">
      <c r="B33" s="133"/>
      <c r="C33" s="133"/>
      <c r="D33" s="133"/>
      <c r="E33" s="133"/>
      <c r="F33" s="314"/>
    </row>
    <row r="34" spans="2:6" ht="18.75" customHeight="1">
      <c r="B34" t="s">
        <v>994</v>
      </c>
      <c r="F34" s="313"/>
    </row>
  </sheetData>
  <mergeCells count="42">
    <mergeCell ref="L20:N20"/>
    <mergeCell ref="O20:P20"/>
    <mergeCell ref="L16:N16"/>
    <mergeCell ref="O16:P16"/>
    <mergeCell ref="J17:K17"/>
    <mergeCell ref="L17:N17"/>
    <mergeCell ref="O17:P17"/>
    <mergeCell ref="J16:K16"/>
    <mergeCell ref="J18:K18"/>
    <mergeCell ref="L18:N18"/>
    <mergeCell ref="O18:P18"/>
    <mergeCell ref="J19:K19"/>
    <mergeCell ref="L19:N19"/>
    <mergeCell ref="O19:P19"/>
    <mergeCell ref="J20:K20"/>
    <mergeCell ref="B20:C20"/>
    <mergeCell ref="D20:F20"/>
    <mergeCell ref="G20:H20"/>
    <mergeCell ref="B18:C18"/>
    <mergeCell ref="D18:F18"/>
    <mergeCell ref="G18:H18"/>
    <mergeCell ref="B19:C19"/>
    <mergeCell ref="D19:F19"/>
    <mergeCell ref="G19:H19"/>
    <mergeCell ref="J14:K14"/>
    <mergeCell ref="L14:N14"/>
    <mergeCell ref="O14:P14"/>
    <mergeCell ref="J15:K15"/>
    <mergeCell ref="L15:N15"/>
    <mergeCell ref="O15:P15"/>
    <mergeCell ref="B16:C16"/>
    <mergeCell ref="D16:F16"/>
    <mergeCell ref="G16:H16"/>
    <mergeCell ref="B17:C17"/>
    <mergeCell ref="D17:F17"/>
    <mergeCell ref="G17:H17"/>
    <mergeCell ref="B14:C14"/>
    <mergeCell ref="D14:F14"/>
    <mergeCell ref="G14:H14"/>
    <mergeCell ref="B15:C15"/>
    <mergeCell ref="D15:F15"/>
    <mergeCell ref="G15:H15"/>
  </mergeCells>
  <phoneticPr fontId="1"/>
  <pageMargins left="0.59055118110236215" right="0.59055118110236215" top="0.70866141732283472" bottom="0.59055118110236215" header="0.43307086614173229" footer="0.31496062992125989"/>
  <pageSetup paperSize="9" orientation="landscape" horizontalDpi="300" verticalDpi="300" r:id="rId1"/>
  <headerFooter>
    <oddHeader>&amp;L&amp;"-,太字"&amp;16&amp;K990099■　ご家族の情報</oddHeader>
    <oddFooter>&amp;R&amp;P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B6:N32"/>
  <sheetViews>
    <sheetView topLeftCell="A10" zoomScaleNormal="100" workbookViewId="0"/>
  </sheetViews>
  <sheetFormatPr defaultRowHeight="13.5"/>
  <cols>
    <col min="1" max="1" width="9" customWidth="1"/>
    <col min="14" max="14" width="15.625" bestFit="1" customWidth="1"/>
  </cols>
  <sheetData>
    <row r="6" spans="2:14">
      <c r="M6" s="3"/>
      <c r="N6" s="1"/>
    </row>
    <row r="11" spans="2:14" ht="30.75">
      <c r="B11" s="157"/>
      <c r="C11" s="157" t="s">
        <v>579</v>
      </c>
      <c r="D11" s="157"/>
      <c r="E11" s="157"/>
      <c r="F11" s="157"/>
      <c r="G11" s="157"/>
      <c r="H11" s="157"/>
      <c r="I11" s="157"/>
      <c r="J11" s="157"/>
      <c r="K11" s="157"/>
      <c r="L11" s="157"/>
      <c r="M11" s="157"/>
      <c r="N11" s="157"/>
    </row>
    <row r="22" spans="3:14" ht="17.25">
      <c r="C22" s="9" t="s">
        <v>576</v>
      </c>
    </row>
    <row r="23" spans="3:14" ht="17.25">
      <c r="C23" s="9" t="s">
        <v>577</v>
      </c>
    </row>
    <row r="24" spans="3:14" ht="17.25">
      <c r="C24" s="9" t="s">
        <v>44</v>
      </c>
    </row>
    <row r="25" spans="3:14" ht="17.25">
      <c r="C25" s="9"/>
    </row>
    <row r="26" spans="3:14" ht="17.25">
      <c r="C26" s="9" t="s">
        <v>43</v>
      </c>
    </row>
    <row r="27" spans="3:14" ht="17.25">
      <c r="C27" s="9" t="s">
        <v>578</v>
      </c>
    </row>
    <row r="32" spans="3:14">
      <c r="N32" s="1"/>
    </row>
  </sheetData>
  <phoneticPr fontId="8"/>
  <pageMargins left="0.59055118110236227" right="0.59055118110236227" top="0.70866141732283472" bottom="0.59055118110236227" header="0.43307086614173229" footer="0.31496062992125984"/>
  <pageSetup paperSize="9" orientation="landscape" horizontalDpi="300" verticalDpi="300"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3"/>
  <sheetViews>
    <sheetView zoomScaleNormal="100" workbookViewId="0"/>
  </sheetViews>
  <sheetFormatPr defaultRowHeight="13.5"/>
  <cols>
    <col min="1" max="1" width="13.375" bestFit="1" customWidth="1"/>
    <col min="2" max="2" width="13.375" customWidth="1"/>
    <col min="3" max="3" width="14.25" customWidth="1"/>
    <col min="4" max="4" width="9.625" customWidth="1"/>
    <col min="5" max="5" width="10" customWidth="1"/>
    <col min="6" max="6" width="8.875" customWidth="1"/>
    <col min="7" max="7" width="2.875" customWidth="1"/>
  </cols>
  <sheetData>
    <row r="2" spans="1:7">
      <c r="A2" s="7" t="s">
        <v>929</v>
      </c>
    </row>
    <row r="3" spans="1:7" ht="6" customHeight="1"/>
    <row r="5" spans="1:7" s="33" customFormat="1" ht="14.25">
      <c r="A5" s="33" t="str">
        <f xml:space="preserve"> "●" &amp; ご家族情報!D15 &amp; "の働き方・年収"</f>
        <v>●世帯主の働き方・年収</v>
      </c>
    </row>
    <row r="6" spans="1:7">
      <c r="A6" s="34" t="s">
        <v>580</v>
      </c>
      <c r="B6" s="19" t="s">
        <v>1008</v>
      </c>
      <c r="C6" s="19"/>
      <c r="D6" s="19"/>
      <c r="E6" s="19"/>
      <c r="F6" s="19"/>
    </row>
    <row r="7" spans="1:7">
      <c r="A7" s="34" t="s">
        <v>581</v>
      </c>
      <c r="B7" s="19" t="s">
        <v>1009</v>
      </c>
      <c r="C7" s="19"/>
      <c r="D7" s="19"/>
      <c r="E7" s="19"/>
      <c r="F7" s="19"/>
    </row>
    <row r="8" spans="1:7">
      <c r="A8" s="34" t="str">
        <f>IF(AND(B8="",D8=""),"","業種")</f>
        <v/>
      </c>
      <c r="B8" s="323"/>
      <c r="C8" s="323"/>
      <c r="D8" s="323"/>
      <c r="E8" s="323"/>
      <c r="F8" s="323"/>
    </row>
    <row r="9" spans="1:7">
      <c r="A9" s="34" t="str">
        <f>IF(AND(B9="",D9=""),"","企業規模")</f>
        <v/>
      </c>
      <c r="B9" s="19"/>
      <c r="C9" s="19"/>
      <c r="D9" s="19"/>
      <c r="E9" s="19"/>
      <c r="F9" s="19"/>
    </row>
    <row r="10" spans="1:7" ht="86.25" customHeight="1">
      <c r="A10" s="158" t="s">
        <v>582</v>
      </c>
      <c r="B10" s="324" t="s">
        <v>1010</v>
      </c>
      <c r="C10" s="324"/>
      <c r="D10" s="324"/>
      <c r="E10" s="324"/>
      <c r="F10" s="324"/>
    </row>
    <row r="12" spans="1:7" ht="4.5" customHeight="1"/>
    <row r="14" spans="1:7" s="33" customFormat="1" ht="14.25">
      <c r="A14" s="33" t="str">
        <f xml:space="preserve"> "●" &amp; ご家族情報!D15 &amp; "の退職金"</f>
        <v>●世帯主の退職金</v>
      </c>
    </row>
    <row r="15" spans="1:7" ht="27" customHeight="1">
      <c r="A15" s="155" t="s">
        <v>1011</v>
      </c>
      <c r="B15" s="155" t="s">
        <v>1012</v>
      </c>
      <c r="C15" s="155" t="s">
        <v>1013</v>
      </c>
      <c r="D15" s="379" t="s">
        <v>1014</v>
      </c>
      <c r="E15" s="155" t="s">
        <v>1015</v>
      </c>
      <c r="F15" s="155" t="s">
        <v>1016</v>
      </c>
      <c r="G15" s="3"/>
    </row>
    <row r="16" spans="1:7" ht="22.5" customHeight="1">
      <c r="A16" s="266" t="s">
        <v>1017</v>
      </c>
      <c r="B16" s="20" t="s">
        <v>1018</v>
      </c>
      <c r="C16" s="266" t="s">
        <v>1019</v>
      </c>
      <c r="D16" s="267" t="s">
        <v>1020</v>
      </c>
      <c r="E16" s="28" t="s">
        <v>1019</v>
      </c>
      <c r="F16" s="266"/>
      <c r="G16" s="3"/>
    </row>
    <row r="17" spans="1:7" ht="22.5" customHeight="1">
      <c r="A17" s="266"/>
      <c r="B17" s="20"/>
      <c r="C17" s="266"/>
      <c r="D17" s="268"/>
      <c r="E17" s="20"/>
      <c r="F17" s="266"/>
      <c r="G17" s="3"/>
    </row>
    <row r="18" spans="1:7" ht="22.5" customHeight="1">
      <c r="A18" s="266"/>
      <c r="B18" s="20"/>
      <c r="C18" s="266"/>
      <c r="D18" s="268"/>
      <c r="E18" s="20"/>
      <c r="F18" s="266"/>
      <c r="G18" s="3"/>
    </row>
    <row r="19" spans="1:7" ht="22.5" customHeight="1">
      <c r="A19" s="266"/>
      <c r="B19" s="20"/>
      <c r="C19" s="266"/>
      <c r="D19" s="268"/>
      <c r="E19" s="20"/>
      <c r="F19" s="266"/>
      <c r="G19" s="3"/>
    </row>
    <row r="20" spans="1:7" ht="22.5" customHeight="1">
      <c r="A20" s="266"/>
      <c r="B20" s="20"/>
      <c r="C20" s="266"/>
      <c r="D20" s="246"/>
      <c r="E20" s="20"/>
      <c r="F20" s="266"/>
      <c r="G20" s="3"/>
    </row>
    <row r="21" spans="1:7" ht="22.5" customHeight="1">
      <c r="A21" s="266"/>
      <c r="B21" s="20"/>
      <c r="C21" s="266"/>
      <c r="D21" s="246"/>
      <c r="E21" s="20"/>
      <c r="F21" s="266"/>
      <c r="G21" s="3"/>
    </row>
    <row r="22" spans="1:7" ht="22.5" customHeight="1">
      <c r="A22" s="266"/>
      <c r="B22" s="20"/>
      <c r="C22" s="266"/>
      <c r="D22" s="246"/>
      <c r="E22" s="20"/>
      <c r="F22" s="266"/>
      <c r="G22" s="3"/>
    </row>
    <row r="23" spans="1:7">
      <c r="D23" s="193"/>
      <c r="E23" s="3"/>
      <c r="F23" s="3"/>
    </row>
  </sheetData>
  <mergeCells count="4">
    <mergeCell ref="B8:C8"/>
    <mergeCell ref="D8:F8"/>
    <mergeCell ref="B10:C10"/>
    <mergeCell ref="D10:F10"/>
  </mergeCells>
  <phoneticPr fontId="12"/>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今後の働き方・年収・退職金について</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T19"/>
  <sheetViews>
    <sheetView zoomScaleNormal="100" workbookViewId="0"/>
  </sheetViews>
  <sheetFormatPr defaultRowHeight="13.5"/>
  <cols>
    <col min="1" max="1" width="2.875" customWidth="1"/>
    <col min="3" max="22" width="6.25" customWidth="1"/>
    <col min="23" max="23" width="9.375" hidden="1" customWidth="1"/>
    <col min="24" max="34" width="5" hidden="1" customWidth="1"/>
  </cols>
  <sheetData>
    <row r="2" spans="2:2">
      <c r="B2" t="s">
        <v>612</v>
      </c>
    </row>
    <row r="3" spans="2:2">
      <c r="B3" t="s">
        <v>636</v>
      </c>
    </row>
    <row r="17" spans="23:34" ht="27">
      <c r="W17" t="s">
        <v>613</v>
      </c>
      <c r="X17" s="168" t="str">
        <f>BigCF!D320</f>
        <v xml:space="preserve">55
 </v>
      </c>
      <c r="Y17" s="168" t="str">
        <f>BigCF!E320</f>
        <v xml:space="preserve">56
 </v>
      </c>
      <c r="Z17" s="168" t="str">
        <f>BigCF!F320</f>
        <v xml:space="preserve">57
 </v>
      </c>
      <c r="AA17" s="168" t="str">
        <f>BigCF!G320</f>
        <v xml:space="preserve">58
 </v>
      </c>
      <c r="AB17" s="168" t="str">
        <f>BigCF!H320</f>
        <v xml:space="preserve">59
 </v>
      </c>
      <c r="AC17" s="168" t="str">
        <f>BigCF!I320</f>
        <v xml:space="preserve">60
 </v>
      </c>
      <c r="AD17" s="168" t="str">
        <f>BigCF!J320</f>
        <v xml:space="preserve">61
 </v>
      </c>
      <c r="AE17" s="168" t="str">
        <f>BigCF!K320</f>
        <v xml:space="preserve">62
 </v>
      </c>
      <c r="AF17" s="168" t="str">
        <f>BigCF!L320</f>
        <v xml:space="preserve">63
 </v>
      </c>
      <c r="AG17" s="168" t="str">
        <f>BigCF!M320</f>
        <v xml:space="preserve">64
 </v>
      </c>
      <c r="AH17" s="168" t="str">
        <f>BigCF!N320</f>
        <v xml:space="preserve">65
 </v>
      </c>
    </row>
    <row r="18" spans="23:34">
      <c r="W18" t="str">
        <f>ご家族情報!D15&amp;"の年収"</f>
        <v>世帯主の年収</v>
      </c>
      <c r="X18" s="169">
        <f>BigCF!D326</f>
        <v>700</v>
      </c>
      <c r="Y18" s="169">
        <f>BigCF!E326</f>
        <v>700</v>
      </c>
      <c r="Z18" s="169">
        <f>BigCF!F326</f>
        <v>700</v>
      </c>
      <c r="AA18" s="169">
        <f>BigCF!G326</f>
        <v>700</v>
      </c>
      <c r="AB18" s="169">
        <f>BigCF!H326</f>
        <v>700</v>
      </c>
      <c r="AC18" s="169">
        <f>BigCF!I326</f>
        <v>700</v>
      </c>
      <c r="AD18" s="169">
        <f>BigCF!J326</f>
        <v>498</v>
      </c>
      <c r="AE18" s="169">
        <f>BigCF!K326</f>
        <v>498</v>
      </c>
      <c r="AF18" s="169">
        <f>BigCF!L326</f>
        <v>498</v>
      </c>
      <c r="AG18" s="169">
        <f>BigCF!M326</f>
        <v>498</v>
      </c>
      <c r="AH18" s="169">
        <f>BigCF!N326</f>
        <v>498</v>
      </c>
    </row>
    <row r="19" spans="23:34">
      <c r="W19" t="str">
        <f>ご家族情報!D16&amp;"の年収"</f>
        <v>の年収</v>
      </c>
      <c r="X19" s="169">
        <f>BigCF!D327</f>
        <v>0</v>
      </c>
      <c r="Y19" s="169">
        <f>BigCF!E327</f>
        <v>0</v>
      </c>
      <c r="Z19" s="169">
        <f>BigCF!F327</f>
        <v>0</v>
      </c>
      <c r="AA19" s="169">
        <f>BigCF!G327</f>
        <v>0</v>
      </c>
      <c r="AB19" s="169">
        <f>BigCF!H327</f>
        <v>0</v>
      </c>
      <c r="AC19" s="169">
        <f>BigCF!I327</f>
        <v>0</v>
      </c>
      <c r="AD19" s="169">
        <f>BigCF!J327</f>
        <v>0</v>
      </c>
      <c r="AE19" s="169">
        <f>BigCF!K327</f>
        <v>0</v>
      </c>
      <c r="AF19" s="169">
        <f>BigCF!L327</f>
        <v>0</v>
      </c>
      <c r="AG19" s="169">
        <f>BigCF!M327</f>
        <v>0</v>
      </c>
      <c r="AH19" s="169">
        <f>BigCF!N327</f>
        <v>0</v>
      </c>
    </row>
  </sheetData>
  <phoneticPr fontId="12"/>
  <pageMargins left="0.59055118110236227" right="0.59055118110236227" top="0.70866141732283472" bottom="0.59055118110236227" header="0.43307086614173229" footer="0.31496062992125984"/>
  <pageSetup paperSize="9" orientation="landscape" horizontalDpi="300" verticalDpi="300" r:id="rId1"/>
  <headerFooter>
    <oddHeader>&amp;L&amp;"-,太字"&amp;16&amp;K990099■　生涯の年収シミュレーション</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保険CF</vt:lpstr>
      <vt:lpstr>住CF</vt:lpstr>
      <vt:lpstr>Tax</vt:lpstr>
      <vt:lpstr>BigCF</vt:lpstr>
      <vt:lpstr>表紙</vt:lpstr>
      <vt:lpstr>ご家族情報</vt:lpstr>
      <vt:lpstr>現状分析</vt:lpstr>
      <vt:lpstr>収入</vt:lpstr>
      <vt:lpstr>収入G</vt:lpstr>
      <vt:lpstr>老後年金G</vt:lpstr>
      <vt:lpstr>老後年金</vt:lpstr>
      <vt:lpstr>住プラン</vt:lpstr>
      <vt:lpstr>住G</vt:lpstr>
      <vt:lpstr>住</vt:lpstr>
      <vt:lpstr>教育費</vt:lpstr>
      <vt:lpstr>保険一覧</vt:lpstr>
      <vt:lpstr>運用</vt:lpstr>
      <vt:lpstr>運用G</vt:lpstr>
      <vt:lpstr>その他収支</vt:lpstr>
      <vt:lpstr>臨時</vt:lpstr>
      <vt:lpstr>CFG</vt:lpstr>
      <vt:lpstr>資産G</vt:lpstr>
      <vt:lpstr>資産G2</vt:lpstr>
      <vt:lpstr>CF表</vt:lpstr>
      <vt:lpstr>資産G!Print_Area</vt:lpstr>
      <vt:lpstr>資産G2!Print_Area</vt:lpstr>
      <vt:lpstr>BigCF!Print_Titles</vt:lpstr>
      <vt:lpstr>CF表!Print_Titles</vt:lpstr>
      <vt:lpstr>運用!Print_Titles</vt:lpstr>
      <vt:lpstr>教育費!Print_Titles</vt:lpstr>
      <vt:lpstr>住!Print_Titles</vt:lpstr>
      <vt:lpstr>住プラン!Print_Titles</vt:lpstr>
      <vt:lpstr>保険一覧!Print_Titles</vt:lpstr>
      <vt:lpstr>老後年金!Print_Titles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2013-12-16T00:06:42Z</dcterms:created>
  <dcterms:modified xsi:type="dcterms:W3CDTF">2025-05-05T14:09:49Z</dcterms:modified>
</cp:coreProperties>
</file>