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2.xml" ContentType="application/vnd.openxmlformats-officedocument.drawing+xml"/>
  <Override PartName="/xl/comments3.xml" ContentType="application/vnd.openxmlformats-officedocument.spreadsheetml.comments+xml"/>
  <Override PartName="/xl/charts/chart10.xml" ContentType="application/vnd.openxmlformats-officedocument.drawingml.chart+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A2478ECD-16E5-497F-A147-2D27CF885CB0}" xr6:coauthVersionLast="47" xr6:coauthVersionMax="47" xr10:uidLastSave="{00000000-0000-0000-0000-000000000000}"/>
  <bookViews>
    <workbookView xWindow="-120" yWindow="-120" windowWidth="16440" windowHeight="28440" tabRatio="775" firstSheet="4" activeTab="4" xr2:uid="{00000000-000D-0000-FFFF-FFFF00000000}"/>
  </bookViews>
  <sheets>
    <sheet name="保険CF" sheetId="59" state="hidden" r:id="rId1"/>
    <sheet name="住CF" sheetId="62" state="hidden" r:id="rId2"/>
    <sheet name="Tax" sheetId="58" state="hidden" r:id="rId3"/>
    <sheet name="BigCF" sheetId="57" state="hidden" r:id="rId4"/>
    <sheet name="表紙" sheetId="6" r:id="rId5"/>
    <sheet name="ご家族情報" sheetId="7" r:id="rId6"/>
    <sheet name="現状分析" sheetId="41" r:id="rId7"/>
    <sheet name="収入" sheetId="65" r:id="rId8"/>
    <sheet name="収入G" sheetId="74" r:id="rId9"/>
    <sheet name="老後年金G" sheetId="45" r:id="rId10"/>
    <sheet name="老後年金" sheetId="44" r:id="rId11"/>
    <sheet name="住プラン" sheetId="61" r:id="rId12"/>
    <sheet name="住G" sheetId="76" r:id="rId13"/>
    <sheet name="住" sheetId="77" r:id="rId14"/>
    <sheet name="教育費" sheetId="11" r:id="rId15"/>
    <sheet name="保険一覧" sheetId="12" r:id="rId16"/>
    <sheet name="運用" sheetId="83" r:id="rId17"/>
    <sheet name="運用G" sheetId="85" r:id="rId18"/>
    <sheet name="その他収支" sheetId="53" r:id="rId19"/>
    <sheet name="臨時" sheetId="98" r:id="rId20"/>
    <sheet name="CFG" sheetId="22" r:id="rId21"/>
    <sheet name="資産G" sheetId="26" r:id="rId22"/>
    <sheet name="資産G2" sheetId="95" r:id="rId23"/>
    <sheet name="CF表" sheetId="18" r:id="rId24"/>
  </sheets>
  <definedNames>
    <definedName name="_xlnm.Print_Area" localSheetId="21">資産G!$A$1:$O$41</definedName>
    <definedName name="_xlnm.Print_Area" localSheetId="22">資産G2!$A$1:$M$40</definedName>
    <definedName name="_xlnm.Print_Titles" localSheetId="3">BigCF!$B:$C</definedName>
    <definedName name="_xlnm.Print_Titles" localSheetId="23">CF表!$A:$B</definedName>
    <definedName name="_xlnm.Print_Titles" localSheetId="16">運用!$A:$A</definedName>
    <definedName name="_xlnm.Print_Titles" localSheetId="14">教育費!$A:$B</definedName>
    <definedName name="_xlnm.Print_Titles" localSheetId="13">住!$A:$C</definedName>
    <definedName name="_xlnm.Print_Titles" localSheetId="11">住プラン!$A:$B</definedName>
    <definedName name="_xlnm.Print_Titles" localSheetId="15">保険一覧!$A:$B</definedName>
    <definedName name="_xlnm.Print_Titles" localSheetId="10">老後年金!$A:$C</definedName>
  </definedNames>
  <calcPr calcId="181029"/>
  <webPublishing vml="1" allowPng="1" targetScreenSize="1024x768" codePage="932"/>
  <fileRecoveryPr autoRecover="0"/>
</workbook>
</file>

<file path=xl/calcChain.xml><?xml version="1.0" encoding="utf-8"?>
<calcChain xmlns="http://schemas.openxmlformats.org/spreadsheetml/2006/main">
  <c r="D30" i="44" l="1"/>
  <c r="A14" i="65"/>
  <c r="A5" i="65"/>
  <c r="F17" i="6"/>
  <c r="E4" i="7"/>
  <c r="E167" i="58"/>
  <c r="F167" i="58"/>
  <c r="G167" i="58"/>
  <c r="H167" i="58"/>
  <c r="I167" i="58"/>
  <c r="J167" i="58"/>
  <c r="K167" i="58"/>
  <c r="L167" i="58"/>
  <c r="M167" i="58"/>
  <c r="N167" i="58"/>
  <c r="O167" i="58"/>
  <c r="P167" i="58"/>
  <c r="Q167" i="58"/>
  <c r="R167" i="58"/>
  <c r="S167" i="58"/>
  <c r="T167" i="58"/>
  <c r="U167" i="58"/>
  <c r="V167" i="58"/>
  <c r="W167" i="58"/>
  <c r="X167" i="58"/>
  <c r="Y167" i="58"/>
  <c r="Z167" i="58"/>
  <c r="AA167" i="58"/>
  <c r="AB167" i="58"/>
  <c r="AC167" i="58"/>
  <c r="AD167" i="58"/>
  <c r="AE167" i="58"/>
  <c r="AF167" i="58"/>
  <c r="AG167" i="58"/>
  <c r="AH167" i="58"/>
  <c r="AI167" i="58"/>
  <c r="AJ167" i="58"/>
  <c r="AK167" i="58"/>
  <c r="AL167" i="58"/>
  <c r="AM167" i="58"/>
  <c r="AN167" i="58"/>
  <c r="AO167" i="58"/>
  <c r="AP167" i="58"/>
  <c r="AQ167" i="58"/>
  <c r="AR167" i="58"/>
  <c r="AS167" i="58"/>
  <c r="AT167" i="58"/>
  <c r="AU167" i="58"/>
  <c r="AV167" i="58"/>
  <c r="AW167" i="58"/>
  <c r="AX167" i="58"/>
  <c r="AY167" i="58"/>
  <c r="AZ167" i="58"/>
  <c r="BA167" i="58"/>
  <c r="BB167" i="58"/>
  <c r="BC167" i="58"/>
  <c r="BD167" i="58"/>
  <c r="BE167" i="58"/>
  <c r="BF167" i="58"/>
  <c r="BG167" i="58"/>
  <c r="BH167" i="58"/>
  <c r="BI167" i="58"/>
  <c r="BJ167" i="58"/>
  <c r="BK167" i="58"/>
  <c r="BL167" i="58"/>
  <c r="BM167" i="58"/>
  <c r="BN167" i="58"/>
  <c r="BO167" i="58"/>
  <c r="BP167" i="58"/>
  <c r="BQ167" i="58"/>
  <c r="BR167" i="58"/>
  <c r="BS167" i="58"/>
  <c r="BT167" i="58"/>
  <c r="BU167" i="58"/>
  <c r="BV167" i="58"/>
  <c r="BW167" i="58"/>
  <c r="BX167" i="58"/>
  <c r="BY167" i="58"/>
  <c r="BZ167" i="58"/>
  <c r="CA167" i="58"/>
  <c r="CB167" i="58"/>
  <c r="CC167" i="58"/>
  <c r="CD167" i="58"/>
  <c r="CE167" i="58"/>
  <c r="CF167" i="58"/>
  <c r="CG167" i="58"/>
  <c r="CH167" i="58"/>
  <c r="CI167" i="58"/>
  <c r="CJ167" i="58"/>
  <c r="CK167" i="58"/>
  <c r="CL167" i="58"/>
  <c r="CM167" i="58"/>
  <c r="CN167" i="58"/>
  <c r="CO167" i="58"/>
  <c r="CP167" i="58"/>
  <c r="CQ167" i="58"/>
  <c r="CR167" i="58"/>
  <c r="CS167" i="58"/>
  <c r="CT167" i="58"/>
  <c r="CU167" i="58"/>
  <c r="CV167" i="58"/>
  <c r="CW167" i="58"/>
  <c r="CX167" i="58"/>
  <c r="CY167" i="58"/>
  <c r="CZ167" i="58"/>
  <c r="D167" i="58"/>
  <c r="E119" i="58"/>
  <c r="F119" i="58"/>
  <c r="G119" i="58"/>
  <c r="H119" i="58"/>
  <c r="I119" i="58"/>
  <c r="J119" i="58"/>
  <c r="K119" i="58"/>
  <c r="L119" i="58"/>
  <c r="M119" i="58"/>
  <c r="N119" i="58"/>
  <c r="O119" i="58"/>
  <c r="P119" i="58"/>
  <c r="Q119" i="58"/>
  <c r="R119" i="58"/>
  <c r="S119" i="58"/>
  <c r="T119" i="58"/>
  <c r="U119" i="58"/>
  <c r="V119" i="58"/>
  <c r="W119" i="58"/>
  <c r="X119" i="58"/>
  <c r="Y119" i="58"/>
  <c r="Z119" i="58"/>
  <c r="AA119" i="58"/>
  <c r="AB119" i="58"/>
  <c r="AC119" i="58"/>
  <c r="AD119" i="58"/>
  <c r="AE119" i="58"/>
  <c r="AF119" i="58"/>
  <c r="AG119" i="58"/>
  <c r="AH119" i="58"/>
  <c r="AI119" i="58"/>
  <c r="AJ119" i="58"/>
  <c r="AK119" i="58"/>
  <c r="AL119" i="58"/>
  <c r="AM119" i="58"/>
  <c r="AN119" i="58"/>
  <c r="AO119" i="58"/>
  <c r="AP119" i="58"/>
  <c r="AQ119" i="58"/>
  <c r="AR119" i="58"/>
  <c r="AS119" i="58"/>
  <c r="AT119" i="58"/>
  <c r="AU119" i="58"/>
  <c r="AV119" i="58"/>
  <c r="AW119" i="58"/>
  <c r="AX119" i="58"/>
  <c r="AY119" i="58"/>
  <c r="AZ119" i="58"/>
  <c r="BA119" i="58"/>
  <c r="BB119" i="58"/>
  <c r="BC119" i="58"/>
  <c r="BD119" i="58"/>
  <c r="BE119" i="58"/>
  <c r="BF119" i="58"/>
  <c r="BG119" i="58"/>
  <c r="BH119" i="58"/>
  <c r="BI119" i="58"/>
  <c r="BJ119" i="58"/>
  <c r="BK119" i="58"/>
  <c r="BL119" i="58"/>
  <c r="BM119" i="58"/>
  <c r="BN119" i="58"/>
  <c r="BO119" i="58"/>
  <c r="BP119" i="58"/>
  <c r="BQ119" i="58"/>
  <c r="BR119" i="58"/>
  <c r="BS119" i="58"/>
  <c r="BT119" i="58"/>
  <c r="BU119" i="58"/>
  <c r="BV119" i="58"/>
  <c r="BW119" i="58"/>
  <c r="BX119" i="58"/>
  <c r="BY119" i="58"/>
  <c r="BZ119" i="58"/>
  <c r="CA119" i="58"/>
  <c r="CB119" i="58"/>
  <c r="CC119" i="58"/>
  <c r="CD119" i="58"/>
  <c r="CE119" i="58"/>
  <c r="CF119" i="58"/>
  <c r="CG119" i="58"/>
  <c r="CH119" i="58"/>
  <c r="CI119" i="58"/>
  <c r="CJ119" i="58"/>
  <c r="CK119" i="58"/>
  <c r="CL119" i="58"/>
  <c r="CM119" i="58"/>
  <c r="CN119" i="58"/>
  <c r="CO119" i="58"/>
  <c r="CP119" i="58"/>
  <c r="CQ119" i="58"/>
  <c r="CR119" i="58"/>
  <c r="CS119" i="58"/>
  <c r="CT119" i="58"/>
  <c r="CU119" i="58"/>
  <c r="CV119" i="58"/>
  <c r="CW119" i="58"/>
  <c r="CX119" i="58"/>
  <c r="CY119" i="58"/>
  <c r="CZ119" i="58"/>
  <c r="D119" i="58"/>
  <c r="E263" i="58"/>
  <c r="F263" i="58"/>
  <c r="G263" i="58"/>
  <c r="H263" i="58"/>
  <c r="I263" i="58"/>
  <c r="J263" i="58"/>
  <c r="K263" i="58"/>
  <c r="L263" i="58"/>
  <c r="M263" i="58"/>
  <c r="N263" i="58"/>
  <c r="O263" i="58"/>
  <c r="P263" i="58"/>
  <c r="Q263" i="58"/>
  <c r="R263" i="58"/>
  <c r="S263" i="58"/>
  <c r="T263" i="58"/>
  <c r="U263" i="58"/>
  <c r="V263" i="58"/>
  <c r="W263" i="58"/>
  <c r="X263" i="58"/>
  <c r="Y263" i="58"/>
  <c r="Z263" i="58"/>
  <c r="AA263" i="58"/>
  <c r="AB263" i="58"/>
  <c r="AC263" i="58"/>
  <c r="AD263" i="58"/>
  <c r="AE263" i="58"/>
  <c r="AF263" i="58"/>
  <c r="AG263" i="58"/>
  <c r="AH263" i="58"/>
  <c r="AI263" i="58"/>
  <c r="AJ263" i="58"/>
  <c r="AK263" i="58"/>
  <c r="AL263" i="58"/>
  <c r="AM263" i="58"/>
  <c r="AN263" i="58"/>
  <c r="AO263" i="58"/>
  <c r="AP263" i="58"/>
  <c r="AQ263" i="58"/>
  <c r="AR263" i="58"/>
  <c r="AS263" i="58"/>
  <c r="AT263" i="58"/>
  <c r="AU263" i="58"/>
  <c r="AV263" i="58"/>
  <c r="AW263" i="58"/>
  <c r="AX263" i="58"/>
  <c r="AY263" i="58"/>
  <c r="AZ263" i="58"/>
  <c r="BA263" i="58"/>
  <c r="BB263" i="58"/>
  <c r="BC263" i="58"/>
  <c r="BD263" i="58"/>
  <c r="BE263" i="58"/>
  <c r="BF263" i="58"/>
  <c r="BG263" i="58"/>
  <c r="BH263" i="58"/>
  <c r="BI263" i="58"/>
  <c r="BJ263" i="58"/>
  <c r="BK263" i="58"/>
  <c r="BL263" i="58"/>
  <c r="BM263" i="58"/>
  <c r="BN263" i="58"/>
  <c r="BO263" i="58"/>
  <c r="BP263" i="58"/>
  <c r="BQ263" i="58"/>
  <c r="BR263" i="58"/>
  <c r="BS263" i="58"/>
  <c r="BT263" i="58"/>
  <c r="BU263" i="58"/>
  <c r="BV263" i="58"/>
  <c r="BW263" i="58"/>
  <c r="BX263" i="58"/>
  <c r="BY263" i="58"/>
  <c r="BZ263" i="58"/>
  <c r="CA263" i="58"/>
  <c r="CB263" i="58"/>
  <c r="CC263" i="58"/>
  <c r="CD263" i="58"/>
  <c r="CE263" i="58"/>
  <c r="CF263" i="58"/>
  <c r="CG263" i="58"/>
  <c r="CH263" i="58"/>
  <c r="CI263" i="58"/>
  <c r="CJ263" i="58"/>
  <c r="CK263" i="58"/>
  <c r="CL263" i="58"/>
  <c r="CM263" i="58"/>
  <c r="CN263" i="58"/>
  <c r="CO263" i="58"/>
  <c r="CP263" i="58"/>
  <c r="CQ263" i="58"/>
  <c r="CR263" i="58"/>
  <c r="CS263" i="58"/>
  <c r="CT263" i="58"/>
  <c r="CU263" i="58"/>
  <c r="CV263" i="58"/>
  <c r="CW263" i="58"/>
  <c r="CX263" i="58"/>
  <c r="CY263" i="58"/>
  <c r="CZ263" i="58"/>
  <c r="D263" i="58"/>
  <c r="J216" i="58"/>
  <c r="K216" i="58"/>
  <c r="L216" i="58"/>
  <c r="M216" i="58"/>
  <c r="N216" i="58"/>
  <c r="O216" i="58"/>
  <c r="P216" i="58"/>
  <c r="Q216" i="58"/>
  <c r="R216" i="58"/>
  <c r="S216" i="58"/>
  <c r="T216" i="58"/>
  <c r="U216" i="58"/>
  <c r="V216" i="58"/>
  <c r="W216" i="58"/>
  <c r="X216" i="58"/>
  <c r="Y216" i="58"/>
  <c r="Z216" i="58"/>
  <c r="AA216" i="58"/>
  <c r="AB216" i="58"/>
  <c r="AC216" i="58"/>
  <c r="AD216" i="58"/>
  <c r="AE216" i="58"/>
  <c r="AF216" i="58"/>
  <c r="AG216" i="58"/>
  <c r="AH216" i="58"/>
  <c r="AI216" i="58"/>
  <c r="AJ216" i="58"/>
  <c r="AK216" i="58"/>
  <c r="AL216" i="58"/>
  <c r="AM216" i="58"/>
  <c r="AN216" i="58"/>
  <c r="AO216" i="58"/>
  <c r="AP216" i="58"/>
  <c r="AQ216" i="58"/>
  <c r="AR216" i="58"/>
  <c r="AS216" i="58"/>
  <c r="AT216" i="58"/>
  <c r="AU216" i="58"/>
  <c r="AV216" i="58"/>
  <c r="AW216" i="58"/>
  <c r="AX216" i="58"/>
  <c r="AY216" i="58"/>
  <c r="AZ216" i="58"/>
  <c r="BA216" i="58"/>
  <c r="BB216" i="58"/>
  <c r="BC216" i="58"/>
  <c r="BD216" i="58"/>
  <c r="BE216" i="58"/>
  <c r="BF216" i="58"/>
  <c r="BG216" i="58"/>
  <c r="BH216" i="58"/>
  <c r="BI216" i="58"/>
  <c r="BJ216" i="58"/>
  <c r="BK216" i="58"/>
  <c r="BL216" i="58"/>
  <c r="BM216" i="58"/>
  <c r="BN216" i="58"/>
  <c r="BO216" i="58"/>
  <c r="BP216" i="58"/>
  <c r="BQ216" i="58"/>
  <c r="BR216" i="58"/>
  <c r="BS216" i="58"/>
  <c r="BT216" i="58"/>
  <c r="BU216" i="58"/>
  <c r="BV216" i="58"/>
  <c r="BW216" i="58"/>
  <c r="BX216" i="58"/>
  <c r="BY216" i="58"/>
  <c r="BZ216" i="58"/>
  <c r="CA216" i="58"/>
  <c r="CB216" i="58"/>
  <c r="CC216" i="58"/>
  <c r="CD216" i="58"/>
  <c r="CE216" i="58"/>
  <c r="CF216" i="58"/>
  <c r="CG216" i="58"/>
  <c r="CH216" i="58"/>
  <c r="CI216" i="58"/>
  <c r="CJ216" i="58"/>
  <c r="CK216" i="58"/>
  <c r="CL216" i="58"/>
  <c r="CM216" i="58"/>
  <c r="CN216" i="58"/>
  <c r="CO216" i="58"/>
  <c r="CP216" i="58"/>
  <c r="CQ216" i="58"/>
  <c r="CR216" i="58"/>
  <c r="CS216" i="58"/>
  <c r="CT216" i="58"/>
  <c r="CU216" i="58"/>
  <c r="CV216" i="58"/>
  <c r="CW216" i="58"/>
  <c r="CX216" i="58"/>
  <c r="CY216" i="58"/>
  <c r="CZ216" i="58"/>
  <c r="E216" i="58"/>
  <c r="F216" i="58"/>
  <c r="G216" i="58"/>
  <c r="H216" i="58"/>
  <c r="I216" i="58"/>
  <c r="D216" i="58"/>
  <c r="E330" i="57"/>
  <c r="F330" i="57"/>
  <c r="G330" i="57"/>
  <c r="H330" i="57"/>
  <c r="I330" i="57"/>
  <c r="J330" i="57"/>
  <c r="K330" i="57"/>
  <c r="L330" i="57"/>
  <c r="M330" i="57"/>
  <c r="N330" i="57"/>
  <c r="O330" i="57"/>
  <c r="P330" i="57"/>
  <c r="Q330" i="57"/>
  <c r="R330" i="57"/>
  <c r="S330" i="57"/>
  <c r="T330" i="57"/>
  <c r="U330" i="57"/>
  <c r="V330" i="57"/>
  <c r="W330" i="57"/>
  <c r="X330" i="57"/>
  <c r="Y330" i="57"/>
  <c r="Z330" i="57"/>
  <c r="AA330" i="57"/>
  <c r="AB330" i="57"/>
  <c r="AC330" i="57"/>
  <c r="AD330" i="57"/>
  <c r="AE330" i="57"/>
  <c r="AF330" i="57"/>
  <c r="AG330" i="57"/>
  <c r="AH330" i="57"/>
  <c r="AI330" i="57"/>
  <c r="AJ330" i="57"/>
  <c r="AK330" i="57"/>
  <c r="AL330" i="57"/>
  <c r="AM330" i="57"/>
  <c r="AN330" i="57"/>
  <c r="AO330" i="57"/>
  <c r="AP330" i="57"/>
  <c r="AQ330" i="57"/>
  <c r="AR330" i="57"/>
  <c r="AS330" i="57"/>
  <c r="AT330" i="57"/>
  <c r="AU330" i="57"/>
  <c r="AV330" i="57"/>
  <c r="AW330" i="57"/>
  <c r="AX330" i="57"/>
  <c r="AY330" i="57"/>
  <c r="AZ330" i="57"/>
  <c r="BA330" i="57"/>
  <c r="BB330" i="57"/>
  <c r="BC330" i="57"/>
  <c r="BD330" i="57"/>
  <c r="BE330" i="57"/>
  <c r="BF330" i="57"/>
  <c r="BG330" i="57"/>
  <c r="BH330" i="57"/>
  <c r="BI330" i="57"/>
  <c r="BJ330" i="57"/>
  <c r="BK330" i="57"/>
  <c r="E331" i="57"/>
  <c r="F331" i="57"/>
  <c r="G331" i="57"/>
  <c r="H331" i="57"/>
  <c r="I331" i="57"/>
  <c r="J331" i="57"/>
  <c r="K331" i="57"/>
  <c r="L331" i="57"/>
  <c r="M331" i="57"/>
  <c r="N331" i="57"/>
  <c r="O331" i="57"/>
  <c r="P331" i="57"/>
  <c r="Q331" i="57"/>
  <c r="R331" i="57"/>
  <c r="S331" i="57"/>
  <c r="T331" i="57"/>
  <c r="U331" i="57"/>
  <c r="V331" i="57"/>
  <c r="W331" i="57"/>
  <c r="X331" i="57"/>
  <c r="Y331" i="57"/>
  <c r="Z331" i="57"/>
  <c r="AA331" i="57"/>
  <c r="AB331" i="57"/>
  <c r="AC331" i="57"/>
  <c r="AD331" i="57"/>
  <c r="AE331" i="57"/>
  <c r="AF331" i="57"/>
  <c r="AG331" i="57"/>
  <c r="AH331" i="57"/>
  <c r="AI331" i="57"/>
  <c r="AJ331" i="57"/>
  <c r="AK331" i="57"/>
  <c r="AL331" i="57"/>
  <c r="AM331" i="57"/>
  <c r="AN331" i="57"/>
  <c r="AO331" i="57"/>
  <c r="AP331" i="57"/>
  <c r="AQ331" i="57"/>
  <c r="AR331" i="57"/>
  <c r="AS331" i="57"/>
  <c r="AT331" i="57"/>
  <c r="AU331" i="57"/>
  <c r="AV331" i="57"/>
  <c r="AW331" i="57"/>
  <c r="AX331" i="57"/>
  <c r="AY331" i="57"/>
  <c r="AZ331" i="57"/>
  <c r="BA331" i="57"/>
  <c r="BB331" i="57"/>
  <c r="BC331" i="57"/>
  <c r="BD331" i="57"/>
  <c r="BE331" i="57"/>
  <c r="BF331" i="57"/>
  <c r="BG331" i="57"/>
  <c r="BH331" i="57"/>
  <c r="BI331" i="57"/>
  <c r="BJ331" i="57"/>
  <c r="BK331" i="57"/>
  <c r="D331" i="57"/>
  <c r="D330" i="57"/>
  <c r="B41" i="18" l="1"/>
  <c r="C41" i="18"/>
  <c r="D41" i="18"/>
  <c r="E41" i="18"/>
  <c r="F41" i="18"/>
  <c r="G41" i="18"/>
  <c r="H41" i="18"/>
  <c r="I41" i="18"/>
  <c r="J41" i="18"/>
  <c r="K41" i="18"/>
  <c r="L41" i="18"/>
  <c r="M41" i="18"/>
  <c r="N41" i="18"/>
  <c r="O41" i="18"/>
  <c r="P41" i="18"/>
  <c r="Q41" i="18"/>
  <c r="R41" i="18"/>
  <c r="S41" i="18"/>
  <c r="T41" i="18"/>
  <c r="U41" i="18"/>
  <c r="V41" i="18"/>
  <c r="W41" i="18"/>
  <c r="X41" i="18"/>
  <c r="Y41" i="18"/>
  <c r="Z41" i="18"/>
  <c r="AA41" i="18"/>
  <c r="AB41" i="18"/>
  <c r="AC41" i="18"/>
  <c r="AD41" i="18"/>
  <c r="AE41" i="18"/>
  <c r="AF41" i="18"/>
  <c r="AG41" i="18"/>
  <c r="AH41" i="18"/>
  <c r="AI41" i="18"/>
  <c r="AJ41" i="18"/>
  <c r="AK41" i="18"/>
  <c r="AL41" i="18"/>
  <c r="AM41" i="18"/>
  <c r="AN41" i="18"/>
  <c r="AO41" i="18"/>
  <c r="AP41" i="18"/>
  <c r="AQ41" i="18"/>
  <c r="AR41" i="18"/>
  <c r="AS41" i="18"/>
  <c r="AT41" i="18"/>
  <c r="AU41" i="18"/>
  <c r="AV41" i="18"/>
  <c r="AW41" i="18"/>
  <c r="AX41" i="18"/>
  <c r="AY41" i="18"/>
  <c r="AZ41" i="18"/>
  <c r="BA41" i="18"/>
  <c r="BB41" i="18"/>
  <c r="BC41" i="18"/>
  <c r="BD41" i="18"/>
  <c r="BE41" i="18"/>
  <c r="BF41" i="18"/>
  <c r="BG41" i="18"/>
  <c r="BH41" i="18"/>
  <c r="BI41" i="18"/>
  <c r="BJ41"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A42" i="18"/>
  <c r="AB42" i="18"/>
  <c r="AC42" i="18"/>
  <c r="AD42" i="18"/>
  <c r="AE42" i="18"/>
  <c r="AF42" i="18"/>
  <c r="AG42" i="18"/>
  <c r="AH42" i="18"/>
  <c r="AI42" i="18"/>
  <c r="AJ42" i="18"/>
  <c r="AK42" i="18"/>
  <c r="AL42" i="18"/>
  <c r="AM42" i="18"/>
  <c r="AN42" i="18"/>
  <c r="AO42" i="18"/>
  <c r="AP42" i="18"/>
  <c r="AQ42" i="18"/>
  <c r="AR42" i="18"/>
  <c r="AS42" i="18"/>
  <c r="AT42" i="18"/>
  <c r="AU42" i="18"/>
  <c r="AV42" i="18"/>
  <c r="AW42" i="18"/>
  <c r="AX42" i="18"/>
  <c r="AY42" i="18"/>
  <c r="AZ42" i="18"/>
  <c r="BA42" i="18"/>
  <c r="BB42" i="18"/>
  <c r="BC42" i="18"/>
  <c r="BD42" i="18"/>
  <c r="BE42" i="18"/>
  <c r="BF42" i="18"/>
  <c r="BG42" i="18"/>
  <c r="BH42" i="18"/>
  <c r="BI42" i="18"/>
  <c r="BJ42"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A43" i="18"/>
  <c r="AB43" i="18"/>
  <c r="AC43" i="18"/>
  <c r="AD43" i="18"/>
  <c r="AE43" i="18"/>
  <c r="AF43" i="18"/>
  <c r="AG43" i="18"/>
  <c r="AH43" i="18"/>
  <c r="AI43" i="18"/>
  <c r="AJ43" i="18"/>
  <c r="AK43" i="18"/>
  <c r="AL43" i="18"/>
  <c r="AM43" i="18"/>
  <c r="AN43" i="18"/>
  <c r="AO43" i="18"/>
  <c r="AP43" i="18"/>
  <c r="AQ43" i="18"/>
  <c r="AR43" i="18"/>
  <c r="AS43" i="18"/>
  <c r="AT43" i="18"/>
  <c r="AU43" i="18"/>
  <c r="AV43" i="18"/>
  <c r="AW43" i="18"/>
  <c r="AX43" i="18"/>
  <c r="AY43" i="18"/>
  <c r="AZ43" i="18"/>
  <c r="BA43" i="18"/>
  <c r="BB43" i="18"/>
  <c r="BC43" i="18"/>
  <c r="BD43" i="18"/>
  <c r="BE43" i="18"/>
  <c r="BF43" i="18"/>
  <c r="BG43" i="18"/>
  <c r="BH43" i="18"/>
  <c r="BI43" i="18"/>
  <c r="BJ43"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A44" i="18"/>
  <c r="AB44" i="18"/>
  <c r="AC44" i="18"/>
  <c r="AD44" i="18"/>
  <c r="AE44" i="18"/>
  <c r="AF44" i="18"/>
  <c r="AG44" i="18"/>
  <c r="AH44" i="18"/>
  <c r="AI44" i="18"/>
  <c r="AJ44" i="18"/>
  <c r="AK44" i="18"/>
  <c r="AL44" i="18"/>
  <c r="AM44" i="18"/>
  <c r="AN44" i="18"/>
  <c r="AO44" i="18"/>
  <c r="AP44" i="18"/>
  <c r="AQ44" i="18"/>
  <c r="AR44" i="18"/>
  <c r="AS44" i="18"/>
  <c r="AT44" i="18"/>
  <c r="AU44" i="18"/>
  <c r="AV44" i="18"/>
  <c r="AW44" i="18"/>
  <c r="AX44" i="18"/>
  <c r="AY44" i="18"/>
  <c r="AZ44" i="18"/>
  <c r="BA44" i="18"/>
  <c r="BB44" i="18"/>
  <c r="BC44" i="18"/>
  <c r="BD44" i="18"/>
  <c r="BE44" i="18"/>
  <c r="BF44" i="18"/>
  <c r="BG44" i="18"/>
  <c r="BH44" i="18"/>
  <c r="BI44" i="18"/>
  <c r="BJ44"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A45" i="18"/>
  <c r="AB45" i="18"/>
  <c r="AC45" i="18"/>
  <c r="AD45" i="18"/>
  <c r="AE45" i="18"/>
  <c r="AF45" i="18"/>
  <c r="AG45" i="18"/>
  <c r="AH45" i="18"/>
  <c r="AI45" i="18"/>
  <c r="AJ45" i="18"/>
  <c r="AK45" i="18"/>
  <c r="AL45" i="18"/>
  <c r="AM45" i="18"/>
  <c r="AN45" i="18"/>
  <c r="AO45" i="18"/>
  <c r="AP45" i="18"/>
  <c r="AQ45" i="18"/>
  <c r="AR45" i="18"/>
  <c r="AS45" i="18"/>
  <c r="AT45" i="18"/>
  <c r="AU45" i="18"/>
  <c r="AV45" i="18"/>
  <c r="AW45" i="18"/>
  <c r="AX45" i="18"/>
  <c r="AY45" i="18"/>
  <c r="AZ45" i="18"/>
  <c r="BA45" i="18"/>
  <c r="BB45" i="18"/>
  <c r="BC45" i="18"/>
  <c r="BD45" i="18"/>
  <c r="BE45" i="18"/>
  <c r="BF45" i="18"/>
  <c r="BG45" i="18"/>
  <c r="BH45" i="18"/>
  <c r="BI45" i="18"/>
  <c r="BJ45" i="18"/>
  <c r="B46" i="18"/>
  <c r="C46" i="18"/>
  <c r="D46" i="18"/>
  <c r="E46" i="18"/>
  <c r="F46" i="18"/>
  <c r="G46" i="18"/>
  <c r="H46" i="18"/>
  <c r="I46" i="18"/>
  <c r="J46" i="18"/>
  <c r="K46" i="18"/>
  <c r="L46" i="18"/>
  <c r="M46" i="18"/>
  <c r="N46" i="18"/>
  <c r="O46" i="18"/>
  <c r="P46" i="18"/>
  <c r="Q46" i="18"/>
  <c r="R46" i="18"/>
  <c r="S46" i="18"/>
  <c r="T46" i="18"/>
  <c r="U46" i="18"/>
  <c r="V46" i="18"/>
  <c r="W46" i="18"/>
  <c r="X46" i="18"/>
  <c r="Y46" i="18"/>
  <c r="Z46" i="18"/>
  <c r="AA46" i="18"/>
  <c r="AB46" i="18"/>
  <c r="AC46" i="18"/>
  <c r="AD46" i="18"/>
  <c r="AE46" i="18"/>
  <c r="AF46" i="18"/>
  <c r="AG46" i="18"/>
  <c r="AH46" i="18"/>
  <c r="AI46" i="18"/>
  <c r="AJ46" i="18"/>
  <c r="AK46" i="18"/>
  <c r="AL46" i="18"/>
  <c r="AM46" i="18"/>
  <c r="AN46" i="18"/>
  <c r="AO46" i="18"/>
  <c r="AP46" i="18"/>
  <c r="AQ46" i="18"/>
  <c r="AR46" i="18"/>
  <c r="AS46" i="18"/>
  <c r="AT46" i="18"/>
  <c r="AU46" i="18"/>
  <c r="AV46" i="18"/>
  <c r="AW46" i="18"/>
  <c r="AX46" i="18"/>
  <c r="AY46" i="18"/>
  <c r="AZ46" i="18"/>
  <c r="BA46" i="18"/>
  <c r="BB46" i="18"/>
  <c r="BC46" i="18"/>
  <c r="BD46" i="18"/>
  <c r="BE46" i="18"/>
  <c r="BF46" i="18"/>
  <c r="BG46" i="18"/>
  <c r="BH46" i="18"/>
  <c r="BI46" i="18"/>
  <c r="BJ46" i="18"/>
  <c r="B47" i="18"/>
  <c r="C47" i="18"/>
  <c r="D47" i="18"/>
  <c r="E47" i="18"/>
  <c r="F47" i="18"/>
  <c r="G47" i="18"/>
  <c r="H47" i="18"/>
  <c r="I47" i="18"/>
  <c r="J47" i="18"/>
  <c r="K47" i="18"/>
  <c r="L47" i="18"/>
  <c r="M47" i="18"/>
  <c r="N47" i="18"/>
  <c r="O47" i="18"/>
  <c r="P47" i="18"/>
  <c r="Q47" i="18"/>
  <c r="R47" i="18"/>
  <c r="S47" i="18"/>
  <c r="T47" i="18"/>
  <c r="U47" i="18"/>
  <c r="V47" i="18"/>
  <c r="W47" i="18"/>
  <c r="X47" i="18"/>
  <c r="Y47" i="18"/>
  <c r="Z47" i="18"/>
  <c r="AA47" i="18"/>
  <c r="AB47" i="18"/>
  <c r="AC47" i="18"/>
  <c r="AD47" i="18"/>
  <c r="AE47" i="18"/>
  <c r="AF47" i="18"/>
  <c r="AG47" i="18"/>
  <c r="AH47" i="18"/>
  <c r="AI47" i="18"/>
  <c r="AJ47" i="18"/>
  <c r="AK47" i="18"/>
  <c r="AL47" i="18"/>
  <c r="AM47" i="18"/>
  <c r="AN47" i="18"/>
  <c r="AO47" i="18"/>
  <c r="AP47" i="18"/>
  <c r="AQ47" i="18"/>
  <c r="AR47" i="18"/>
  <c r="AS47" i="18"/>
  <c r="AT47" i="18"/>
  <c r="AU47" i="18"/>
  <c r="AV47" i="18"/>
  <c r="AW47" i="18"/>
  <c r="AX47" i="18"/>
  <c r="AY47" i="18"/>
  <c r="AZ47" i="18"/>
  <c r="BA47" i="18"/>
  <c r="BB47" i="18"/>
  <c r="BC47" i="18"/>
  <c r="BD47" i="18"/>
  <c r="BE47" i="18"/>
  <c r="BF47" i="18"/>
  <c r="BG47" i="18"/>
  <c r="BH47" i="18"/>
  <c r="BI47" i="18"/>
  <c r="BJ47" i="18"/>
  <c r="B48" i="18"/>
  <c r="C48" i="18"/>
  <c r="D48" i="18"/>
  <c r="E48" i="18"/>
  <c r="F48" i="18"/>
  <c r="G48" i="18"/>
  <c r="H48" i="18"/>
  <c r="I48" i="18"/>
  <c r="J48" i="18"/>
  <c r="K48" i="18"/>
  <c r="L48" i="18"/>
  <c r="M48" i="18"/>
  <c r="N48" i="18"/>
  <c r="O48" i="18"/>
  <c r="P48" i="18"/>
  <c r="Q48" i="18"/>
  <c r="R48" i="18"/>
  <c r="S48" i="18"/>
  <c r="T48" i="18"/>
  <c r="U48" i="18"/>
  <c r="V48" i="18"/>
  <c r="W48" i="18"/>
  <c r="X48" i="18"/>
  <c r="Y48" i="18"/>
  <c r="Z48" i="18"/>
  <c r="AA48" i="18"/>
  <c r="AB48" i="18"/>
  <c r="AC48" i="18"/>
  <c r="AD48" i="18"/>
  <c r="AE48" i="18"/>
  <c r="AF48" i="18"/>
  <c r="AG48" i="18"/>
  <c r="AH48" i="18"/>
  <c r="AI48" i="18"/>
  <c r="AJ48" i="18"/>
  <c r="AK48" i="18"/>
  <c r="AL48" i="18"/>
  <c r="AM48" i="18"/>
  <c r="AN48" i="18"/>
  <c r="AO48" i="18"/>
  <c r="AP48" i="18"/>
  <c r="AQ48" i="18"/>
  <c r="AR48" i="18"/>
  <c r="AS48" i="18"/>
  <c r="AT48" i="18"/>
  <c r="AU48" i="18"/>
  <c r="AV48" i="18"/>
  <c r="AW48" i="18"/>
  <c r="AX48" i="18"/>
  <c r="AY48" i="18"/>
  <c r="AZ48" i="18"/>
  <c r="BA48" i="18"/>
  <c r="BB48" i="18"/>
  <c r="BC48" i="18"/>
  <c r="BD48" i="18"/>
  <c r="BE48" i="18"/>
  <c r="BF48" i="18"/>
  <c r="BG48" i="18"/>
  <c r="BH48" i="18"/>
  <c r="BI48" i="18"/>
  <c r="BJ48" i="18"/>
  <c r="B49" i="18"/>
  <c r="C49" i="18"/>
  <c r="D49" i="18"/>
  <c r="E49" i="18"/>
  <c r="F49" i="18"/>
  <c r="G49" i="18"/>
  <c r="H49" i="18"/>
  <c r="I49" i="18"/>
  <c r="J49" i="18"/>
  <c r="K49" i="18"/>
  <c r="L49" i="18"/>
  <c r="M49" i="18"/>
  <c r="N49" i="18"/>
  <c r="O49" i="18"/>
  <c r="P49" i="18"/>
  <c r="Q49" i="18"/>
  <c r="R49" i="18"/>
  <c r="S49" i="18"/>
  <c r="T49" i="18"/>
  <c r="U49" i="18"/>
  <c r="V49" i="18"/>
  <c r="W49" i="18"/>
  <c r="X49" i="18"/>
  <c r="Y49" i="18"/>
  <c r="Z49" i="18"/>
  <c r="AA49" i="18"/>
  <c r="AB49" i="18"/>
  <c r="AC49" i="18"/>
  <c r="AD49" i="18"/>
  <c r="AE49" i="18"/>
  <c r="AF49" i="18"/>
  <c r="AG49" i="18"/>
  <c r="AH49" i="18"/>
  <c r="AI49" i="18"/>
  <c r="AJ49" i="18"/>
  <c r="AK49" i="18"/>
  <c r="AL49" i="18"/>
  <c r="AM49" i="18"/>
  <c r="AN49" i="18"/>
  <c r="AO49" i="18"/>
  <c r="AP49" i="18"/>
  <c r="AQ49" i="18"/>
  <c r="AR49" i="18"/>
  <c r="AS49" i="18"/>
  <c r="AT49" i="18"/>
  <c r="AU49" i="18"/>
  <c r="AV49" i="18"/>
  <c r="AW49" i="18"/>
  <c r="AX49" i="18"/>
  <c r="AY49" i="18"/>
  <c r="AZ49" i="18"/>
  <c r="BA49" i="18"/>
  <c r="BB49" i="18"/>
  <c r="BC49" i="18"/>
  <c r="BD49" i="18"/>
  <c r="BE49" i="18"/>
  <c r="BF49" i="18"/>
  <c r="BG49" i="18"/>
  <c r="BH49" i="18"/>
  <c r="BI49" i="18"/>
  <c r="BJ49" i="18"/>
  <c r="B50" i="18"/>
  <c r="C50" i="18"/>
  <c r="D50" i="18"/>
  <c r="E50" i="18"/>
  <c r="F50" i="18"/>
  <c r="G50" i="18"/>
  <c r="H50" i="18"/>
  <c r="I50" i="18"/>
  <c r="J50" i="18"/>
  <c r="K50" i="18"/>
  <c r="L50" i="18"/>
  <c r="M50" i="18"/>
  <c r="N50" i="18"/>
  <c r="O50" i="18"/>
  <c r="P50" i="18"/>
  <c r="Q50" i="18"/>
  <c r="R50" i="18"/>
  <c r="S50" i="18"/>
  <c r="T50" i="18"/>
  <c r="U50" i="18"/>
  <c r="V50" i="18"/>
  <c r="W50" i="18"/>
  <c r="X50" i="18"/>
  <c r="Y50" i="18"/>
  <c r="Z50" i="18"/>
  <c r="AA50" i="18"/>
  <c r="AB50" i="18"/>
  <c r="AC50" i="18"/>
  <c r="AD50" i="18"/>
  <c r="AE50" i="18"/>
  <c r="AF50" i="18"/>
  <c r="AG50" i="18"/>
  <c r="AH50" i="18"/>
  <c r="AI50" i="18"/>
  <c r="AJ50" i="18"/>
  <c r="AK50" i="18"/>
  <c r="AL50" i="18"/>
  <c r="AM50" i="18"/>
  <c r="AN50" i="18"/>
  <c r="AO50" i="18"/>
  <c r="AP50" i="18"/>
  <c r="AQ50" i="18"/>
  <c r="AR50" i="18"/>
  <c r="AS50" i="18"/>
  <c r="AT50" i="18"/>
  <c r="AU50" i="18"/>
  <c r="AV50" i="18"/>
  <c r="AW50" i="18"/>
  <c r="AX50" i="18"/>
  <c r="AY50" i="18"/>
  <c r="AZ50" i="18"/>
  <c r="BA50" i="18"/>
  <c r="BB50" i="18"/>
  <c r="BC50" i="18"/>
  <c r="BD50" i="18"/>
  <c r="BE50" i="18"/>
  <c r="BF50" i="18"/>
  <c r="BG50" i="18"/>
  <c r="BH50" i="18"/>
  <c r="BI50" i="18"/>
  <c r="BJ50" i="18"/>
  <c r="B51" i="18"/>
  <c r="C51" i="18"/>
  <c r="D51" i="18"/>
  <c r="E51" i="18"/>
  <c r="F51" i="18"/>
  <c r="G51" i="18"/>
  <c r="H51" i="18"/>
  <c r="I51" i="18"/>
  <c r="J51" i="18"/>
  <c r="K51" i="18"/>
  <c r="L51" i="18"/>
  <c r="M51" i="18"/>
  <c r="N51" i="18"/>
  <c r="O51" i="18"/>
  <c r="P51" i="18"/>
  <c r="Q51" i="18"/>
  <c r="R51" i="18"/>
  <c r="S51" i="18"/>
  <c r="T51" i="18"/>
  <c r="U51" i="18"/>
  <c r="V51" i="18"/>
  <c r="W51" i="18"/>
  <c r="X51" i="18"/>
  <c r="Y51" i="18"/>
  <c r="Z51" i="18"/>
  <c r="AA51" i="18"/>
  <c r="AB51" i="18"/>
  <c r="AC51" i="18"/>
  <c r="AD51" i="18"/>
  <c r="AE51" i="18"/>
  <c r="AF51" i="18"/>
  <c r="AG51" i="18"/>
  <c r="AH51" i="18"/>
  <c r="AI51" i="18"/>
  <c r="AJ51" i="18"/>
  <c r="AK51" i="18"/>
  <c r="AL51" i="18"/>
  <c r="AM51" i="18"/>
  <c r="AN51" i="18"/>
  <c r="AO51" i="18"/>
  <c r="AP51" i="18"/>
  <c r="AQ51" i="18"/>
  <c r="AR51" i="18"/>
  <c r="AS51" i="18"/>
  <c r="AT51" i="18"/>
  <c r="AU51" i="18"/>
  <c r="AV51" i="18"/>
  <c r="AW51" i="18"/>
  <c r="AX51" i="18"/>
  <c r="AY51" i="18"/>
  <c r="AZ51" i="18"/>
  <c r="BA51" i="18"/>
  <c r="BB51" i="18"/>
  <c r="BC51" i="18"/>
  <c r="BD51" i="18"/>
  <c r="BE51" i="18"/>
  <c r="BF51" i="18"/>
  <c r="BG51" i="18"/>
  <c r="BH51" i="18"/>
  <c r="BI51" i="18"/>
  <c r="BJ51" i="18"/>
  <c r="B52" i="18"/>
  <c r="C52" i="18"/>
  <c r="D52" i="18"/>
  <c r="E52" i="18"/>
  <c r="F52" i="18"/>
  <c r="G52" i="18"/>
  <c r="H52" i="18"/>
  <c r="I52" i="18"/>
  <c r="J52" i="18"/>
  <c r="K52" i="18"/>
  <c r="L52" i="18"/>
  <c r="M52" i="18"/>
  <c r="N52" i="18"/>
  <c r="O52" i="18"/>
  <c r="P52" i="18"/>
  <c r="Q52" i="18"/>
  <c r="R52" i="18"/>
  <c r="S52" i="18"/>
  <c r="T52" i="18"/>
  <c r="U52" i="18"/>
  <c r="V52" i="18"/>
  <c r="W52" i="18"/>
  <c r="X52" i="18"/>
  <c r="Y52" i="18"/>
  <c r="Z52" i="18"/>
  <c r="AA52" i="18"/>
  <c r="AB52" i="18"/>
  <c r="AC52" i="18"/>
  <c r="AD52" i="18"/>
  <c r="AE52" i="18"/>
  <c r="AF52" i="18"/>
  <c r="AG52" i="18"/>
  <c r="AH52" i="18"/>
  <c r="AI52" i="18"/>
  <c r="AJ52" i="18"/>
  <c r="AK52" i="18"/>
  <c r="AL52" i="18"/>
  <c r="AM52" i="18"/>
  <c r="AN52" i="18"/>
  <c r="AO52" i="18"/>
  <c r="AP52" i="18"/>
  <c r="AQ52" i="18"/>
  <c r="AR52" i="18"/>
  <c r="AS52" i="18"/>
  <c r="AT52" i="18"/>
  <c r="AU52" i="18"/>
  <c r="AV52" i="18"/>
  <c r="AW52" i="18"/>
  <c r="AX52" i="18"/>
  <c r="AY52" i="18"/>
  <c r="AZ52" i="18"/>
  <c r="BA52" i="18"/>
  <c r="BB52" i="18"/>
  <c r="BC52" i="18"/>
  <c r="BD52" i="18"/>
  <c r="BE52" i="18"/>
  <c r="BF52" i="18"/>
  <c r="BG52" i="18"/>
  <c r="BH52" i="18"/>
  <c r="BI52" i="18"/>
  <c r="BJ52" i="18"/>
  <c r="B53" i="18"/>
  <c r="C53" i="18"/>
  <c r="D53" i="18"/>
  <c r="E53" i="18"/>
  <c r="F53" i="18"/>
  <c r="G53" i="18"/>
  <c r="H53" i="18"/>
  <c r="I53" i="18"/>
  <c r="J53" i="18"/>
  <c r="K53" i="18"/>
  <c r="L53" i="18"/>
  <c r="M53" i="18"/>
  <c r="N53" i="18"/>
  <c r="O53" i="18"/>
  <c r="P53" i="18"/>
  <c r="Q53" i="18"/>
  <c r="R53" i="18"/>
  <c r="S53" i="18"/>
  <c r="T53" i="18"/>
  <c r="U53" i="18"/>
  <c r="V53" i="18"/>
  <c r="W53" i="18"/>
  <c r="X53" i="18"/>
  <c r="Y53" i="18"/>
  <c r="Z53" i="18"/>
  <c r="AA53" i="18"/>
  <c r="AB53" i="18"/>
  <c r="AC53" i="18"/>
  <c r="AD53" i="18"/>
  <c r="AE53" i="18"/>
  <c r="AF53" i="18"/>
  <c r="AG53" i="18"/>
  <c r="AH53" i="18"/>
  <c r="AI53" i="18"/>
  <c r="AJ53" i="18"/>
  <c r="AK53" i="18"/>
  <c r="AL53" i="18"/>
  <c r="AM53" i="18"/>
  <c r="AN53" i="18"/>
  <c r="AO53" i="18"/>
  <c r="AP53" i="18"/>
  <c r="AQ53" i="18"/>
  <c r="AR53" i="18"/>
  <c r="AS53" i="18"/>
  <c r="AT53" i="18"/>
  <c r="AU53" i="18"/>
  <c r="AV53" i="18"/>
  <c r="AW53" i="18"/>
  <c r="AX53" i="18"/>
  <c r="AY53" i="18"/>
  <c r="AZ53" i="18"/>
  <c r="BA53" i="18"/>
  <c r="BB53" i="18"/>
  <c r="BC53" i="18"/>
  <c r="BD53" i="18"/>
  <c r="BE53" i="18"/>
  <c r="BF53" i="18"/>
  <c r="BG53" i="18"/>
  <c r="BH53" i="18"/>
  <c r="BI53" i="18"/>
  <c r="BJ53" i="18"/>
  <c r="B54" i="18"/>
  <c r="C54" i="18"/>
  <c r="D54" i="18"/>
  <c r="E54" i="18"/>
  <c r="F54" i="18"/>
  <c r="G54" i="18"/>
  <c r="H54" i="18"/>
  <c r="I54" i="18"/>
  <c r="J54" i="18"/>
  <c r="K54" i="18"/>
  <c r="L54" i="18"/>
  <c r="M54" i="18"/>
  <c r="N54" i="18"/>
  <c r="O54" i="18"/>
  <c r="P54" i="18"/>
  <c r="Q54" i="18"/>
  <c r="R54" i="18"/>
  <c r="S54" i="18"/>
  <c r="T54" i="18"/>
  <c r="U54" i="18"/>
  <c r="V54" i="18"/>
  <c r="W54" i="18"/>
  <c r="X54" i="18"/>
  <c r="Y54" i="18"/>
  <c r="Z54" i="18"/>
  <c r="AA54" i="18"/>
  <c r="AB54" i="18"/>
  <c r="AC54" i="18"/>
  <c r="AD54" i="18"/>
  <c r="AE54" i="18"/>
  <c r="AF54" i="18"/>
  <c r="AG54" i="18"/>
  <c r="AH54" i="18"/>
  <c r="AI54" i="18"/>
  <c r="AJ54" i="18"/>
  <c r="AK54" i="18"/>
  <c r="AL54" i="18"/>
  <c r="AM54" i="18"/>
  <c r="AN54" i="18"/>
  <c r="AO54" i="18"/>
  <c r="AP54" i="18"/>
  <c r="AQ54" i="18"/>
  <c r="AR54" i="18"/>
  <c r="AS54" i="18"/>
  <c r="AT54" i="18"/>
  <c r="AU54" i="18"/>
  <c r="AV54" i="18"/>
  <c r="AW54" i="18"/>
  <c r="AX54" i="18"/>
  <c r="AY54" i="18"/>
  <c r="AZ54" i="18"/>
  <c r="BA54" i="18"/>
  <c r="BB54" i="18"/>
  <c r="BC54" i="18"/>
  <c r="BD54" i="18"/>
  <c r="BE54" i="18"/>
  <c r="BF54" i="18"/>
  <c r="BG54" i="18"/>
  <c r="BH54" i="18"/>
  <c r="BI54" i="18"/>
  <c r="BJ54" i="18"/>
  <c r="B55" i="18"/>
  <c r="C55" i="18"/>
  <c r="D55" i="18"/>
  <c r="E55" i="18"/>
  <c r="F55" i="18"/>
  <c r="G55" i="18"/>
  <c r="H55" i="18"/>
  <c r="I55" i="18"/>
  <c r="J55" i="18"/>
  <c r="K55" i="18"/>
  <c r="L55" i="18"/>
  <c r="M55" i="18"/>
  <c r="N55" i="18"/>
  <c r="O55" i="18"/>
  <c r="P55" i="18"/>
  <c r="Q55" i="18"/>
  <c r="R55" i="18"/>
  <c r="S55" i="18"/>
  <c r="T55" i="18"/>
  <c r="U55" i="18"/>
  <c r="V55" i="18"/>
  <c r="W55" i="18"/>
  <c r="X55" i="18"/>
  <c r="Y55" i="18"/>
  <c r="Z55" i="18"/>
  <c r="AA55" i="18"/>
  <c r="AB55" i="18"/>
  <c r="AC55" i="18"/>
  <c r="AD55" i="18"/>
  <c r="AE55" i="18"/>
  <c r="AF55" i="18"/>
  <c r="AG55" i="18"/>
  <c r="AH55" i="18"/>
  <c r="AI55" i="18"/>
  <c r="AJ55" i="18"/>
  <c r="AK55" i="18"/>
  <c r="AL55" i="18"/>
  <c r="AM55" i="18"/>
  <c r="AN55" i="18"/>
  <c r="AO55" i="18"/>
  <c r="AP55" i="18"/>
  <c r="AQ55" i="18"/>
  <c r="AR55" i="18"/>
  <c r="AS55" i="18"/>
  <c r="AT55" i="18"/>
  <c r="AU55" i="18"/>
  <c r="AV55" i="18"/>
  <c r="AW55" i="18"/>
  <c r="AX55" i="18"/>
  <c r="AY55" i="18"/>
  <c r="AZ55" i="18"/>
  <c r="BA55" i="18"/>
  <c r="BB55" i="18"/>
  <c r="BC55" i="18"/>
  <c r="BD55" i="18"/>
  <c r="BE55" i="18"/>
  <c r="BF55" i="18"/>
  <c r="BG55" i="18"/>
  <c r="BH55" i="18"/>
  <c r="BI55" i="18"/>
  <c r="BJ55"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A56" i="18"/>
  <c r="AB56" i="18"/>
  <c r="AC56" i="18"/>
  <c r="AD56" i="18"/>
  <c r="AE56" i="18"/>
  <c r="AF56" i="18"/>
  <c r="AG56" i="18"/>
  <c r="AH56" i="18"/>
  <c r="AI56" i="18"/>
  <c r="AJ56" i="18"/>
  <c r="AK56" i="18"/>
  <c r="AL56" i="18"/>
  <c r="AM56" i="18"/>
  <c r="AN56" i="18"/>
  <c r="AO56" i="18"/>
  <c r="AP56" i="18"/>
  <c r="AQ56" i="18"/>
  <c r="AR56" i="18"/>
  <c r="AS56" i="18"/>
  <c r="AT56" i="18"/>
  <c r="AU56" i="18"/>
  <c r="AV56" i="18"/>
  <c r="AW56" i="18"/>
  <c r="AX56" i="18"/>
  <c r="AY56" i="18"/>
  <c r="AZ56" i="18"/>
  <c r="BA56" i="18"/>
  <c r="BB56" i="18"/>
  <c r="BC56" i="18"/>
  <c r="BD56" i="18"/>
  <c r="BE56" i="18"/>
  <c r="BF56" i="18"/>
  <c r="BG56" i="18"/>
  <c r="BH56" i="18"/>
  <c r="BI56" i="18"/>
  <c r="BJ56" i="18"/>
  <c r="B57" i="18"/>
  <c r="C57" i="18"/>
  <c r="D57" i="18"/>
  <c r="E57" i="18"/>
  <c r="F57" i="18"/>
  <c r="G57" i="18"/>
  <c r="H57" i="18"/>
  <c r="I57" i="18"/>
  <c r="J57" i="18"/>
  <c r="K57" i="18"/>
  <c r="L57" i="18"/>
  <c r="M57" i="18"/>
  <c r="N57" i="18"/>
  <c r="O57" i="18"/>
  <c r="P57" i="18"/>
  <c r="Q57" i="18"/>
  <c r="R57" i="18"/>
  <c r="S57" i="18"/>
  <c r="T57" i="18"/>
  <c r="U57" i="18"/>
  <c r="V57" i="18"/>
  <c r="W57" i="18"/>
  <c r="X57" i="18"/>
  <c r="Y57" i="18"/>
  <c r="Z57" i="18"/>
  <c r="AA57" i="18"/>
  <c r="AB57" i="18"/>
  <c r="AC57" i="18"/>
  <c r="AD57" i="18"/>
  <c r="AE57" i="18"/>
  <c r="AF57" i="18"/>
  <c r="AG57" i="18"/>
  <c r="AH57" i="18"/>
  <c r="AI57" i="18"/>
  <c r="AJ57" i="18"/>
  <c r="AK57" i="18"/>
  <c r="AL57" i="18"/>
  <c r="AM57" i="18"/>
  <c r="AN57" i="18"/>
  <c r="AO57" i="18"/>
  <c r="AP57" i="18"/>
  <c r="AQ57" i="18"/>
  <c r="AR57" i="18"/>
  <c r="AS57" i="18"/>
  <c r="AT57" i="18"/>
  <c r="AU57" i="18"/>
  <c r="AV57" i="18"/>
  <c r="AW57" i="18"/>
  <c r="AX57" i="18"/>
  <c r="AY57" i="18"/>
  <c r="AZ57" i="18"/>
  <c r="BA57" i="18"/>
  <c r="BB57" i="18"/>
  <c r="BC57" i="18"/>
  <c r="BD57" i="18"/>
  <c r="BE57" i="18"/>
  <c r="BF57" i="18"/>
  <c r="BG57" i="18"/>
  <c r="BH57" i="18"/>
  <c r="BI57" i="18"/>
  <c r="BJ57" i="18"/>
  <c r="B40" i="18"/>
  <c r="G22" i="53"/>
  <c r="G11" i="53"/>
  <c r="A9" i="65"/>
  <c r="A8" i="65"/>
  <c r="D321" i="57"/>
  <c r="F103" i="18"/>
  <c r="G103" i="18"/>
  <c r="H103" i="18"/>
  <c r="I103" i="18"/>
  <c r="J103" i="18"/>
  <c r="K103" i="18"/>
  <c r="L103" i="18"/>
  <c r="M103" i="18"/>
  <c r="N103" i="18"/>
  <c r="O103" i="18"/>
  <c r="P103" i="18"/>
  <c r="Q103" i="18"/>
  <c r="R103" i="18"/>
  <c r="S103" i="18"/>
  <c r="T103" i="18"/>
  <c r="U103" i="18"/>
  <c r="V103" i="18"/>
  <c r="W103" i="18"/>
  <c r="X103" i="18"/>
  <c r="Y103" i="18"/>
  <c r="Z103" i="18"/>
  <c r="AA103" i="18"/>
  <c r="AB103" i="18"/>
  <c r="AC103" i="18"/>
  <c r="AD103" i="18"/>
  <c r="AE103" i="18"/>
  <c r="AF103" i="18"/>
  <c r="AG103" i="18"/>
  <c r="AH103" i="18"/>
  <c r="AI103" i="18"/>
  <c r="AJ103" i="18"/>
  <c r="AK103" i="18"/>
  <c r="AL103" i="18"/>
  <c r="AM103" i="18"/>
  <c r="AN103" i="18"/>
  <c r="AO103" i="18"/>
  <c r="AP103" i="18"/>
  <c r="AQ103" i="18"/>
  <c r="AR103" i="18"/>
  <c r="AS103" i="18"/>
  <c r="AT103" i="18"/>
  <c r="AU103" i="18"/>
  <c r="AV103" i="18"/>
  <c r="AW103" i="18"/>
  <c r="AX103" i="18"/>
  <c r="AY103" i="18"/>
  <c r="AZ103" i="18"/>
  <c r="BA103" i="18"/>
  <c r="BB103" i="18"/>
  <c r="BC103" i="18"/>
  <c r="BD103" i="18"/>
  <c r="BE103" i="18"/>
  <c r="BF103" i="18"/>
  <c r="BG103" i="18"/>
  <c r="BH103" i="18"/>
  <c r="BI103" i="18"/>
  <c r="BJ103" i="18"/>
  <c r="D103" i="18"/>
  <c r="E103" i="18"/>
  <c r="C103" i="18"/>
  <c r="D102" i="18"/>
  <c r="E102" i="18"/>
  <c r="F102" i="18"/>
  <c r="G102" i="18"/>
  <c r="H102" i="18"/>
  <c r="I102" i="18"/>
  <c r="J102" i="18"/>
  <c r="K102" i="18"/>
  <c r="L102" i="18"/>
  <c r="M102" i="18"/>
  <c r="N102" i="18"/>
  <c r="O102" i="18"/>
  <c r="P102" i="18"/>
  <c r="Q102" i="18"/>
  <c r="R102" i="18"/>
  <c r="S102" i="18"/>
  <c r="T102" i="18"/>
  <c r="U102" i="18"/>
  <c r="V102" i="18"/>
  <c r="W102" i="18"/>
  <c r="X102" i="18"/>
  <c r="Y102" i="18"/>
  <c r="Z102" i="18"/>
  <c r="AA102" i="18"/>
  <c r="AB102" i="18"/>
  <c r="AC102" i="18"/>
  <c r="AD102" i="18"/>
  <c r="AE102" i="18"/>
  <c r="AF102" i="18"/>
  <c r="AG102" i="18"/>
  <c r="AH102" i="18"/>
  <c r="AI102" i="18"/>
  <c r="AJ102" i="18"/>
  <c r="AK102" i="18"/>
  <c r="AL102" i="18"/>
  <c r="AM102" i="18"/>
  <c r="AN102" i="18"/>
  <c r="AO102" i="18"/>
  <c r="AP102" i="18"/>
  <c r="AQ102" i="18"/>
  <c r="AR102" i="18"/>
  <c r="AS102" i="18"/>
  <c r="AT102" i="18"/>
  <c r="AU102" i="18"/>
  <c r="AV102" i="18"/>
  <c r="AW102" i="18"/>
  <c r="AX102" i="18"/>
  <c r="AY102" i="18"/>
  <c r="AZ102" i="18"/>
  <c r="BA102" i="18"/>
  <c r="BB102" i="18"/>
  <c r="BC102" i="18"/>
  <c r="BD102" i="18"/>
  <c r="BE102" i="18"/>
  <c r="BF102" i="18"/>
  <c r="BG102" i="18"/>
  <c r="BH102" i="18"/>
  <c r="BI102" i="18"/>
  <c r="BJ102" i="18"/>
  <c r="C102" i="18"/>
  <c r="BK100" i="18"/>
  <c r="BK101" i="18"/>
  <c r="BK56" i="18" l="1"/>
  <c r="BK46" i="18"/>
  <c r="BK52" i="18"/>
  <c r="BK42" i="18"/>
  <c r="BK50" i="18"/>
  <c r="BK48" i="18"/>
  <c r="BK57" i="18"/>
  <c r="BK47" i="18"/>
  <c r="BK44" i="18"/>
  <c r="BK55" i="18"/>
  <c r="BK53" i="18"/>
  <c r="BK45" i="18"/>
  <c r="BK43" i="18"/>
  <c r="BK54" i="18"/>
  <c r="BK51" i="18"/>
  <c r="BK41" i="18"/>
  <c r="BK49" i="18"/>
  <c r="E43" i="58" l="1"/>
  <c r="F18" i="18"/>
  <c r="H43" i="58"/>
  <c r="H18" i="18"/>
  <c r="J18" i="18"/>
  <c r="L43" i="58"/>
  <c r="N43" i="58"/>
  <c r="N18" i="18"/>
  <c r="P43" i="58"/>
  <c r="R18" i="18"/>
  <c r="T43" i="58"/>
  <c r="U43" i="58"/>
  <c r="V18" i="18"/>
  <c r="W18" i="18"/>
  <c r="Y18" i="18"/>
  <c r="Z18" i="18"/>
  <c r="AA18" i="18"/>
  <c r="AC43" i="58"/>
  <c r="AD18" i="18"/>
  <c r="AE18" i="18"/>
  <c r="AG43" i="58"/>
  <c r="AH18" i="18"/>
  <c r="AL18" i="18"/>
  <c r="AM18" i="18"/>
  <c r="AO43" i="58"/>
  <c r="AO18" i="18"/>
  <c r="AP18" i="18"/>
  <c r="AQ18" i="18"/>
  <c r="AS18" i="18"/>
  <c r="AT18" i="18"/>
  <c r="AU18" i="18"/>
  <c r="AW43" i="58"/>
  <c r="AX43" i="58"/>
  <c r="AX18" i="18"/>
  <c r="R14" i="44"/>
  <c r="BA18" i="18"/>
  <c r="BB18" i="18"/>
  <c r="BC18" i="18"/>
  <c r="W14" i="44"/>
  <c r="BF18" i="18"/>
  <c r="Z14" i="44"/>
  <c r="BJ18" i="18"/>
  <c r="BM43" i="58"/>
  <c r="BN43" i="58"/>
  <c r="BQ43" i="58"/>
  <c r="BU43" i="58"/>
  <c r="BY43" i="58"/>
  <c r="CD43" i="58"/>
  <c r="CS43" i="58"/>
  <c r="CW43" i="58"/>
  <c r="E71" i="58"/>
  <c r="F19" i="18"/>
  <c r="H71" i="58"/>
  <c r="I71" i="58"/>
  <c r="J19" i="18"/>
  <c r="L71" i="58"/>
  <c r="L19" i="18"/>
  <c r="N19" i="18"/>
  <c r="P71" i="58"/>
  <c r="R19" i="18"/>
  <c r="T71" i="58"/>
  <c r="U71" i="58"/>
  <c r="U19" i="18"/>
  <c r="V19" i="18"/>
  <c r="X71" i="58"/>
  <c r="Z19" i="18"/>
  <c r="AB71" i="58"/>
  <c r="AC71" i="58"/>
  <c r="AD19" i="18"/>
  <c r="AF71" i="58"/>
  <c r="AF19" i="18"/>
  <c r="AH19" i="18"/>
  <c r="AJ71" i="58"/>
  <c r="AL19" i="18"/>
  <c r="AN71" i="58"/>
  <c r="AO71" i="58"/>
  <c r="AP71" i="58"/>
  <c r="AP19" i="18"/>
  <c r="AR71" i="58"/>
  <c r="AT71" i="58"/>
  <c r="AT19" i="18"/>
  <c r="AV71" i="58"/>
  <c r="AX19" i="18"/>
  <c r="AZ71" i="58"/>
  <c r="BA19" i="18"/>
  <c r="BB19" i="18"/>
  <c r="BD71" i="58"/>
  <c r="BF71" i="58"/>
  <c r="BF19" i="18"/>
  <c r="BH71" i="58"/>
  <c r="BJ71" i="58"/>
  <c r="BJ19" i="18"/>
  <c r="BL71" i="58"/>
  <c r="BP71" i="58"/>
  <c r="BQ71" i="58"/>
  <c r="BT71" i="58"/>
  <c r="BX71" i="58"/>
  <c r="CB71" i="58"/>
  <c r="CC71" i="58"/>
  <c r="CF71" i="58"/>
  <c r="CG71" i="58"/>
  <c r="CJ71" i="58"/>
  <c r="CL71" i="58"/>
  <c r="CN71" i="58"/>
  <c r="CR71" i="58"/>
  <c r="CS71" i="58"/>
  <c r="CV71" i="58"/>
  <c r="CW71" i="58"/>
  <c r="CZ71" i="58"/>
  <c r="D20" i="44"/>
  <c r="E20" i="44"/>
  <c r="F20" i="44"/>
  <c r="G20" i="44"/>
  <c r="H20" i="44"/>
  <c r="I20" i="44"/>
  <c r="J20" i="44"/>
  <c r="K20" i="44"/>
  <c r="L20" i="44"/>
  <c r="M20" i="44"/>
  <c r="N20" i="44"/>
  <c r="O20" i="44"/>
  <c r="P20" i="44"/>
  <c r="Q20" i="44"/>
  <c r="R20" i="44"/>
  <c r="S20" i="44"/>
  <c r="T20" i="44"/>
  <c r="U20" i="44"/>
  <c r="V20" i="44"/>
  <c r="W20" i="44"/>
  <c r="X20" i="44"/>
  <c r="Y20" i="44"/>
  <c r="Z20" i="44"/>
  <c r="AA20" i="44"/>
  <c r="AB20" i="44"/>
  <c r="D11" i="44"/>
  <c r="E11" i="44"/>
  <c r="F11" i="44"/>
  <c r="G11" i="44"/>
  <c r="H11" i="44"/>
  <c r="I11" i="44"/>
  <c r="J11" i="44"/>
  <c r="K11" i="44"/>
  <c r="L11" i="44"/>
  <c r="M11" i="44"/>
  <c r="N11" i="44"/>
  <c r="O11" i="44"/>
  <c r="P11" i="44"/>
  <c r="Q11" i="44"/>
  <c r="R11" i="44"/>
  <c r="S11" i="44"/>
  <c r="T11" i="44"/>
  <c r="U11" i="44"/>
  <c r="V11" i="44"/>
  <c r="W11" i="44"/>
  <c r="X11" i="44"/>
  <c r="Y11" i="44"/>
  <c r="Z11" i="44"/>
  <c r="AA11" i="44"/>
  <c r="AB11" i="44"/>
  <c r="C19" i="18"/>
  <c r="C18" i="18"/>
  <c r="C40" i="18"/>
  <c r="C39" i="18" s="1"/>
  <c r="D40" i="18"/>
  <c r="D39" i="18" s="1"/>
  <c r="E40" i="18"/>
  <c r="E39" i="18" s="1"/>
  <c r="F40" i="18"/>
  <c r="F39" i="18" s="1"/>
  <c r="G40" i="18"/>
  <c r="G39" i="18" s="1"/>
  <c r="H40" i="18"/>
  <c r="H39" i="18" s="1"/>
  <c r="I40" i="18"/>
  <c r="I39" i="18" s="1"/>
  <c r="J40" i="18"/>
  <c r="J39" i="18" s="1"/>
  <c r="K40" i="18"/>
  <c r="K39" i="18" s="1"/>
  <c r="L40" i="18"/>
  <c r="L39" i="18" s="1"/>
  <c r="M40" i="18"/>
  <c r="M39" i="18" s="1"/>
  <c r="N40" i="18"/>
  <c r="N39" i="18" s="1"/>
  <c r="O40" i="18"/>
  <c r="O39" i="18" s="1"/>
  <c r="P40" i="18"/>
  <c r="P39" i="18" s="1"/>
  <c r="Q40" i="18"/>
  <c r="Q39" i="18" s="1"/>
  <c r="R40" i="18"/>
  <c r="R39" i="18" s="1"/>
  <c r="S40" i="18"/>
  <c r="S39" i="18" s="1"/>
  <c r="T40" i="18"/>
  <c r="T39" i="18" s="1"/>
  <c r="U40" i="18"/>
  <c r="U39" i="18" s="1"/>
  <c r="V40" i="18"/>
  <c r="V39" i="18" s="1"/>
  <c r="W40" i="18"/>
  <c r="W39" i="18" s="1"/>
  <c r="X40" i="18"/>
  <c r="X39" i="18" s="1"/>
  <c r="Y40" i="18"/>
  <c r="Y39" i="18" s="1"/>
  <c r="Z40" i="18"/>
  <c r="Z39" i="18" s="1"/>
  <c r="AA40" i="18"/>
  <c r="AA39" i="18" s="1"/>
  <c r="AB40" i="18"/>
  <c r="AB39" i="18" s="1"/>
  <c r="AC40" i="18"/>
  <c r="AC39" i="18" s="1"/>
  <c r="AD40" i="18"/>
  <c r="AD39" i="18" s="1"/>
  <c r="AE40" i="18"/>
  <c r="AE39" i="18" s="1"/>
  <c r="AF40" i="18"/>
  <c r="AF39" i="18" s="1"/>
  <c r="AG40" i="18"/>
  <c r="AG39" i="18" s="1"/>
  <c r="AH40" i="18"/>
  <c r="AH39" i="18" s="1"/>
  <c r="AI40" i="18"/>
  <c r="AI39" i="18" s="1"/>
  <c r="AJ40" i="18"/>
  <c r="AJ39" i="18" s="1"/>
  <c r="AK40" i="18"/>
  <c r="AK39" i="18" s="1"/>
  <c r="AL40" i="18"/>
  <c r="AL39" i="18" s="1"/>
  <c r="AM40" i="18"/>
  <c r="AM39" i="18" s="1"/>
  <c r="AN40" i="18"/>
  <c r="AN39" i="18" s="1"/>
  <c r="AO40" i="18"/>
  <c r="AO39" i="18" s="1"/>
  <c r="AP40" i="18"/>
  <c r="AP39" i="18" s="1"/>
  <c r="AQ40" i="18"/>
  <c r="AQ39" i="18" s="1"/>
  <c r="AR40" i="18"/>
  <c r="AR39" i="18" s="1"/>
  <c r="AS40" i="18"/>
  <c r="AS39" i="18" s="1"/>
  <c r="AT40" i="18"/>
  <c r="AT39" i="18" s="1"/>
  <c r="AU40" i="18"/>
  <c r="AU39" i="18" s="1"/>
  <c r="AV40" i="18"/>
  <c r="AV39" i="18" s="1"/>
  <c r="AW40" i="18"/>
  <c r="AW39" i="18" s="1"/>
  <c r="AX40" i="18"/>
  <c r="AX39" i="18" s="1"/>
  <c r="AY40" i="18"/>
  <c r="AY39" i="18" s="1"/>
  <c r="AZ40" i="18"/>
  <c r="AZ39" i="18" s="1"/>
  <c r="BA40" i="18"/>
  <c r="BA39" i="18" s="1"/>
  <c r="BB40" i="18"/>
  <c r="BB39" i="18" s="1"/>
  <c r="BC40" i="18"/>
  <c r="BC39" i="18" s="1"/>
  <c r="BD40" i="18"/>
  <c r="BD39" i="18" s="1"/>
  <c r="BE40" i="18"/>
  <c r="BE39" i="18" s="1"/>
  <c r="BF40" i="18"/>
  <c r="BF39" i="18" s="1"/>
  <c r="BG40" i="18"/>
  <c r="BG39" i="18" s="1"/>
  <c r="BH40" i="18"/>
  <c r="BH39" i="18" s="1"/>
  <c r="BI40" i="18"/>
  <c r="BI39" i="18" s="1"/>
  <c r="BJ40" i="18"/>
  <c r="BJ39" i="18" s="1"/>
  <c r="C22" i="18"/>
  <c r="C23" i="18"/>
  <c r="C24" i="18"/>
  <c r="C25" i="18"/>
  <c r="C26" i="18"/>
  <c r="C27" i="18"/>
  <c r="C28" i="18"/>
  <c r="C29" i="18"/>
  <c r="D22" i="18"/>
  <c r="D23" i="18"/>
  <c r="D24" i="18"/>
  <c r="D25" i="18"/>
  <c r="D26" i="18"/>
  <c r="D27" i="18"/>
  <c r="D28" i="18"/>
  <c r="D29" i="18"/>
  <c r="E22" i="18"/>
  <c r="E23" i="18"/>
  <c r="E24" i="18"/>
  <c r="E25" i="18"/>
  <c r="E26" i="18"/>
  <c r="E27" i="18"/>
  <c r="E28" i="18"/>
  <c r="E29" i="18"/>
  <c r="F22" i="18"/>
  <c r="F23" i="18"/>
  <c r="F24" i="18"/>
  <c r="F25" i="18"/>
  <c r="F26" i="18"/>
  <c r="F27" i="18"/>
  <c r="F28" i="18"/>
  <c r="F29" i="18"/>
  <c r="G22" i="18"/>
  <c r="G23" i="18"/>
  <c r="G24" i="18"/>
  <c r="G25" i="18"/>
  <c r="G26" i="18"/>
  <c r="G27" i="18"/>
  <c r="G28" i="18"/>
  <c r="G29" i="18"/>
  <c r="H22" i="18"/>
  <c r="H23" i="18"/>
  <c r="H24" i="18"/>
  <c r="H25" i="18"/>
  <c r="H26" i="18"/>
  <c r="H27" i="18"/>
  <c r="H28" i="18"/>
  <c r="H29" i="18"/>
  <c r="I22" i="18"/>
  <c r="I23" i="18"/>
  <c r="I24" i="18"/>
  <c r="I25" i="18"/>
  <c r="I26" i="18"/>
  <c r="I27" i="18"/>
  <c r="I28" i="18"/>
  <c r="I29" i="18"/>
  <c r="J22" i="18"/>
  <c r="J23" i="18"/>
  <c r="J24" i="18"/>
  <c r="J25" i="18"/>
  <c r="J26" i="18"/>
  <c r="J27" i="18"/>
  <c r="J28" i="18"/>
  <c r="J29" i="18"/>
  <c r="K22" i="18"/>
  <c r="K23" i="18"/>
  <c r="K24" i="18"/>
  <c r="K25" i="18"/>
  <c r="K26" i="18"/>
  <c r="K27" i="18"/>
  <c r="K28" i="18"/>
  <c r="K29" i="18"/>
  <c r="L22" i="18"/>
  <c r="L23" i="18"/>
  <c r="L24" i="18"/>
  <c r="L25" i="18"/>
  <c r="L26" i="18"/>
  <c r="L27" i="18"/>
  <c r="L28" i="18"/>
  <c r="L29" i="18"/>
  <c r="M22" i="18"/>
  <c r="M23" i="18"/>
  <c r="M24" i="18"/>
  <c r="M25" i="18"/>
  <c r="M26" i="18"/>
  <c r="M27" i="18"/>
  <c r="M28" i="18"/>
  <c r="M29" i="18"/>
  <c r="N22" i="18"/>
  <c r="N23" i="18"/>
  <c r="N24" i="18"/>
  <c r="N25" i="18"/>
  <c r="N26" i="18"/>
  <c r="N27" i="18"/>
  <c r="N28" i="18"/>
  <c r="N29" i="18"/>
  <c r="O22" i="18"/>
  <c r="O23" i="18"/>
  <c r="O24" i="18"/>
  <c r="O25" i="18"/>
  <c r="O26" i="18"/>
  <c r="O27" i="18"/>
  <c r="O28" i="18"/>
  <c r="O29" i="18"/>
  <c r="P22" i="18"/>
  <c r="P23" i="18"/>
  <c r="P24" i="18"/>
  <c r="P25" i="18"/>
  <c r="P26" i="18"/>
  <c r="P27" i="18"/>
  <c r="P28" i="18"/>
  <c r="P29" i="18"/>
  <c r="Q22" i="18"/>
  <c r="Q23" i="18"/>
  <c r="Q24" i="18"/>
  <c r="Q25" i="18"/>
  <c r="Q26" i="18"/>
  <c r="Q27" i="18"/>
  <c r="Q28" i="18"/>
  <c r="Q29" i="18"/>
  <c r="R22" i="18"/>
  <c r="R23" i="18"/>
  <c r="R24" i="18"/>
  <c r="R25" i="18"/>
  <c r="R26" i="18"/>
  <c r="R27" i="18"/>
  <c r="R28" i="18"/>
  <c r="R29" i="18"/>
  <c r="S22" i="18"/>
  <c r="S23" i="18"/>
  <c r="S24" i="18"/>
  <c r="S25" i="18"/>
  <c r="S26" i="18"/>
  <c r="S27" i="18"/>
  <c r="S28" i="18"/>
  <c r="S29" i="18"/>
  <c r="T22" i="18"/>
  <c r="T23" i="18"/>
  <c r="T24" i="18"/>
  <c r="T25" i="18"/>
  <c r="T26" i="18"/>
  <c r="T27" i="18"/>
  <c r="T28" i="18"/>
  <c r="T29" i="18"/>
  <c r="U22" i="18"/>
  <c r="U23" i="18"/>
  <c r="U24" i="18"/>
  <c r="U25" i="18"/>
  <c r="U26" i="18"/>
  <c r="U27" i="18"/>
  <c r="U28" i="18"/>
  <c r="U29" i="18"/>
  <c r="V22" i="18"/>
  <c r="V23" i="18"/>
  <c r="V24" i="18"/>
  <c r="V25" i="18"/>
  <c r="V26" i="18"/>
  <c r="V27" i="18"/>
  <c r="V28" i="18"/>
  <c r="V29" i="18"/>
  <c r="W22" i="18"/>
  <c r="W23" i="18"/>
  <c r="W24" i="18"/>
  <c r="W25" i="18"/>
  <c r="W26" i="18"/>
  <c r="W27" i="18"/>
  <c r="W28" i="18"/>
  <c r="W29" i="18"/>
  <c r="X22" i="18"/>
  <c r="X23" i="18"/>
  <c r="X24" i="18"/>
  <c r="X25" i="18"/>
  <c r="X26" i="18"/>
  <c r="X27" i="18"/>
  <c r="X28" i="18"/>
  <c r="X29" i="18"/>
  <c r="Y22" i="18"/>
  <c r="Y23" i="18"/>
  <c r="Y24" i="18"/>
  <c r="Y25" i="18"/>
  <c r="Y26" i="18"/>
  <c r="Y27" i="18"/>
  <c r="Y28" i="18"/>
  <c r="Y29" i="18"/>
  <c r="Z22" i="18"/>
  <c r="Z23" i="18"/>
  <c r="Z24" i="18"/>
  <c r="Z25" i="18"/>
  <c r="Z26" i="18"/>
  <c r="Z27" i="18"/>
  <c r="Z28" i="18"/>
  <c r="Z29" i="18"/>
  <c r="AA22" i="18"/>
  <c r="AA23" i="18"/>
  <c r="AA24" i="18"/>
  <c r="AA25" i="18"/>
  <c r="AA26" i="18"/>
  <c r="AA27" i="18"/>
  <c r="AA28" i="18"/>
  <c r="AA29" i="18"/>
  <c r="AB22" i="18"/>
  <c r="AB23" i="18"/>
  <c r="AB24" i="18"/>
  <c r="AB25" i="18"/>
  <c r="AB26" i="18"/>
  <c r="AB27" i="18"/>
  <c r="AB28" i="18"/>
  <c r="AB29" i="18"/>
  <c r="AC22" i="18"/>
  <c r="AC23" i="18"/>
  <c r="AC24" i="18"/>
  <c r="AC25" i="18"/>
  <c r="AC26" i="18"/>
  <c r="AC27" i="18"/>
  <c r="AC28" i="18"/>
  <c r="AC29" i="18"/>
  <c r="AD22" i="18"/>
  <c r="AD23" i="18"/>
  <c r="AD24" i="18"/>
  <c r="AD25" i="18"/>
  <c r="AD26" i="18"/>
  <c r="AD27" i="18"/>
  <c r="AD28" i="18"/>
  <c r="AD29" i="18"/>
  <c r="AE22" i="18"/>
  <c r="AE23" i="18"/>
  <c r="AE24" i="18"/>
  <c r="AE25" i="18"/>
  <c r="AE26" i="18"/>
  <c r="AE27" i="18"/>
  <c r="AE28" i="18"/>
  <c r="AE29" i="18"/>
  <c r="AF22" i="18"/>
  <c r="AF23" i="18"/>
  <c r="AF24" i="18"/>
  <c r="AF25" i="18"/>
  <c r="AF26" i="18"/>
  <c r="AF27" i="18"/>
  <c r="AF28" i="18"/>
  <c r="AF29" i="18"/>
  <c r="AG22" i="18"/>
  <c r="AG23" i="18"/>
  <c r="AG24" i="18"/>
  <c r="AG25" i="18"/>
  <c r="AG26" i="18"/>
  <c r="AG27" i="18"/>
  <c r="AG28" i="18"/>
  <c r="AG29" i="18"/>
  <c r="AH22" i="18"/>
  <c r="AH23" i="18"/>
  <c r="AH24" i="18"/>
  <c r="AH25" i="18"/>
  <c r="AH26" i="18"/>
  <c r="AH27" i="18"/>
  <c r="AH28" i="18"/>
  <c r="AH29" i="18"/>
  <c r="AI22" i="18"/>
  <c r="AI23" i="18"/>
  <c r="AI24" i="18"/>
  <c r="AI25" i="18"/>
  <c r="AI26" i="18"/>
  <c r="AI27" i="18"/>
  <c r="AI28" i="18"/>
  <c r="AI29" i="18"/>
  <c r="AJ22" i="18"/>
  <c r="AJ23" i="18"/>
  <c r="AJ24" i="18"/>
  <c r="AJ25" i="18"/>
  <c r="AJ26" i="18"/>
  <c r="AJ27" i="18"/>
  <c r="AJ28" i="18"/>
  <c r="AJ29" i="18"/>
  <c r="AK22" i="18"/>
  <c r="AK23" i="18"/>
  <c r="AK24" i="18"/>
  <c r="AK25" i="18"/>
  <c r="AK26" i="18"/>
  <c r="AK27" i="18"/>
  <c r="AK28" i="18"/>
  <c r="AK29" i="18"/>
  <c r="AL22" i="18"/>
  <c r="AL23" i="18"/>
  <c r="AL24" i="18"/>
  <c r="AL25" i="18"/>
  <c r="AL26" i="18"/>
  <c r="AL27" i="18"/>
  <c r="AL28" i="18"/>
  <c r="AL29" i="18"/>
  <c r="AM22" i="18"/>
  <c r="AM23" i="18"/>
  <c r="AM24" i="18"/>
  <c r="AM25" i="18"/>
  <c r="AM26" i="18"/>
  <c r="AM27" i="18"/>
  <c r="AM28" i="18"/>
  <c r="AM29" i="18"/>
  <c r="AN22" i="18"/>
  <c r="AN23" i="18"/>
  <c r="AN24" i="18"/>
  <c r="AN25" i="18"/>
  <c r="AN26" i="18"/>
  <c r="AN27" i="18"/>
  <c r="AN28" i="18"/>
  <c r="AN29" i="18"/>
  <c r="AO22" i="18"/>
  <c r="AO23" i="18"/>
  <c r="AO24" i="18"/>
  <c r="AO25" i="18"/>
  <c r="AO26" i="18"/>
  <c r="AO27" i="18"/>
  <c r="AO28" i="18"/>
  <c r="AO29" i="18"/>
  <c r="AP22" i="18"/>
  <c r="AP23" i="18"/>
  <c r="AP24" i="18"/>
  <c r="AP25" i="18"/>
  <c r="AP26" i="18"/>
  <c r="AP27" i="18"/>
  <c r="AP28" i="18"/>
  <c r="AP29" i="18"/>
  <c r="AQ22" i="18"/>
  <c r="AQ23" i="18"/>
  <c r="AQ24" i="18"/>
  <c r="AQ25" i="18"/>
  <c r="AQ26" i="18"/>
  <c r="AQ27" i="18"/>
  <c r="AQ28" i="18"/>
  <c r="AQ29" i="18"/>
  <c r="AR22" i="18"/>
  <c r="AR23" i="18"/>
  <c r="AR24" i="18"/>
  <c r="AR25" i="18"/>
  <c r="AR26" i="18"/>
  <c r="AR27" i="18"/>
  <c r="AR28" i="18"/>
  <c r="AR29" i="18"/>
  <c r="AS22" i="18"/>
  <c r="AS23" i="18"/>
  <c r="AS24" i="18"/>
  <c r="AS25" i="18"/>
  <c r="AS26" i="18"/>
  <c r="AS27" i="18"/>
  <c r="AS28" i="18"/>
  <c r="AS29" i="18"/>
  <c r="AT22" i="18"/>
  <c r="AT23" i="18"/>
  <c r="AT24" i="18"/>
  <c r="AT25" i="18"/>
  <c r="AT26" i="18"/>
  <c r="AT27" i="18"/>
  <c r="AT28" i="18"/>
  <c r="AT29" i="18"/>
  <c r="AU22" i="18"/>
  <c r="AU23" i="18"/>
  <c r="AU24" i="18"/>
  <c r="AU25" i="18"/>
  <c r="AU26" i="18"/>
  <c r="AU27" i="18"/>
  <c r="AU28" i="18"/>
  <c r="AU29" i="18"/>
  <c r="AV22" i="18"/>
  <c r="AV23" i="18"/>
  <c r="AV24" i="18"/>
  <c r="AV25" i="18"/>
  <c r="AV26" i="18"/>
  <c r="AV27" i="18"/>
  <c r="AV28" i="18"/>
  <c r="AV29" i="18"/>
  <c r="AW22" i="18"/>
  <c r="AW23" i="18"/>
  <c r="AW24" i="18"/>
  <c r="AW25" i="18"/>
  <c r="AW26" i="18"/>
  <c r="AW27" i="18"/>
  <c r="AW28" i="18"/>
  <c r="AW29" i="18"/>
  <c r="AX22" i="18"/>
  <c r="AX23" i="18"/>
  <c r="AX24" i="18"/>
  <c r="AX25" i="18"/>
  <c r="AX26" i="18"/>
  <c r="AX27" i="18"/>
  <c r="AX28" i="18"/>
  <c r="AX29" i="18"/>
  <c r="AY22" i="18"/>
  <c r="AY23" i="18"/>
  <c r="AY24" i="18"/>
  <c r="AY25" i="18"/>
  <c r="AY26" i="18"/>
  <c r="AY27" i="18"/>
  <c r="AY28" i="18"/>
  <c r="AY29" i="18"/>
  <c r="AZ22" i="18"/>
  <c r="AZ23" i="18"/>
  <c r="AZ24" i="18"/>
  <c r="AZ25" i="18"/>
  <c r="AZ26" i="18"/>
  <c r="AZ27" i="18"/>
  <c r="AZ28" i="18"/>
  <c r="AZ29" i="18"/>
  <c r="BA22" i="18"/>
  <c r="BA23" i="18"/>
  <c r="BA24" i="18"/>
  <c r="BA25" i="18"/>
  <c r="BA26" i="18"/>
  <c r="BA27" i="18"/>
  <c r="BA28" i="18"/>
  <c r="BA29" i="18"/>
  <c r="BB22" i="18"/>
  <c r="BB23" i="18"/>
  <c r="BB24" i="18"/>
  <c r="BB25" i="18"/>
  <c r="BB26" i="18"/>
  <c r="BB27" i="18"/>
  <c r="BB28" i="18"/>
  <c r="BB29" i="18"/>
  <c r="BC22" i="18"/>
  <c r="BC23" i="18"/>
  <c r="BC24" i="18"/>
  <c r="BC25" i="18"/>
  <c r="BC26" i="18"/>
  <c r="BC27" i="18"/>
  <c r="BC28" i="18"/>
  <c r="BC29" i="18"/>
  <c r="BD22" i="18"/>
  <c r="BD23" i="18"/>
  <c r="BD24" i="18"/>
  <c r="BD25" i="18"/>
  <c r="BD26" i="18"/>
  <c r="BD27" i="18"/>
  <c r="BD28" i="18"/>
  <c r="BD29" i="18"/>
  <c r="BE22" i="18"/>
  <c r="BE23" i="18"/>
  <c r="BE24" i="18"/>
  <c r="BE25" i="18"/>
  <c r="BE26" i="18"/>
  <c r="BE27" i="18"/>
  <c r="BE28" i="18"/>
  <c r="BE29" i="18"/>
  <c r="BF22" i="18"/>
  <c r="BF23" i="18"/>
  <c r="BF24" i="18"/>
  <c r="BF25" i="18"/>
  <c r="BF26" i="18"/>
  <c r="BF27" i="18"/>
  <c r="BF28" i="18"/>
  <c r="BF29" i="18"/>
  <c r="BG22" i="18"/>
  <c r="BG23" i="18"/>
  <c r="BG24" i="18"/>
  <c r="BG25" i="18"/>
  <c r="BG26" i="18"/>
  <c r="BG27" i="18"/>
  <c r="BG28" i="18"/>
  <c r="BG29" i="18"/>
  <c r="BH22" i="18"/>
  <c r="BH23" i="18"/>
  <c r="BH24" i="18"/>
  <c r="BH25" i="18"/>
  <c r="BH26" i="18"/>
  <c r="BH27" i="18"/>
  <c r="BH28" i="18"/>
  <c r="BH29" i="18"/>
  <c r="BI22" i="18"/>
  <c r="BI23" i="18"/>
  <c r="BI24" i="18"/>
  <c r="BI25" i="18"/>
  <c r="BI26" i="18"/>
  <c r="BI27" i="18"/>
  <c r="BI28" i="18"/>
  <c r="BI29" i="18"/>
  <c r="BJ22" i="18"/>
  <c r="BJ23" i="18"/>
  <c r="BJ24" i="18"/>
  <c r="BJ25" i="18"/>
  <c r="BJ26" i="18"/>
  <c r="BJ27" i="18"/>
  <c r="BJ28" i="18"/>
  <c r="BJ29" i="18"/>
  <c r="B23" i="18"/>
  <c r="B24" i="18"/>
  <c r="B25" i="18"/>
  <c r="B26" i="18"/>
  <c r="B27" i="18"/>
  <c r="B28" i="18"/>
  <c r="B29" i="18"/>
  <c r="B22" i="18"/>
  <c r="D29" i="58"/>
  <c r="E29" i="58"/>
  <c r="F29" i="58"/>
  <c r="G29" i="58"/>
  <c r="H29" i="58"/>
  <c r="I29" i="58"/>
  <c r="J29" i="58"/>
  <c r="K29" i="58"/>
  <c r="L29" i="58"/>
  <c r="M29" i="58"/>
  <c r="N29" i="58"/>
  <c r="O29" i="58"/>
  <c r="P29" i="58"/>
  <c r="Q29" i="58"/>
  <c r="R29" i="58"/>
  <c r="S29" i="58"/>
  <c r="T29" i="58"/>
  <c r="T273" i="58" s="1"/>
  <c r="S85" i="18" s="1"/>
  <c r="U29" i="58"/>
  <c r="V29" i="58"/>
  <c r="W29" i="58"/>
  <c r="X29" i="58"/>
  <c r="Y29" i="58"/>
  <c r="Z29" i="58"/>
  <c r="AA29" i="58"/>
  <c r="AB29" i="58"/>
  <c r="AC29" i="58"/>
  <c r="AD29" i="58"/>
  <c r="AE29" i="58"/>
  <c r="AF29" i="58"/>
  <c r="AG29" i="58"/>
  <c r="AH29" i="58"/>
  <c r="AI29" i="58"/>
  <c r="AJ29" i="58"/>
  <c r="AK29" i="58"/>
  <c r="AL29" i="58"/>
  <c r="AM29" i="58"/>
  <c r="AN29" i="58"/>
  <c r="AO29" i="58"/>
  <c r="AP29" i="58"/>
  <c r="AQ29" i="58"/>
  <c r="AR29" i="58"/>
  <c r="AS29" i="58"/>
  <c r="AT29" i="58"/>
  <c r="AU29" i="58"/>
  <c r="AV29" i="58"/>
  <c r="AW29" i="58"/>
  <c r="AX29" i="58"/>
  <c r="AY29" i="58"/>
  <c r="AZ29" i="58"/>
  <c r="BA29" i="58"/>
  <c r="BB29" i="58"/>
  <c r="BC29" i="58"/>
  <c r="BD29" i="58"/>
  <c r="BE29" i="58"/>
  <c r="BF29" i="58"/>
  <c r="BG29" i="58"/>
  <c r="BH29" i="58"/>
  <c r="BI29" i="58"/>
  <c r="BJ29" i="58"/>
  <c r="BK29" i="58"/>
  <c r="BL29" i="58"/>
  <c r="BM29" i="58"/>
  <c r="BN29" i="58"/>
  <c r="BO29" i="58"/>
  <c r="BP29" i="58"/>
  <c r="BQ29" i="58"/>
  <c r="BR29" i="58"/>
  <c r="BS29" i="58"/>
  <c r="BT29" i="58"/>
  <c r="BU29" i="58"/>
  <c r="BV29" i="58"/>
  <c r="BW29" i="58"/>
  <c r="BX29" i="58"/>
  <c r="BY29" i="58"/>
  <c r="BZ29" i="58"/>
  <c r="CA29" i="58"/>
  <c r="CA273" i="58" s="1"/>
  <c r="CB29" i="58"/>
  <c r="CC29" i="58"/>
  <c r="CD29" i="58"/>
  <c r="CE29" i="58"/>
  <c r="CF29" i="58"/>
  <c r="CG29" i="58"/>
  <c r="CH29" i="58"/>
  <c r="CI29" i="58"/>
  <c r="CJ29" i="58"/>
  <c r="CK29" i="58"/>
  <c r="CL29" i="58"/>
  <c r="CM29" i="58"/>
  <c r="CN29" i="58"/>
  <c r="CO29" i="58"/>
  <c r="CP29" i="58"/>
  <c r="CQ29" i="58"/>
  <c r="CR29" i="58"/>
  <c r="CS29" i="58"/>
  <c r="CT29" i="58"/>
  <c r="CU29" i="58"/>
  <c r="CV29" i="58"/>
  <c r="CW29" i="58"/>
  <c r="CX29" i="58"/>
  <c r="CY29" i="58"/>
  <c r="CZ29" i="58"/>
  <c r="D25" i="58"/>
  <c r="D26" i="58"/>
  <c r="D10" i="58"/>
  <c r="D11" i="58"/>
  <c r="D103" i="58" s="1"/>
  <c r="D12" i="58"/>
  <c r="D195" i="58" s="1"/>
  <c r="D13" i="58"/>
  <c r="D105" i="58" s="1"/>
  <c r="D14" i="58"/>
  <c r="D15" i="58"/>
  <c r="D107" i="58" s="1"/>
  <c r="E25" i="58"/>
  <c r="E26" i="58"/>
  <c r="E10" i="58"/>
  <c r="E11" i="58"/>
  <c r="E12" i="58"/>
  <c r="E13" i="58"/>
  <c r="E14" i="58"/>
  <c r="E15" i="58"/>
  <c r="E107" i="58" s="1"/>
  <c r="F25" i="58"/>
  <c r="F26" i="58"/>
  <c r="F10" i="58"/>
  <c r="F11" i="58"/>
  <c r="F194" i="58" s="1"/>
  <c r="F12" i="58"/>
  <c r="F13" i="58"/>
  <c r="F196" i="58" s="1"/>
  <c r="F14" i="58"/>
  <c r="F15" i="58"/>
  <c r="F198" i="58" s="1"/>
  <c r="G25" i="58"/>
  <c r="G26" i="58"/>
  <c r="G10" i="58"/>
  <c r="G11" i="58"/>
  <c r="G103" i="58" s="1"/>
  <c r="G12" i="58"/>
  <c r="G13" i="58"/>
  <c r="G14" i="58"/>
  <c r="G15" i="58"/>
  <c r="H25" i="58"/>
  <c r="H26" i="58"/>
  <c r="H10" i="58"/>
  <c r="H193" i="58" s="1"/>
  <c r="H11" i="58"/>
  <c r="H194" i="58" s="1"/>
  <c r="H12" i="58"/>
  <c r="H13" i="58"/>
  <c r="H196" i="58" s="1"/>
  <c r="H14" i="58"/>
  <c r="H15" i="58"/>
  <c r="H198" i="58" s="1"/>
  <c r="I25" i="58"/>
  <c r="I26" i="58"/>
  <c r="I10" i="58"/>
  <c r="I11" i="58"/>
  <c r="I103" i="58" s="1"/>
  <c r="I12" i="58"/>
  <c r="I13" i="58"/>
  <c r="I196" i="58" s="1"/>
  <c r="I14" i="58"/>
  <c r="I15" i="58"/>
  <c r="J25" i="58"/>
  <c r="J26" i="58"/>
  <c r="J10" i="58"/>
  <c r="J11" i="58"/>
  <c r="J12" i="58"/>
  <c r="J195" i="58" s="1"/>
  <c r="J13" i="58"/>
  <c r="J196" i="58" s="1"/>
  <c r="J14" i="58"/>
  <c r="J106" i="58" s="1"/>
  <c r="J15" i="58"/>
  <c r="K25" i="58"/>
  <c r="K26" i="58"/>
  <c r="K10" i="58"/>
  <c r="K11" i="58"/>
  <c r="K103" i="58" s="1"/>
  <c r="K12" i="58"/>
  <c r="K13" i="58"/>
  <c r="K14" i="58"/>
  <c r="K15" i="58"/>
  <c r="K107" i="58" s="1"/>
  <c r="L25" i="58"/>
  <c r="L26" i="58"/>
  <c r="L10" i="58"/>
  <c r="L193" i="58" s="1"/>
  <c r="L11" i="58"/>
  <c r="L194" i="58" s="1"/>
  <c r="L12" i="58"/>
  <c r="L195" i="58" s="1"/>
  <c r="L13" i="58"/>
  <c r="L196" i="58" s="1"/>
  <c r="L14" i="58"/>
  <c r="L106" i="58" s="1"/>
  <c r="L15" i="58"/>
  <c r="L198" i="58" s="1"/>
  <c r="M25" i="58"/>
  <c r="M26" i="58"/>
  <c r="M43" i="58"/>
  <c r="M10" i="58"/>
  <c r="M11" i="58"/>
  <c r="M194" i="58" s="1"/>
  <c r="M12" i="58"/>
  <c r="M13" i="58"/>
  <c r="M14" i="58"/>
  <c r="M15" i="58"/>
  <c r="M107" i="58" s="1"/>
  <c r="N25" i="58"/>
  <c r="N26" i="58"/>
  <c r="N10" i="58"/>
  <c r="N11" i="58"/>
  <c r="N194" i="58" s="1"/>
  <c r="N12" i="58"/>
  <c r="N13" i="58"/>
  <c r="N14" i="58"/>
  <c r="N197" i="58" s="1"/>
  <c r="N15" i="58"/>
  <c r="N198" i="58" s="1"/>
  <c r="O25" i="58"/>
  <c r="O26" i="58"/>
  <c r="O10" i="58"/>
  <c r="O11" i="58"/>
  <c r="O103" i="58" s="1"/>
  <c r="O12" i="58"/>
  <c r="O13" i="58"/>
  <c r="O14" i="58"/>
  <c r="O15" i="58"/>
  <c r="P25" i="58"/>
  <c r="P26" i="58"/>
  <c r="P10" i="58"/>
  <c r="P193" i="58" s="1"/>
  <c r="P11" i="58"/>
  <c r="P194" i="58" s="1"/>
  <c r="P12" i="58"/>
  <c r="P13" i="58"/>
  <c r="P196" i="58" s="1"/>
  <c r="P14" i="58"/>
  <c r="P15" i="58"/>
  <c r="P198" i="58" s="1"/>
  <c r="Q25" i="58"/>
  <c r="Q26" i="58"/>
  <c r="Q10" i="58"/>
  <c r="Q11" i="58"/>
  <c r="Q103" i="58" s="1"/>
  <c r="Q12" i="58"/>
  <c r="Q13" i="58"/>
  <c r="Q105" i="58" s="1"/>
  <c r="Q14" i="58"/>
  <c r="Q15" i="58"/>
  <c r="R25" i="58"/>
  <c r="R26" i="58"/>
  <c r="R10" i="58"/>
  <c r="R11" i="58"/>
  <c r="R12" i="58"/>
  <c r="R195" i="58" s="1"/>
  <c r="R13" i="58"/>
  <c r="R196" i="58" s="1"/>
  <c r="R14" i="58"/>
  <c r="R15" i="58"/>
  <c r="S25" i="58"/>
  <c r="S26" i="58"/>
  <c r="S10" i="58"/>
  <c r="S11" i="58"/>
  <c r="S12" i="58"/>
  <c r="S13" i="58"/>
  <c r="S14" i="58"/>
  <c r="S15" i="58"/>
  <c r="S107" i="58" s="1"/>
  <c r="T25" i="58"/>
  <c r="T26" i="58"/>
  <c r="T10" i="58"/>
  <c r="T11" i="58"/>
  <c r="T194" i="58" s="1"/>
  <c r="T12" i="58"/>
  <c r="T13" i="58"/>
  <c r="T14" i="58"/>
  <c r="T15" i="58"/>
  <c r="T198" i="58" s="1"/>
  <c r="U25" i="58"/>
  <c r="U26" i="58"/>
  <c r="U10" i="58"/>
  <c r="U11" i="58"/>
  <c r="U12" i="58"/>
  <c r="U13" i="58"/>
  <c r="U196" i="58" s="1"/>
  <c r="U14" i="58"/>
  <c r="U15" i="58"/>
  <c r="V25" i="58"/>
  <c r="V26" i="58"/>
  <c r="V43" i="58"/>
  <c r="V10" i="58"/>
  <c r="V193" i="58" s="1"/>
  <c r="V11" i="58"/>
  <c r="V194" i="58" s="1"/>
  <c r="V12" i="58"/>
  <c r="V195" i="58" s="1"/>
  <c r="V13" i="58"/>
  <c r="V14" i="58"/>
  <c r="V15" i="58"/>
  <c r="V198" i="58" s="1"/>
  <c r="W25" i="58"/>
  <c r="W26" i="58"/>
  <c r="W10" i="58"/>
  <c r="W11" i="58"/>
  <c r="W103" i="58" s="1"/>
  <c r="W12" i="58"/>
  <c r="W13" i="58"/>
  <c r="W14" i="58"/>
  <c r="W15" i="58"/>
  <c r="X25" i="58"/>
  <c r="X26" i="58"/>
  <c r="X10" i="58"/>
  <c r="X11" i="58"/>
  <c r="X12" i="58"/>
  <c r="X13" i="58"/>
  <c r="X196" i="58" s="1"/>
  <c r="X14" i="58"/>
  <c r="X106" i="58" s="1"/>
  <c r="X15" i="58"/>
  <c r="Y25" i="58"/>
  <c r="Y26" i="58"/>
  <c r="Y43" i="58"/>
  <c r="Y10" i="58"/>
  <c r="Y11" i="58"/>
  <c r="Y12" i="58"/>
  <c r="Y13" i="58"/>
  <c r="Y14" i="58"/>
  <c r="Y15" i="58"/>
  <c r="Y198" i="58" s="1"/>
  <c r="Z25" i="58"/>
  <c r="Z26" i="58"/>
  <c r="Z10" i="58"/>
  <c r="Z11" i="58"/>
  <c r="Z194" i="58" s="1"/>
  <c r="Z12" i="58"/>
  <c r="Z13" i="58"/>
  <c r="Z14" i="58"/>
  <c r="Z197" i="58" s="1"/>
  <c r="Z15" i="58"/>
  <c r="Z198" i="58" s="1"/>
  <c r="AA25" i="58"/>
  <c r="AA26" i="58"/>
  <c r="AA10" i="58"/>
  <c r="AA193" i="58" s="1"/>
  <c r="AA11" i="58"/>
  <c r="AA12" i="58"/>
  <c r="AA13" i="58"/>
  <c r="AA196" i="58" s="1"/>
  <c r="AA14" i="58"/>
  <c r="AA197" i="58" s="1"/>
  <c r="AA15" i="58"/>
  <c r="AA107" i="58" s="1"/>
  <c r="AB25" i="58"/>
  <c r="AB26" i="58"/>
  <c r="AB10" i="58"/>
  <c r="AB11" i="58"/>
  <c r="AB12" i="58"/>
  <c r="AB13" i="58"/>
  <c r="AB196" i="58" s="1"/>
  <c r="AB14" i="58"/>
  <c r="AB15" i="58"/>
  <c r="AC25" i="58"/>
  <c r="AC26" i="58"/>
  <c r="AC10" i="58"/>
  <c r="AC11" i="58"/>
  <c r="AC12" i="58"/>
  <c r="AC13" i="58"/>
  <c r="AC196" i="58" s="1"/>
  <c r="AC14" i="58"/>
  <c r="AC15" i="58"/>
  <c r="AC198" i="58" s="1"/>
  <c r="AD25" i="58"/>
  <c r="AD26" i="58"/>
  <c r="AD10" i="58"/>
  <c r="AD11" i="58"/>
  <c r="AD194" i="58" s="1"/>
  <c r="AD12" i="58"/>
  <c r="AD104" i="58" s="1"/>
  <c r="AD13" i="58"/>
  <c r="AD14" i="58"/>
  <c r="AD15" i="58"/>
  <c r="AD198" i="58" s="1"/>
  <c r="AE25" i="58"/>
  <c r="AE26" i="58"/>
  <c r="AE10" i="58"/>
  <c r="AE193" i="58" s="1"/>
  <c r="AE11" i="58"/>
  <c r="AE103" i="58" s="1"/>
  <c r="AE12" i="58"/>
  <c r="AE104" i="58" s="1"/>
  <c r="AE13" i="58"/>
  <c r="AE14" i="58"/>
  <c r="AE197" i="58" s="1"/>
  <c r="AE15" i="58"/>
  <c r="AF25" i="58"/>
  <c r="AF26" i="58"/>
  <c r="AF10" i="58"/>
  <c r="AF11" i="58"/>
  <c r="AF194" i="58" s="1"/>
  <c r="AF12" i="58"/>
  <c r="AF195" i="58" s="1"/>
  <c r="AF13" i="58"/>
  <c r="AF14" i="58"/>
  <c r="AF15" i="58"/>
  <c r="AF107" i="58" s="1"/>
  <c r="AG25" i="58"/>
  <c r="AG26" i="58"/>
  <c r="AG10" i="58"/>
  <c r="AG102" i="58" s="1"/>
  <c r="AG11" i="58"/>
  <c r="AG12" i="58"/>
  <c r="AG195" i="58" s="1"/>
  <c r="AG13" i="58"/>
  <c r="AG196" i="58" s="1"/>
  <c r="AG14" i="58"/>
  <c r="AG197" i="58" s="1"/>
  <c r="AG15" i="58"/>
  <c r="AG198" i="58" s="1"/>
  <c r="AH25" i="58"/>
  <c r="AH26" i="58"/>
  <c r="AH10" i="58"/>
  <c r="AH11" i="58"/>
  <c r="AH194" i="58" s="1"/>
  <c r="AH12" i="58"/>
  <c r="AH13" i="58"/>
  <c r="AH196" i="58" s="1"/>
  <c r="AH14" i="58"/>
  <c r="AH197" i="58" s="1"/>
  <c r="AH15" i="58"/>
  <c r="AH198" i="58" s="1"/>
  <c r="AI25" i="58"/>
  <c r="AI26" i="58"/>
  <c r="AI10" i="58"/>
  <c r="AI11" i="58"/>
  <c r="AI12" i="58"/>
  <c r="AI104" i="58" s="1"/>
  <c r="AI13" i="58"/>
  <c r="AI14" i="58"/>
  <c r="AI197" i="58" s="1"/>
  <c r="AI15" i="58"/>
  <c r="AJ25" i="58"/>
  <c r="AJ26" i="58"/>
  <c r="AJ10" i="58"/>
  <c r="AJ11" i="58"/>
  <c r="AJ194" i="58" s="1"/>
  <c r="AJ12" i="58"/>
  <c r="AJ195" i="58" s="1"/>
  <c r="AJ13" i="58"/>
  <c r="AJ14" i="58"/>
  <c r="AJ106" i="58" s="1"/>
  <c r="AJ15" i="58"/>
  <c r="AJ107" i="58" s="1"/>
  <c r="AJ103" i="58"/>
  <c r="AK25" i="58"/>
  <c r="AK26" i="58"/>
  <c r="AK10" i="58"/>
  <c r="AK11" i="58"/>
  <c r="AK12" i="58"/>
  <c r="AK13" i="58"/>
  <c r="AK14" i="58"/>
  <c r="AK15" i="58"/>
  <c r="AK198" i="58" s="1"/>
  <c r="AL25" i="58"/>
  <c r="AL26" i="58"/>
  <c r="AL10" i="58"/>
  <c r="AL11" i="58"/>
  <c r="AL12" i="58"/>
  <c r="AL195" i="58" s="1"/>
  <c r="AL13" i="58"/>
  <c r="AL14" i="58"/>
  <c r="AL15" i="58"/>
  <c r="AM25" i="58"/>
  <c r="AM26" i="58"/>
  <c r="AM10" i="58"/>
  <c r="AM11" i="58"/>
  <c r="AM194" i="58" s="1"/>
  <c r="AM12" i="58"/>
  <c r="AM13" i="58"/>
  <c r="AM14" i="58"/>
  <c r="AM106" i="58" s="1"/>
  <c r="AM15" i="58"/>
  <c r="AM107" i="58" s="1"/>
  <c r="AN25" i="58"/>
  <c r="AN26" i="58"/>
  <c r="AN10" i="58"/>
  <c r="AN11" i="58"/>
  <c r="AN12" i="58"/>
  <c r="AN195" i="58" s="1"/>
  <c r="AN13" i="58"/>
  <c r="AN14" i="58"/>
  <c r="AN15" i="58"/>
  <c r="AN198" i="58" s="1"/>
  <c r="AO25" i="58"/>
  <c r="AO26" i="58"/>
  <c r="AO10" i="58"/>
  <c r="AO193" i="58" s="1"/>
  <c r="AO11" i="58"/>
  <c r="AO12" i="58"/>
  <c r="AO195" i="58" s="1"/>
  <c r="AO13" i="58"/>
  <c r="AO14" i="58"/>
  <c r="AO197" i="58" s="1"/>
  <c r="AO15" i="58"/>
  <c r="AO198" i="58" s="1"/>
  <c r="AP25" i="58"/>
  <c r="AP26" i="58"/>
  <c r="AP10" i="58"/>
  <c r="AP193" i="58" s="1"/>
  <c r="AP11" i="58"/>
  <c r="AP194" i="58" s="1"/>
  <c r="AP12" i="58"/>
  <c r="AP13" i="58"/>
  <c r="AP196" i="58" s="1"/>
  <c r="AP14" i="58"/>
  <c r="AP106" i="58" s="1"/>
  <c r="AP15" i="58"/>
  <c r="AQ25" i="58"/>
  <c r="AQ26" i="58"/>
  <c r="AQ10" i="58"/>
  <c r="AQ102" i="58" s="1"/>
  <c r="AQ11" i="58"/>
  <c r="AQ12" i="58"/>
  <c r="AQ195" i="58" s="1"/>
  <c r="AQ13" i="58"/>
  <c r="AQ14" i="58"/>
  <c r="AQ106" i="58" s="1"/>
  <c r="AQ15" i="58"/>
  <c r="AR25" i="58"/>
  <c r="AR26" i="58"/>
  <c r="AR10" i="58"/>
  <c r="AR11" i="58"/>
  <c r="AR194" i="58" s="1"/>
  <c r="AR12" i="58"/>
  <c r="AR195" i="58" s="1"/>
  <c r="AR13" i="58"/>
  <c r="AR14" i="58"/>
  <c r="AR197" i="58" s="1"/>
  <c r="AR15" i="58"/>
  <c r="AR198" i="58" s="1"/>
  <c r="AS25" i="58"/>
  <c r="AS26" i="58"/>
  <c r="AS10" i="58"/>
  <c r="AS193" i="58" s="1"/>
  <c r="AS11" i="58"/>
  <c r="AS12" i="58"/>
  <c r="AS195" i="58" s="1"/>
  <c r="AS13" i="58"/>
  <c r="AS14" i="58"/>
  <c r="AS197" i="58" s="1"/>
  <c r="AS15" i="58"/>
  <c r="AS107" i="58" s="1"/>
  <c r="AT25" i="58"/>
  <c r="AT26" i="58"/>
  <c r="AT10" i="58"/>
  <c r="AT193" i="58" s="1"/>
  <c r="AT11" i="58"/>
  <c r="AT12" i="58"/>
  <c r="AT195" i="58" s="1"/>
  <c r="AT13" i="58"/>
  <c r="AT196" i="58" s="1"/>
  <c r="AT14" i="58"/>
  <c r="AT15" i="58"/>
  <c r="AU25" i="58"/>
  <c r="AU26" i="58"/>
  <c r="AU10" i="58"/>
  <c r="AU102" i="58" s="1"/>
  <c r="AU11" i="58"/>
  <c r="AU12" i="58"/>
  <c r="AU195" i="58" s="1"/>
  <c r="AU13" i="58"/>
  <c r="AU105" i="58" s="1"/>
  <c r="AU14" i="58"/>
  <c r="AU106" i="58" s="1"/>
  <c r="AU15" i="58"/>
  <c r="AU198" i="58" s="1"/>
  <c r="AV25" i="58"/>
  <c r="AV26" i="58"/>
  <c r="AV10" i="58"/>
  <c r="AV11" i="58"/>
  <c r="AV194" i="58" s="1"/>
  <c r="AV12" i="58"/>
  <c r="AV104" i="58" s="1"/>
  <c r="AV13" i="58"/>
  <c r="AV14" i="58"/>
  <c r="AV197" i="58" s="1"/>
  <c r="AV15" i="58"/>
  <c r="AV198" i="58" s="1"/>
  <c r="AW25" i="58"/>
  <c r="AW26" i="58"/>
  <c r="AW10" i="58"/>
  <c r="AW193" i="58" s="1"/>
  <c r="AW11" i="58"/>
  <c r="AW194" i="58" s="1"/>
  <c r="AW12" i="58"/>
  <c r="AW195" i="58" s="1"/>
  <c r="AW13" i="58"/>
  <c r="AW14" i="58"/>
  <c r="AW197" i="58" s="1"/>
  <c r="AW15" i="58"/>
  <c r="AW103" i="58"/>
  <c r="AX25" i="58"/>
  <c r="AX26" i="58"/>
  <c r="AX10" i="58"/>
  <c r="AX11" i="58"/>
  <c r="AX12" i="58"/>
  <c r="AX13" i="58"/>
  <c r="AX14" i="58"/>
  <c r="AX15" i="58"/>
  <c r="AY25" i="58"/>
  <c r="AY26" i="58"/>
  <c r="AY43" i="58"/>
  <c r="AY10" i="58"/>
  <c r="AY102" i="58" s="1"/>
  <c r="AY11" i="58"/>
  <c r="AY12" i="58"/>
  <c r="AY195" i="58" s="1"/>
  <c r="AY13" i="58"/>
  <c r="AY14" i="58"/>
  <c r="AY106" i="58" s="1"/>
  <c r="AY15" i="58"/>
  <c r="AZ25" i="58"/>
  <c r="AZ26" i="58"/>
  <c r="AZ10" i="58"/>
  <c r="AZ193" i="58" s="1"/>
  <c r="AZ11" i="58"/>
  <c r="AZ194" i="58" s="1"/>
  <c r="AZ12" i="58"/>
  <c r="AZ13" i="58"/>
  <c r="AZ196" i="58" s="1"/>
  <c r="AZ14" i="58"/>
  <c r="AZ197" i="58" s="1"/>
  <c r="AZ15" i="58"/>
  <c r="AZ198" i="58" s="1"/>
  <c r="BA25" i="58"/>
  <c r="BA26" i="58"/>
  <c r="BA43" i="58"/>
  <c r="BA10" i="58"/>
  <c r="BA193" i="58" s="1"/>
  <c r="BA11" i="58"/>
  <c r="BA103" i="58" s="1"/>
  <c r="BA12" i="58"/>
  <c r="BA195" i="58" s="1"/>
  <c r="BA13" i="58"/>
  <c r="BA14" i="58"/>
  <c r="BA197" i="58" s="1"/>
  <c r="BA15" i="58"/>
  <c r="BB25" i="58"/>
  <c r="BB26" i="58"/>
  <c r="BB10" i="58"/>
  <c r="BB11" i="58"/>
  <c r="BB194" i="58" s="1"/>
  <c r="BB12" i="58"/>
  <c r="BB104" i="58" s="1"/>
  <c r="BB13" i="58"/>
  <c r="BB196" i="58" s="1"/>
  <c r="BB14" i="58"/>
  <c r="BB15" i="58"/>
  <c r="BC25" i="58"/>
  <c r="BC26" i="58"/>
  <c r="BC10" i="58"/>
  <c r="BC102" i="58" s="1"/>
  <c r="BC11" i="58"/>
  <c r="BC103" i="58" s="1"/>
  <c r="BC12" i="58"/>
  <c r="BC195" i="58" s="1"/>
  <c r="BC13" i="58"/>
  <c r="BC14" i="58"/>
  <c r="BC106" i="58" s="1"/>
  <c r="BC15" i="58"/>
  <c r="BD25" i="58"/>
  <c r="BD26" i="58"/>
  <c r="BD10" i="58"/>
  <c r="BD193" i="58" s="1"/>
  <c r="BD11" i="58"/>
  <c r="BD12" i="58"/>
  <c r="BD13" i="58"/>
  <c r="BD196" i="58" s="1"/>
  <c r="BD14" i="58"/>
  <c r="BD15" i="58"/>
  <c r="BD198" i="58" s="1"/>
  <c r="BE25" i="58"/>
  <c r="BE26" i="58"/>
  <c r="BE10" i="58"/>
  <c r="BE193" i="58" s="1"/>
  <c r="BE11" i="58"/>
  <c r="BE194" i="58" s="1"/>
  <c r="BE12" i="58"/>
  <c r="BE195" i="58" s="1"/>
  <c r="BE13" i="58"/>
  <c r="BE105" i="58" s="1"/>
  <c r="BE14" i="58"/>
  <c r="BE197" i="58" s="1"/>
  <c r="BE15" i="58"/>
  <c r="BF25" i="58"/>
  <c r="BF26" i="58"/>
  <c r="BF10" i="58"/>
  <c r="BF193" i="58" s="1"/>
  <c r="BF11" i="58"/>
  <c r="BF12" i="58"/>
  <c r="BF195" i="58" s="1"/>
  <c r="BF13" i="58"/>
  <c r="BF105" i="58" s="1"/>
  <c r="BF14" i="58"/>
  <c r="BF15" i="58"/>
  <c r="BG25" i="58"/>
  <c r="BG26" i="58"/>
  <c r="BG43" i="58"/>
  <c r="BG10" i="58"/>
  <c r="BG11" i="58"/>
  <c r="BG12" i="58"/>
  <c r="BG13" i="58"/>
  <c r="BG14" i="58"/>
  <c r="BG15" i="58"/>
  <c r="BG107" i="58" s="1"/>
  <c r="BH25" i="58"/>
  <c r="BH26" i="58"/>
  <c r="BH10" i="58"/>
  <c r="BH102" i="58" s="1"/>
  <c r="BH11" i="58"/>
  <c r="BH194" i="58" s="1"/>
  <c r="BH12" i="58"/>
  <c r="BH195" i="58" s="1"/>
  <c r="BH13" i="58"/>
  <c r="BH14" i="58"/>
  <c r="BH15" i="58"/>
  <c r="BH198" i="58" s="1"/>
  <c r="BI25" i="58"/>
  <c r="BI26" i="58"/>
  <c r="BI10" i="58"/>
  <c r="BI11" i="58"/>
  <c r="BI12" i="58"/>
  <c r="BI13" i="58"/>
  <c r="BI14" i="58"/>
  <c r="BI15" i="58"/>
  <c r="BI107" i="58" s="1"/>
  <c r="BJ25" i="58"/>
  <c r="BJ26" i="58"/>
  <c r="BJ10" i="58"/>
  <c r="BJ11" i="58"/>
  <c r="BJ194" i="58" s="1"/>
  <c r="BJ12" i="58"/>
  <c r="BJ195" i="58" s="1"/>
  <c r="BJ13" i="58"/>
  <c r="BJ14" i="58"/>
  <c r="BJ106" i="58" s="1"/>
  <c r="BJ15" i="58"/>
  <c r="BJ103" i="58"/>
  <c r="BK25" i="58"/>
  <c r="BK26" i="58"/>
  <c r="BK43" i="58"/>
  <c r="BK10" i="58"/>
  <c r="BK11" i="58"/>
  <c r="BK103" i="58" s="1"/>
  <c r="BK12" i="58"/>
  <c r="BK13" i="58"/>
  <c r="BK196" i="58" s="1"/>
  <c r="BK14" i="58"/>
  <c r="BK15" i="58"/>
  <c r="BL25" i="58"/>
  <c r="BL26" i="58"/>
  <c r="BL10" i="58"/>
  <c r="BL102" i="58" s="1"/>
  <c r="BL11" i="58"/>
  <c r="BL194" i="58" s="1"/>
  <c r="BL12" i="58"/>
  <c r="BL195" i="58" s="1"/>
  <c r="BL13" i="58"/>
  <c r="BL14" i="58"/>
  <c r="BL15" i="58"/>
  <c r="BL198" i="58" s="1"/>
  <c r="BM25" i="58"/>
  <c r="BM26" i="58"/>
  <c r="BM10" i="58"/>
  <c r="BM11" i="58"/>
  <c r="BM12" i="58"/>
  <c r="BM13" i="58"/>
  <c r="BM105" i="58" s="1"/>
  <c r="BM14" i="58"/>
  <c r="BM15" i="58"/>
  <c r="BN25" i="58"/>
  <c r="BN26" i="58"/>
  <c r="BN10" i="58"/>
  <c r="BN11" i="58"/>
  <c r="BN194" i="58" s="1"/>
  <c r="BN12" i="58"/>
  <c r="BN104" i="58" s="1"/>
  <c r="BN13" i="58"/>
  <c r="BN196" i="58" s="1"/>
  <c r="BN14" i="58"/>
  <c r="BN197" i="58" s="1"/>
  <c r="BN15" i="58"/>
  <c r="BN198" i="58" s="1"/>
  <c r="BO25" i="58"/>
  <c r="BO26" i="58"/>
  <c r="BO10" i="58"/>
  <c r="BO102" i="58" s="1"/>
  <c r="BO11" i="58"/>
  <c r="BO12" i="58"/>
  <c r="BO195" i="58" s="1"/>
  <c r="BO13" i="58"/>
  <c r="BO14" i="58"/>
  <c r="BO106" i="58" s="1"/>
  <c r="BO15" i="58"/>
  <c r="BP25" i="58"/>
  <c r="BP26" i="58"/>
  <c r="BP10" i="58"/>
  <c r="BP11" i="58"/>
  <c r="BP12" i="58"/>
  <c r="BP13" i="58"/>
  <c r="BP196" i="58" s="1"/>
  <c r="BP14" i="58"/>
  <c r="BP15" i="58"/>
  <c r="BQ25" i="58"/>
  <c r="BQ26" i="58"/>
  <c r="BQ10" i="58"/>
  <c r="BQ11" i="58"/>
  <c r="BQ12" i="58"/>
  <c r="BQ13" i="58"/>
  <c r="BQ14" i="58"/>
  <c r="BQ15" i="58"/>
  <c r="BR25" i="58"/>
  <c r="BR26" i="58"/>
  <c r="BR10" i="58"/>
  <c r="BR11" i="58"/>
  <c r="BR12" i="58"/>
  <c r="BR104" i="58" s="1"/>
  <c r="BR13" i="58"/>
  <c r="BR14" i="58"/>
  <c r="BR15" i="58"/>
  <c r="BS25" i="58"/>
  <c r="BS26" i="58"/>
  <c r="BS43" i="58"/>
  <c r="BS10" i="58"/>
  <c r="BS193" i="58" s="1"/>
  <c r="BS11" i="58"/>
  <c r="BS194" i="58" s="1"/>
  <c r="BS12" i="58"/>
  <c r="BS195" i="58" s="1"/>
  <c r="BS13" i="58"/>
  <c r="BS196" i="58" s="1"/>
  <c r="BS14" i="58"/>
  <c r="BS106" i="58" s="1"/>
  <c r="BS15" i="58"/>
  <c r="BT25" i="58"/>
  <c r="BT26" i="58"/>
  <c r="BT10" i="58"/>
  <c r="BT11" i="58"/>
  <c r="BT12" i="58"/>
  <c r="BT13" i="58"/>
  <c r="BT14" i="58"/>
  <c r="BT197" i="58" s="1"/>
  <c r="BT15" i="58"/>
  <c r="BT198" i="58" s="1"/>
  <c r="BU25" i="58"/>
  <c r="BU26" i="58"/>
  <c r="BU10" i="58"/>
  <c r="BU11" i="58"/>
  <c r="BU12" i="58"/>
  <c r="BU13" i="58"/>
  <c r="BU196" i="58" s="1"/>
  <c r="BU14" i="58"/>
  <c r="BU15" i="58"/>
  <c r="BV25" i="58"/>
  <c r="BV26" i="58"/>
  <c r="BV10" i="58"/>
  <c r="BV193" i="58" s="1"/>
  <c r="BV11" i="58"/>
  <c r="BV103" i="58" s="1"/>
  <c r="BV12" i="58"/>
  <c r="BV195" i="58" s="1"/>
  <c r="BV13" i="58"/>
  <c r="BV14" i="58"/>
  <c r="BV15" i="58"/>
  <c r="BV107" i="58" s="1"/>
  <c r="BW25" i="58"/>
  <c r="BW26" i="58"/>
  <c r="BW43" i="58"/>
  <c r="BW10" i="58"/>
  <c r="BW193" i="58" s="1"/>
  <c r="BW11" i="58"/>
  <c r="BW103" i="58" s="1"/>
  <c r="BW12" i="58"/>
  <c r="BW195" i="58" s="1"/>
  <c r="BW13" i="58"/>
  <c r="BW14" i="58"/>
  <c r="BW15" i="58"/>
  <c r="BX25" i="58"/>
  <c r="BX26" i="58"/>
  <c r="BX10" i="58"/>
  <c r="BX193" i="58" s="1"/>
  <c r="BX11" i="58"/>
  <c r="BX194" i="58" s="1"/>
  <c r="BX12" i="58"/>
  <c r="BX104" i="58" s="1"/>
  <c r="BX13" i="58"/>
  <c r="BX14" i="58"/>
  <c r="BX15" i="58"/>
  <c r="BX198" i="58" s="1"/>
  <c r="BY25" i="58"/>
  <c r="BY26" i="58"/>
  <c r="BY10" i="58"/>
  <c r="BY193" i="58" s="1"/>
  <c r="BY11" i="58"/>
  <c r="BY194" i="58" s="1"/>
  <c r="BY12" i="58"/>
  <c r="BY195" i="58" s="1"/>
  <c r="BY13" i="58"/>
  <c r="BY105" i="58" s="1"/>
  <c r="BY14" i="58"/>
  <c r="BY197" i="58" s="1"/>
  <c r="BY15" i="58"/>
  <c r="BZ25" i="58"/>
  <c r="BZ26" i="58"/>
  <c r="BZ10" i="58"/>
  <c r="BZ102" i="58" s="1"/>
  <c r="BZ11" i="58"/>
  <c r="BZ12" i="58"/>
  <c r="BZ195" i="58" s="1"/>
  <c r="BZ13" i="58"/>
  <c r="BZ14" i="58"/>
  <c r="BZ106" i="58" s="1"/>
  <c r="BZ15" i="58"/>
  <c r="BZ107" i="58" s="1"/>
  <c r="CA25" i="58"/>
  <c r="CA26" i="58"/>
  <c r="CA10" i="58"/>
  <c r="CA102" i="58" s="1"/>
  <c r="CA11" i="58"/>
  <c r="CA12" i="58"/>
  <c r="CA195" i="58" s="1"/>
  <c r="CA13" i="58"/>
  <c r="CA14" i="58"/>
  <c r="CA15" i="58"/>
  <c r="CA198" i="58" s="1"/>
  <c r="CB25" i="58"/>
  <c r="CB26" i="58"/>
  <c r="CB10" i="58"/>
  <c r="CB11" i="58"/>
  <c r="CB194" i="58" s="1"/>
  <c r="CB12" i="58"/>
  <c r="CB195" i="58" s="1"/>
  <c r="CB13" i="58"/>
  <c r="CB196" i="58" s="1"/>
  <c r="CB14" i="58"/>
  <c r="CB15" i="58"/>
  <c r="CC25" i="58"/>
  <c r="CC26" i="58"/>
  <c r="CC43" i="58"/>
  <c r="CC10" i="58"/>
  <c r="CC193" i="58" s="1"/>
  <c r="CC11" i="58"/>
  <c r="CC194" i="58" s="1"/>
  <c r="CC12" i="58"/>
  <c r="CC195" i="58" s="1"/>
  <c r="CC13" i="58"/>
  <c r="CC14" i="58"/>
  <c r="CC15" i="58"/>
  <c r="CC198" i="58" s="1"/>
  <c r="CD25" i="58"/>
  <c r="CD26" i="58"/>
  <c r="CD10" i="58"/>
  <c r="CD102" i="58" s="1"/>
  <c r="CD11" i="58"/>
  <c r="CD12" i="58"/>
  <c r="CD13" i="58"/>
  <c r="CD196" i="58" s="1"/>
  <c r="CD14" i="58"/>
  <c r="CD106" i="58" s="1"/>
  <c r="CD15" i="58"/>
  <c r="CE25" i="58"/>
  <c r="CE26" i="58"/>
  <c r="CE10" i="58"/>
  <c r="CE11" i="58"/>
  <c r="CE12" i="58"/>
  <c r="CE195" i="58" s="1"/>
  <c r="CE13" i="58"/>
  <c r="CE14" i="58"/>
  <c r="CE15" i="58"/>
  <c r="CE198" i="58" s="1"/>
  <c r="CF25" i="58"/>
  <c r="CF26" i="58"/>
  <c r="CF10" i="58"/>
  <c r="CF11" i="58"/>
  <c r="CF12" i="58"/>
  <c r="CF195" i="58" s="1"/>
  <c r="CF13" i="58"/>
  <c r="CF14" i="58"/>
  <c r="CF197" i="58" s="1"/>
  <c r="CF15" i="58"/>
  <c r="CG25" i="58"/>
  <c r="CG26" i="58"/>
  <c r="CG43" i="58"/>
  <c r="CG10" i="58"/>
  <c r="CG193" i="58" s="1"/>
  <c r="CG11" i="58"/>
  <c r="CG194" i="58" s="1"/>
  <c r="CG12" i="58"/>
  <c r="CG195" i="58" s="1"/>
  <c r="CG13" i="58"/>
  <c r="CG105" i="58" s="1"/>
  <c r="CG14" i="58"/>
  <c r="CG197" i="58" s="1"/>
  <c r="CG15" i="58"/>
  <c r="CG198" i="58" s="1"/>
  <c r="CH25" i="58"/>
  <c r="CH26" i="58"/>
  <c r="CH10" i="58"/>
  <c r="CH102" i="58" s="1"/>
  <c r="CH11" i="58"/>
  <c r="CH103" i="58" s="1"/>
  <c r="CH12" i="58"/>
  <c r="CH13" i="58"/>
  <c r="CH14" i="58"/>
  <c r="CH106" i="58" s="1"/>
  <c r="CH15" i="58"/>
  <c r="CI25" i="58"/>
  <c r="CI26" i="58"/>
  <c r="CI43" i="58"/>
  <c r="CI10" i="58"/>
  <c r="CI11" i="58"/>
  <c r="CI12" i="58"/>
  <c r="CI195" i="58" s="1"/>
  <c r="CI13" i="58"/>
  <c r="CI14" i="58"/>
  <c r="CI106" i="58" s="1"/>
  <c r="CI15" i="58"/>
  <c r="CJ25" i="58"/>
  <c r="CJ26" i="58"/>
  <c r="CJ10" i="58"/>
  <c r="CJ193" i="58" s="1"/>
  <c r="CJ11" i="58"/>
  <c r="CJ194" i="58" s="1"/>
  <c r="CJ12" i="58"/>
  <c r="CJ195" i="58" s="1"/>
  <c r="CJ13" i="58"/>
  <c r="CJ14" i="58"/>
  <c r="CJ15" i="58"/>
  <c r="CK25" i="58"/>
  <c r="CK26" i="58"/>
  <c r="CK10" i="58"/>
  <c r="CK11" i="58"/>
  <c r="CK194" i="58" s="1"/>
  <c r="CK12" i="58"/>
  <c r="CK13" i="58"/>
  <c r="CK196" i="58" s="1"/>
  <c r="CK14" i="58"/>
  <c r="CK15" i="58"/>
  <c r="CK198" i="58" s="1"/>
  <c r="CL25" i="58"/>
  <c r="CL26" i="58"/>
  <c r="CL10" i="58"/>
  <c r="CL102" i="58" s="1"/>
  <c r="CL11" i="58"/>
  <c r="CL12" i="58"/>
  <c r="CL13" i="58"/>
  <c r="CL196" i="58" s="1"/>
  <c r="CL14" i="58"/>
  <c r="CL106" i="58" s="1"/>
  <c r="CL15" i="58"/>
  <c r="CM25" i="58"/>
  <c r="CM26" i="58"/>
  <c r="CM10" i="58"/>
  <c r="CM11" i="58"/>
  <c r="CM12" i="58"/>
  <c r="CM195" i="58" s="1"/>
  <c r="CM13" i="58"/>
  <c r="CM14" i="58"/>
  <c r="CM15" i="58"/>
  <c r="CM107" i="58" s="1"/>
  <c r="CN25" i="58"/>
  <c r="CN26" i="58"/>
  <c r="CN10" i="58"/>
  <c r="CN11" i="58"/>
  <c r="CN194" i="58" s="1"/>
  <c r="CN12" i="58"/>
  <c r="CN13" i="58"/>
  <c r="CN14" i="58"/>
  <c r="CN15" i="58"/>
  <c r="CN198" i="58" s="1"/>
  <c r="CO25" i="58"/>
  <c r="CO26" i="58"/>
  <c r="CO10" i="58"/>
  <c r="CO193" i="58" s="1"/>
  <c r="CO11" i="58"/>
  <c r="CO12" i="58"/>
  <c r="CO13" i="58"/>
  <c r="CO105" i="58" s="1"/>
  <c r="CO14" i="58"/>
  <c r="CO15" i="58"/>
  <c r="CP25" i="58"/>
  <c r="CP26" i="58"/>
  <c r="CP43" i="58"/>
  <c r="CP10" i="58"/>
  <c r="CP11" i="58"/>
  <c r="CP103" i="58" s="1"/>
  <c r="CP12" i="58"/>
  <c r="CP195" i="58" s="1"/>
  <c r="CP13" i="58"/>
  <c r="CP14" i="58"/>
  <c r="CP15" i="58"/>
  <c r="CP107" i="58" s="1"/>
  <c r="CQ25" i="58"/>
  <c r="CQ26" i="58"/>
  <c r="CQ10" i="58"/>
  <c r="CQ193" i="58" s="1"/>
  <c r="CQ11" i="58"/>
  <c r="CQ12" i="58"/>
  <c r="CQ195" i="58" s="1"/>
  <c r="CQ13" i="58"/>
  <c r="CQ14" i="58"/>
  <c r="CQ106" i="58" s="1"/>
  <c r="CQ15" i="58"/>
  <c r="CR25" i="58"/>
  <c r="CR26" i="58"/>
  <c r="CR10" i="58"/>
  <c r="CR193" i="58" s="1"/>
  <c r="CR11" i="58"/>
  <c r="CR12" i="58"/>
  <c r="CR13" i="58"/>
  <c r="CR14" i="58"/>
  <c r="CR197" i="58" s="1"/>
  <c r="CR15" i="58"/>
  <c r="CS25" i="58"/>
  <c r="CS26" i="58"/>
  <c r="CS10" i="58"/>
  <c r="CS193" i="58" s="1"/>
  <c r="CS11" i="58"/>
  <c r="CS103" i="58" s="1"/>
  <c r="CS12" i="58"/>
  <c r="CS195" i="58" s="1"/>
  <c r="CS13" i="58"/>
  <c r="CS196" i="58" s="1"/>
  <c r="CS14" i="58"/>
  <c r="CS15" i="58"/>
  <c r="CS107" i="58" s="1"/>
  <c r="CT25" i="58"/>
  <c r="CT26" i="58"/>
  <c r="CT10" i="58"/>
  <c r="CT193" i="58" s="1"/>
  <c r="CT11" i="58"/>
  <c r="CT12" i="58"/>
  <c r="CT13" i="58"/>
  <c r="CT14" i="58"/>
  <c r="CT15" i="58"/>
  <c r="CU25" i="58"/>
  <c r="CU26" i="58"/>
  <c r="CU10" i="58"/>
  <c r="CU193" i="58" s="1"/>
  <c r="CU11" i="58"/>
  <c r="CU12" i="58"/>
  <c r="CU13" i="58"/>
  <c r="CU105" i="58" s="1"/>
  <c r="CU14" i="58"/>
  <c r="CU106" i="58" s="1"/>
  <c r="CU15" i="58"/>
  <c r="CU198" i="58" s="1"/>
  <c r="CU107" i="58"/>
  <c r="CV25" i="58"/>
  <c r="CV26" i="58"/>
  <c r="CV10" i="58"/>
  <c r="CV11" i="58"/>
  <c r="CV194" i="58" s="1"/>
  <c r="CV12" i="58"/>
  <c r="CV104" i="58" s="1"/>
  <c r="CV13" i="58"/>
  <c r="CV196" i="58" s="1"/>
  <c r="CV14" i="58"/>
  <c r="CV15" i="58"/>
  <c r="CV198" i="58" s="1"/>
  <c r="CW25" i="58"/>
  <c r="CW26" i="58"/>
  <c r="CW10" i="58"/>
  <c r="CW11" i="58"/>
  <c r="CW12" i="58"/>
  <c r="CW13" i="58"/>
  <c r="CW196" i="58" s="1"/>
  <c r="CW14" i="58"/>
  <c r="CW15" i="58"/>
  <c r="CX25" i="58"/>
  <c r="CX26" i="58"/>
  <c r="CX10" i="58"/>
  <c r="CX193" i="58" s="1"/>
  <c r="CX11" i="58"/>
  <c r="CX12" i="58"/>
  <c r="CX195" i="58" s="1"/>
  <c r="CX13" i="58"/>
  <c r="CX105" i="58" s="1"/>
  <c r="CX14" i="58"/>
  <c r="CX197" i="58" s="1"/>
  <c r="CX15" i="58"/>
  <c r="CY25" i="58"/>
  <c r="CY26" i="58"/>
  <c r="CY43" i="58"/>
  <c r="CY10" i="58"/>
  <c r="CY11" i="58"/>
  <c r="CY12" i="58"/>
  <c r="CY195" i="58" s="1"/>
  <c r="CY13" i="58"/>
  <c r="CY196" i="58" s="1"/>
  <c r="CY14" i="58"/>
  <c r="CY106" i="58" s="1"/>
  <c r="CY15" i="58"/>
  <c r="CZ25" i="58"/>
  <c r="CZ26" i="58"/>
  <c r="CZ10" i="58"/>
  <c r="CZ102" i="58" s="1"/>
  <c r="CZ11" i="58"/>
  <c r="CZ12" i="58"/>
  <c r="CZ195" i="58" s="1"/>
  <c r="CZ13" i="58"/>
  <c r="CZ14" i="58"/>
  <c r="CZ106" i="58" s="1"/>
  <c r="CZ15" i="58"/>
  <c r="CZ107" i="58" s="1"/>
  <c r="F363" i="57"/>
  <c r="F369" i="57"/>
  <c r="G363" i="57"/>
  <c r="G369" i="57"/>
  <c r="H363" i="57"/>
  <c r="H369" i="57"/>
  <c r="I363" i="57"/>
  <c r="I369" i="57"/>
  <c r="J363" i="57"/>
  <c r="I36" i="18" s="1"/>
  <c r="J369" i="57"/>
  <c r="K363" i="57"/>
  <c r="K369" i="57"/>
  <c r="L363" i="57"/>
  <c r="L369" i="57"/>
  <c r="M363" i="57"/>
  <c r="M369" i="57"/>
  <c r="N363" i="57"/>
  <c r="N369" i="57"/>
  <c r="O363" i="57"/>
  <c r="O369" i="57"/>
  <c r="P363" i="57"/>
  <c r="P369" i="57"/>
  <c r="Q363" i="57"/>
  <c r="Q369" i="57"/>
  <c r="R363" i="57"/>
  <c r="Q36" i="18" s="1"/>
  <c r="R369" i="57"/>
  <c r="S363" i="57"/>
  <c r="S369" i="57"/>
  <c r="T363" i="57"/>
  <c r="S36" i="18" s="1"/>
  <c r="T369" i="57"/>
  <c r="U363" i="57"/>
  <c r="U369" i="57"/>
  <c r="V363" i="57"/>
  <c r="V369" i="57"/>
  <c r="W363" i="57"/>
  <c r="W369" i="57"/>
  <c r="X363" i="57"/>
  <c r="X369" i="57"/>
  <c r="Y363" i="57"/>
  <c r="Y369" i="57"/>
  <c r="Z363" i="57"/>
  <c r="Z369" i="57"/>
  <c r="AA363" i="57"/>
  <c r="AA369" i="57"/>
  <c r="AB363" i="57"/>
  <c r="AB369" i="57"/>
  <c r="AC363" i="57"/>
  <c r="AC369" i="57"/>
  <c r="AD363" i="57"/>
  <c r="AD369" i="57"/>
  <c r="AE363" i="57"/>
  <c r="AE369" i="57"/>
  <c r="AF363" i="57"/>
  <c r="AF369" i="57"/>
  <c r="AG363" i="57"/>
  <c r="AG369" i="57"/>
  <c r="AH363" i="57"/>
  <c r="AH369" i="57"/>
  <c r="AI363" i="57"/>
  <c r="AI369" i="57"/>
  <c r="AJ363" i="57"/>
  <c r="AI36" i="18" s="1"/>
  <c r="AJ369" i="57"/>
  <c r="AK363" i="57"/>
  <c r="AK369" i="57"/>
  <c r="AL363" i="57"/>
  <c r="AL369" i="57"/>
  <c r="AM363" i="57"/>
  <c r="AM369" i="57"/>
  <c r="AN363" i="57"/>
  <c r="AN369" i="57"/>
  <c r="AO363" i="57"/>
  <c r="AO369" i="57"/>
  <c r="AP363" i="57"/>
  <c r="AP369" i="57"/>
  <c r="AQ363" i="57"/>
  <c r="AQ369" i="57"/>
  <c r="AR363" i="57"/>
  <c r="AR369" i="57"/>
  <c r="AS363" i="57"/>
  <c r="AS369" i="57"/>
  <c r="AT363" i="57"/>
  <c r="AT369" i="57"/>
  <c r="AU363" i="57"/>
  <c r="AU369" i="57"/>
  <c r="AV363" i="57"/>
  <c r="AV369" i="57"/>
  <c r="AW363" i="57"/>
  <c r="AW369" i="57"/>
  <c r="AX363" i="57"/>
  <c r="AX369" i="57"/>
  <c r="AY363" i="57"/>
  <c r="AX36" i="18" s="1"/>
  <c r="AY369" i="57"/>
  <c r="AZ363" i="57"/>
  <c r="AY36" i="18" s="1"/>
  <c r="AZ369" i="57"/>
  <c r="BA363" i="57"/>
  <c r="BA369" i="57"/>
  <c r="BB363" i="57"/>
  <c r="BB369" i="57"/>
  <c r="BC363" i="57"/>
  <c r="BC369" i="57"/>
  <c r="BD363" i="57"/>
  <c r="BD369" i="57"/>
  <c r="BE363" i="57"/>
  <c r="BE369" i="57"/>
  <c r="BF363" i="57"/>
  <c r="BF369" i="57"/>
  <c r="BG363" i="57"/>
  <c r="BG369" i="57"/>
  <c r="BH363" i="57"/>
  <c r="BH369" i="57"/>
  <c r="BI363" i="57"/>
  <c r="BI369" i="57"/>
  <c r="BJ363" i="57"/>
  <c r="BJ369" i="57"/>
  <c r="BK363" i="57"/>
  <c r="BK369" i="57"/>
  <c r="E363" i="57"/>
  <c r="E369" i="57"/>
  <c r="D363" i="57"/>
  <c r="D369" i="57"/>
  <c r="D56" i="58"/>
  <c r="E56" i="58"/>
  <c r="F56" i="58"/>
  <c r="G56" i="58"/>
  <c r="H56" i="58"/>
  <c r="I56" i="58"/>
  <c r="J56" i="58"/>
  <c r="K56" i="58"/>
  <c r="L56" i="58"/>
  <c r="M56" i="58"/>
  <c r="N56" i="58"/>
  <c r="O56" i="58"/>
  <c r="P56" i="58"/>
  <c r="Q56" i="58"/>
  <c r="R56" i="58"/>
  <c r="S56" i="58"/>
  <c r="T56" i="58"/>
  <c r="U56" i="58"/>
  <c r="V56" i="58"/>
  <c r="W56" i="58"/>
  <c r="X56" i="58"/>
  <c r="Y56" i="58"/>
  <c r="Z56" i="58"/>
  <c r="AA56" i="58"/>
  <c r="AB56" i="58"/>
  <c r="AC56" i="58"/>
  <c r="AD56" i="58"/>
  <c r="AE56" i="58"/>
  <c r="AF56" i="58"/>
  <c r="AG56" i="58"/>
  <c r="AH56" i="58"/>
  <c r="AI56" i="58"/>
  <c r="AJ56" i="58"/>
  <c r="AK56" i="58"/>
  <c r="AL56" i="58"/>
  <c r="AM56" i="58"/>
  <c r="AN56" i="58"/>
  <c r="AO56" i="58"/>
  <c r="AP56" i="58"/>
  <c r="AQ56" i="58"/>
  <c r="AR56" i="58"/>
  <c r="AS56" i="58"/>
  <c r="AT56" i="58"/>
  <c r="AU56" i="58"/>
  <c r="AV56" i="58"/>
  <c r="AW56" i="58"/>
  <c r="AX56" i="58"/>
  <c r="AY56" i="58"/>
  <c r="AZ56" i="58"/>
  <c r="BA56" i="58"/>
  <c r="BB56" i="58"/>
  <c r="BC56" i="58"/>
  <c r="BD56" i="58"/>
  <c r="BE56" i="58"/>
  <c r="BF56" i="58"/>
  <c r="BG56" i="58"/>
  <c r="BH56" i="58"/>
  <c r="BI56" i="58"/>
  <c r="BJ56" i="58"/>
  <c r="BK56" i="58"/>
  <c r="BL56" i="58"/>
  <c r="BM56" i="58"/>
  <c r="BN56" i="58"/>
  <c r="BO56" i="58"/>
  <c r="BP56" i="58"/>
  <c r="BQ56" i="58"/>
  <c r="BR56" i="58"/>
  <c r="BS56" i="58"/>
  <c r="BT56" i="58"/>
  <c r="BU56" i="58"/>
  <c r="BV56" i="58"/>
  <c r="BW56" i="58"/>
  <c r="BW274" i="58" s="1"/>
  <c r="BX56" i="58"/>
  <c r="BY56" i="58"/>
  <c r="BZ56" i="58"/>
  <c r="CA56" i="58"/>
  <c r="CB56" i="58"/>
  <c r="CC56" i="58"/>
  <c r="CD56" i="58"/>
  <c r="CE56" i="58"/>
  <c r="CF56" i="58"/>
  <c r="CG56" i="58"/>
  <c r="CH56" i="58"/>
  <c r="CI56" i="58"/>
  <c r="CJ56" i="58"/>
  <c r="CK56" i="58"/>
  <c r="CL56" i="58"/>
  <c r="CM56" i="58"/>
  <c r="CN56" i="58"/>
  <c r="CO56" i="58"/>
  <c r="CP56" i="58"/>
  <c r="CQ56" i="58"/>
  <c r="CR56" i="58"/>
  <c r="CS56" i="58"/>
  <c r="CT56" i="58"/>
  <c r="CU56" i="58"/>
  <c r="CV56" i="58"/>
  <c r="CW56" i="58"/>
  <c r="CX56" i="58"/>
  <c r="CY56" i="58"/>
  <c r="CZ56" i="58"/>
  <c r="D52" i="58"/>
  <c r="D53" i="58"/>
  <c r="D71" i="58"/>
  <c r="E52" i="58"/>
  <c r="E53" i="58"/>
  <c r="F52" i="58"/>
  <c r="F53" i="58"/>
  <c r="G52" i="58"/>
  <c r="G53" i="58"/>
  <c r="H52" i="58"/>
  <c r="H53" i="58"/>
  <c r="I52" i="58"/>
  <c r="I53" i="58"/>
  <c r="J52" i="58"/>
  <c r="J53" i="58"/>
  <c r="J71" i="58"/>
  <c r="K52" i="58"/>
  <c r="K53" i="58"/>
  <c r="L52" i="58"/>
  <c r="L53" i="58"/>
  <c r="M52" i="58"/>
  <c r="M53" i="58"/>
  <c r="M71" i="58"/>
  <c r="N52" i="58"/>
  <c r="N53" i="58"/>
  <c r="N71" i="58"/>
  <c r="O52" i="58"/>
  <c r="O53" i="58"/>
  <c r="O71" i="58"/>
  <c r="P52" i="58"/>
  <c r="P53" i="58"/>
  <c r="Q52" i="58"/>
  <c r="Q53" i="58"/>
  <c r="Q71" i="58"/>
  <c r="R52" i="58"/>
  <c r="R53" i="58"/>
  <c r="R71" i="58"/>
  <c r="S52" i="58"/>
  <c r="S53" i="58"/>
  <c r="T52" i="58"/>
  <c r="T53" i="58"/>
  <c r="U52" i="58"/>
  <c r="U53" i="58"/>
  <c r="V52" i="58"/>
  <c r="V53" i="58"/>
  <c r="W52" i="58"/>
  <c r="W53" i="58"/>
  <c r="X52" i="58"/>
  <c r="X53" i="58"/>
  <c r="Y52" i="58"/>
  <c r="Y53" i="58"/>
  <c r="Y71" i="58"/>
  <c r="Z52" i="58"/>
  <c r="Z53" i="58"/>
  <c r="AA52" i="58"/>
  <c r="AA53" i="58"/>
  <c r="AA71" i="58"/>
  <c r="AB52" i="58"/>
  <c r="AB53" i="58"/>
  <c r="AC52" i="58"/>
  <c r="AC53" i="58"/>
  <c r="AD52" i="58"/>
  <c r="AD53" i="58"/>
  <c r="AD71" i="58"/>
  <c r="AE52" i="58"/>
  <c r="AE53" i="58"/>
  <c r="AF52" i="58"/>
  <c r="AF53" i="58"/>
  <c r="AG52" i="58"/>
  <c r="AG53" i="58"/>
  <c r="AG71" i="58"/>
  <c r="AH52" i="58"/>
  <c r="AH53" i="58"/>
  <c r="AH71" i="58"/>
  <c r="AI52" i="58"/>
  <c r="AI53" i="58"/>
  <c r="AI71" i="58"/>
  <c r="AJ52" i="58"/>
  <c r="AJ53" i="58"/>
  <c r="AK52" i="58"/>
  <c r="AK53" i="58"/>
  <c r="AK71" i="58"/>
  <c r="AL52" i="58"/>
  <c r="AL53" i="58"/>
  <c r="AM52" i="58"/>
  <c r="AM53" i="58"/>
  <c r="AN52" i="58"/>
  <c r="AN53" i="58"/>
  <c r="AO52" i="58"/>
  <c r="AO53" i="58"/>
  <c r="AP52" i="58"/>
  <c r="AP53" i="58"/>
  <c r="AQ52" i="58"/>
  <c r="AQ53" i="58"/>
  <c r="AQ71" i="58"/>
  <c r="AR52" i="58"/>
  <c r="AR53" i="58"/>
  <c r="AS52" i="58"/>
  <c r="AS53" i="58"/>
  <c r="AS71" i="58"/>
  <c r="AT52" i="58"/>
  <c r="AT53" i="58"/>
  <c r="AU52" i="58"/>
  <c r="AU53" i="58"/>
  <c r="AV52" i="58"/>
  <c r="AV53" i="58"/>
  <c r="AW52" i="58"/>
  <c r="AW53" i="58"/>
  <c r="AW71" i="58"/>
  <c r="AX52" i="58"/>
  <c r="AX53" i="58"/>
  <c r="AX71" i="58"/>
  <c r="AY52" i="58"/>
  <c r="AY53" i="58"/>
  <c r="AZ52" i="58"/>
  <c r="AZ53" i="58"/>
  <c r="BA52" i="58"/>
  <c r="BA53" i="58"/>
  <c r="BB52" i="58"/>
  <c r="BB53" i="58"/>
  <c r="BC52" i="58"/>
  <c r="BC53" i="58"/>
  <c r="BD52" i="58"/>
  <c r="BD53" i="58"/>
  <c r="BE52" i="58"/>
  <c r="BE53" i="58"/>
  <c r="BE71" i="58"/>
  <c r="BF52" i="58"/>
  <c r="BF53" i="58"/>
  <c r="BG52" i="58"/>
  <c r="BG53" i="58"/>
  <c r="BG71" i="58"/>
  <c r="BH52" i="58"/>
  <c r="BH53" i="58"/>
  <c r="BI52" i="58"/>
  <c r="BI53" i="58"/>
  <c r="BI71" i="58"/>
  <c r="BJ52" i="58"/>
  <c r="BJ53" i="58"/>
  <c r="BK52" i="58"/>
  <c r="BK53" i="58"/>
  <c r="BL52" i="58"/>
  <c r="BL53" i="58"/>
  <c r="BM52" i="58"/>
  <c r="BM53" i="58"/>
  <c r="BM71" i="58"/>
  <c r="BN52" i="58"/>
  <c r="BN53" i="58"/>
  <c r="BN71" i="58"/>
  <c r="BO52" i="58"/>
  <c r="BO53" i="58"/>
  <c r="BO71" i="58"/>
  <c r="BP52" i="58"/>
  <c r="BP53" i="58"/>
  <c r="BQ52" i="58"/>
  <c r="BQ53" i="58"/>
  <c r="BR52" i="58"/>
  <c r="BR53" i="58"/>
  <c r="BS52" i="58"/>
  <c r="BS53" i="58"/>
  <c r="BS71" i="58"/>
  <c r="BT52" i="58"/>
  <c r="BT53" i="58"/>
  <c r="BU52" i="58"/>
  <c r="BU53" i="58"/>
  <c r="BV52" i="58"/>
  <c r="BV53" i="58"/>
  <c r="BV71" i="58"/>
  <c r="BW52" i="58"/>
  <c r="BW53" i="58"/>
  <c r="BX52" i="58"/>
  <c r="BX53" i="58"/>
  <c r="BY52" i="58"/>
  <c r="BY53" i="58"/>
  <c r="BZ52" i="58"/>
  <c r="BZ53" i="58"/>
  <c r="CA52" i="58"/>
  <c r="CA53" i="58"/>
  <c r="CA71" i="58"/>
  <c r="CB52" i="58"/>
  <c r="CB53" i="58"/>
  <c r="CC52" i="58"/>
  <c r="CC53" i="58"/>
  <c r="CD52" i="58"/>
  <c r="CD53" i="58"/>
  <c r="CD71" i="58"/>
  <c r="CE52" i="58"/>
  <c r="CE53" i="58"/>
  <c r="CF52" i="58"/>
  <c r="CF53" i="58"/>
  <c r="CG52" i="58"/>
  <c r="CG53" i="58"/>
  <c r="CH52" i="58"/>
  <c r="CH53" i="58"/>
  <c r="CI52" i="58"/>
  <c r="CI53" i="58"/>
  <c r="CI71" i="58"/>
  <c r="CJ52" i="58"/>
  <c r="CJ53" i="58"/>
  <c r="CK52" i="58"/>
  <c r="CK53" i="58"/>
  <c r="CK71" i="58"/>
  <c r="CL52" i="58"/>
  <c r="CL53" i="58"/>
  <c r="CM52" i="58"/>
  <c r="CM53" i="58"/>
  <c r="CM71" i="58"/>
  <c r="CN52" i="58"/>
  <c r="CN53" i="58"/>
  <c r="CO52" i="58"/>
  <c r="CO53" i="58"/>
  <c r="CO71" i="58"/>
  <c r="CP52" i="58"/>
  <c r="CP53" i="58"/>
  <c r="CQ52" i="58"/>
  <c r="CQ53" i="58"/>
  <c r="CR52" i="58"/>
  <c r="CR53" i="58"/>
  <c r="CS52" i="58"/>
  <c r="CS53" i="58"/>
  <c r="CT52" i="58"/>
  <c r="CT53" i="58"/>
  <c r="CU52" i="58"/>
  <c r="CU53" i="58"/>
  <c r="CV52" i="58"/>
  <c r="CV53" i="58"/>
  <c r="CW52" i="58"/>
  <c r="CW53" i="58"/>
  <c r="CX52" i="58"/>
  <c r="CX53" i="58"/>
  <c r="CX71" i="58"/>
  <c r="CY52" i="58"/>
  <c r="CY53" i="58"/>
  <c r="CZ52" i="58"/>
  <c r="CZ53" i="58"/>
  <c r="F368" i="57"/>
  <c r="G368" i="57"/>
  <c r="H368" i="57"/>
  <c r="I368" i="57"/>
  <c r="J368" i="57"/>
  <c r="K368" i="57"/>
  <c r="L368" i="57"/>
  <c r="M368" i="57"/>
  <c r="N368" i="57"/>
  <c r="O368" i="57"/>
  <c r="P368" i="57"/>
  <c r="Q368" i="57"/>
  <c r="R368" i="57"/>
  <c r="S368" i="57"/>
  <c r="T368" i="57"/>
  <c r="U368" i="57"/>
  <c r="V368" i="57"/>
  <c r="W368" i="57"/>
  <c r="X368" i="57"/>
  <c r="Y368" i="57"/>
  <c r="Z368" i="57"/>
  <c r="AA368" i="57"/>
  <c r="AB368" i="57"/>
  <c r="AC368" i="57"/>
  <c r="AD368" i="57"/>
  <c r="AE368" i="57"/>
  <c r="AF368" i="57"/>
  <c r="AG368" i="57"/>
  <c r="AH368" i="57"/>
  <c r="AI368" i="57"/>
  <c r="AJ368" i="57"/>
  <c r="AK368" i="57"/>
  <c r="AL368" i="57"/>
  <c r="AM368" i="57"/>
  <c r="AN368" i="57"/>
  <c r="AO368" i="57"/>
  <c r="AP368" i="57"/>
  <c r="AQ368" i="57"/>
  <c r="AR368" i="57"/>
  <c r="AS368" i="57"/>
  <c r="AT368" i="57"/>
  <c r="AU368" i="57"/>
  <c r="AV368" i="57"/>
  <c r="AW368" i="57"/>
  <c r="AX368" i="57"/>
  <c r="AY368" i="57"/>
  <c r="AZ368" i="57"/>
  <c r="BA368" i="57"/>
  <c r="BB368" i="57"/>
  <c r="BC368" i="57"/>
  <c r="BD368" i="57"/>
  <c r="BE368" i="57"/>
  <c r="BF368" i="57"/>
  <c r="BG368" i="57"/>
  <c r="BH368" i="57"/>
  <c r="BI368" i="57"/>
  <c r="BJ368" i="57"/>
  <c r="BK368" i="57"/>
  <c r="E368" i="57"/>
  <c r="D368" i="57"/>
  <c r="E64" i="18"/>
  <c r="E65" i="18"/>
  <c r="E66" i="18"/>
  <c r="E67" i="18"/>
  <c r="E68" i="18"/>
  <c r="E69" i="18"/>
  <c r="E70" i="18"/>
  <c r="E71" i="18"/>
  <c r="E73" i="18"/>
  <c r="E74" i="18"/>
  <c r="E75" i="18"/>
  <c r="E76" i="18"/>
  <c r="E77" i="18"/>
  <c r="E78" i="18"/>
  <c r="E79" i="18"/>
  <c r="E80" i="18"/>
  <c r="F1" i="62"/>
  <c r="H1" i="62"/>
  <c r="F3" i="77" s="1"/>
  <c r="E38" i="18"/>
  <c r="E58" i="18"/>
  <c r="F64" i="18"/>
  <c r="F65" i="18"/>
  <c r="F66" i="18"/>
  <c r="F67" i="18"/>
  <c r="F68" i="18"/>
  <c r="F69" i="18"/>
  <c r="F70" i="18"/>
  <c r="F71" i="18"/>
  <c r="F73" i="18"/>
  <c r="F74" i="18"/>
  <c r="F75" i="18"/>
  <c r="F76" i="18"/>
  <c r="F77" i="18"/>
  <c r="F78" i="18"/>
  <c r="F79" i="18"/>
  <c r="F80" i="18"/>
  <c r="I1" i="62"/>
  <c r="G3" i="77" s="1"/>
  <c r="F38" i="18"/>
  <c r="F58" i="18"/>
  <c r="G64" i="18"/>
  <c r="G65" i="18"/>
  <c r="G66" i="18"/>
  <c r="G67" i="18"/>
  <c r="G68" i="18"/>
  <c r="G69" i="18"/>
  <c r="G70" i="18"/>
  <c r="G71" i="18"/>
  <c r="G73" i="18"/>
  <c r="G74" i="18"/>
  <c r="G75" i="18"/>
  <c r="G76" i="18"/>
  <c r="G77" i="18"/>
  <c r="G78" i="18"/>
  <c r="G79" i="18"/>
  <c r="G80" i="18"/>
  <c r="J1" i="62"/>
  <c r="H3" i="77" s="1"/>
  <c r="G38" i="18"/>
  <c r="G58" i="18"/>
  <c r="H64" i="18"/>
  <c r="H65" i="18"/>
  <c r="H66" i="18"/>
  <c r="H67" i="18"/>
  <c r="H68" i="18"/>
  <c r="H69" i="18"/>
  <c r="H70" i="18"/>
  <c r="H71" i="18"/>
  <c r="H73" i="18"/>
  <c r="H74" i="18"/>
  <c r="H75" i="18"/>
  <c r="H76" i="18"/>
  <c r="H77" i="18"/>
  <c r="H78" i="18"/>
  <c r="H79" i="18"/>
  <c r="H80" i="18"/>
  <c r="K1" i="62"/>
  <c r="H38" i="18"/>
  <c r="H58" i="18"/>
  <c r="I64" i="18"/>
  <c r="I65" i="18"/>
  <c r="I66" i="18"/>
  <c r="I67" i="18"/>
  <c r="I68" i="18"/>
  <c r="I69" i="18"/>
  <c r="I70" i="18"/>
  <c r="I71" i="18"/>
  <c r="I73" i="18"/>
  <c r="I74" i="18"/>
  <c r="I75" i="18"/>
  <c r="I76" i="18"/>
  <c r="I77" i="18"/>
  <c r="I78" i="18"/>
  <c r="I79" i="18"/>
  <c r="I80" i="18"/>
  <c r="L1" i="62"/>
  <c r="J3" i="77" s="1"/>
  <c r="I38" i="18"/>
  <c r="I58" i="18"/>
  <c r="J64" i="18"/>
  <c r="J65" i="18"/>
  <c r="J66" i="18"/>
  <c r="J67" i="18"/>
  <c r="J68" i="18"/>
  <c r="J69" i="18"/>
  <c r="J70" i="18"/>
  <c r="J71" i="18"/>
  <c r="J73" i="18"/>
  <c r="J74" i="18"/>
  <c r="J75" i="18"/>
  <c r="J76" i="18"/>
  <c r="J77" i="18"/>
  <c r="J78" i="18"/>
  <c r="J79" i="18"/>
  <c r="J80" i="18"/>
  <c r="M1" i="62"/>
  <c r="K3" i="77" s="1"/>
  <c r="J38" i="18"/>
  <c r="J58" i="18"/>
  <c r="K64" i="18"/>
  <c r="K65" i="18"/>
  <c r="K66" i="18"/>
  <c r="K67" i="18"/>
  <c r="K68" i="18"/>
  <c r="K69" i="18"/>
  <c r="K70" i="18"/>
  <c r="K71" i="18"/>
  <c r="K73" i="18"/>
  <c r="K74" i="18"/>
  <c r="K75" i="18"/>
  <c r="K76" i="18"/>
  <c r="K77" i="18"/>
  <c r="K78" i="18"/>
  <c r="K79" i="18"/>
  <c r="K80" i="18"/>
  <c r="N1" i="62"/>
  <c r="L3" i="77" s="1"/>
  <c r="K38" i="18"/>
  <c r="K58" i="18"/>
  <c r="L64" i="18"/>
  <c r="L65" i="18"/>
  <c r="L66" i="18"/>
  <c r="L67" i="18"/>
  <c r="L68" i="18"/>
  <c r="L69" i="18"/>
  <c r="L70" i="18"/>
  <c r="L71" i="18"/>
  <c r="L73" i="18"/>
  <c r="L74" i="18"/>
  <c r="L75" i="18"/>
  <c r="L76" i="18"/>
  <c r="L77" i="18"/>
  <c r="L78" i="18"/>
  <c r="L79" i="18"/>
  <c r="L80" i="18"/>
  <c r="O1" i="62"/>
  <c r="M3" i="77" s="1"/>
  <c r="L38" i="18"/>
  <c r="L58" i="18"/>
  <c r="M64" i="18"/>
  <c r="M65" i="18"/>
  <c r="M66" i="18"/>
  <c r="M67" i="18"/>
  <c r="M68" i="18"/>
  <c r="M69" i="18"/>
  <c r="M70" i="18"/>
  <c r="M71" i="18"/>
  <c r="M73" i="18"/>
  <c r="M74" i="18"/>
  <c r="M75" i="18"/>
  <c r="M76" i="18"/>
  <c r="M77" i="18"/>
  <c r="M78" i="18"/>
  <c r="M79" i="18"/>
  <c r="M80" i="18"/>
  <c r="P1" i="62"/>
  <c r="N3" i="77" s="1"/>
  <c r="M38" i="18"/>
  <c r="M58" i="18"/>
  <c r="N64" i="18"/>
  <c r="N65" i="18"/>
  <c r="N66" i="18"/>
  <c r="N67" i="18"/>
  <c r="N68" i="18"/>
  <c r="N69" i="18"/>
  <c r="N70" i="18"/>
  <c r="N71" i="18"/>
  <c r="N73" i="18"/>
  <c r="N74" i="18"/>
  <c r="N75" i="18"/>
  <c r="N76" i="18"/>
  <c r="N77" i="18"/>
  <c r="N78" i="18"/>
  <c r="N79" i="18"/>
  <c r="N80" i="18"/>
  <c r="Q1" i="62"/>
  <c r="O3" i="77" s="1"/>
  <c r="N38" i="18"/>
  <c r="N58" i="18"/>
  <c r="O64" i="18"/>
  <c r="O65" i="18"/>
  <c r="O66" i="18"/>
  <c r="O67" i="18"/>
  <c r="O68" i="18"/>
  <c r="O69" i="18"/>
  <c r="O70" i="18"/>
  <c r="O71" i="18"/>
  <c r="P273" i="58"/>
  <c r="O85" i="18" s="1"/>
  <c r="O73" i="18"/>
  <c r="O74" i="18"/>
  <c r="O75" i="18"/>
  <c r="O76" i="18"/>
  <c r="O77" i="18"/>
  <c r="O78" i="18"/>
  <c r="O79" i="18"/>
  <c r="O80" i="18"/>
  <c r="R1" i="62"/>
  <c r="P3" i="77" s="1"/>
  <c r="O38" i="18"/>
  <c r="O58" i="18"/>
  <c r="P64" i="18"/>
  <c r="P65" i="18"/>
  <c r="P66" i="18"/>
  <c r="P67" i="18"/>
  <c r="P68" i="18"/>
  <c r="P69" i="18"/>
  <c r="P70" i="18"/>
  <c r="P71" i="18"/>
  <c r="P73" i="18"/>
  <c r="P74" i="18"/>
  <c r="P75" i="18"/>
  <c r="P76" i="18"/>
  <c r="P77" i="18"/>
  <c r="P78" i="18"/>
  <c r="P79" i="18"/>
  <c r="P80" i="18"/>
  <c r="S1" i="62"/>
  <c r="Q3" i="77" s="1"/>
  <c r="P38" i="18"/>
  <c r="P58" i="18"/>
  <c r="Q64" i="18"/>
  <c r="Q65" i="18"/>
  <c r="Q66" i="18"/>
  <c r="Q67" i="18"/>
  <c r="Q68" i="18"/>
  <c r="Q69" i="18"/>
  <c r="Q70" i="18"/>
  <c r="Q71" i="18"/>
  <c r="Q73" i="18"/>
  <c r="Q74" i="18"/>
  <c r="Q75" i="18"/>
  <c r="Q76" i="18"/>
  <c r="Q77" i="18"/>
  <c r="Q78" i="18"/>
  <c r="Q79" i="18"/>
  <c r="Q80" i="18"/>
  <c r="T1" i="62"/>
  <c r="Q38" i="18"/>
  <c r="Q58" i="18"/>
  <c r="R64" i="18"/>
  <c r="R65" i="18"/>
  <c r="R66" i="18"/>
  <c r="R67" i="18"/>
  <c r="R68" i="18"/>
  <c r="R69" i="18"/>
  <c r="R70" i="18"/>
  <c r="R71" i="18"/>
  <c r="R73" i="18"/>
  <c r="R74" i="18"/>
  <c r="R75" i="18"/>
  <c r="R76" i="18"/>
  <c r="R77" i="18"/>
  <c r="R78" i="18"/>
  <c r="R79" i="18"/>
  <c r="R80" i="18"/>
  <c r="U1" i="62"/>
  <c r="R38" i="18"/>
  <c r="R58" i="18"/>
  <c r="S64" i="18"/>
  <c r="S65" i="18"/>
  <c r="S66" i="18"/>
  <c r="S67" i="18"/>
  <c r="S68" i="18"/>
  <c r="S69" i="18"/>
  <c r="S70" i="18"/>
  <c r="S71" i="18"/>
  <c r="S73" i="18"/>
  <c r="S74" i="18"/>
  <c r="S75" i="18"/>
  <c r="S76" i="18"/>
  <c r="S77" i="18"/>
  <c r="S78" i="18"/>
  <c r="S79" i="18"/>
  <c r="S80" i="18"/>
  <c r="V1" i="62"/>
  <c r="T3" i="77" s="1"/>
  <c r="S38" i="18"/>
  <c r="S58" i="18"/>
  <c r="T64" i="18"/>
  <c r="T65" i="18"/>
  <c r="T66" i="18"/>
  <c r="T67" i="18"/>
  <c r="T68" i="18"/>
  <c r="T69" i="18"/>
  <c r="T70" i="18"/>
  <c r="T71" i="18"/>
  <c r="U273" i="58"/>
  <c r="T85" i="18" s="1"/>
  <c r="T73" i="18"/>
  <c r="T74" i="18"/>
  <c r="T75" i="18"/>
  <c r="T76" i="18"/>
  <c r="T77" i="18"/>
  <c r="T78" i="18"/>
  <c r="T79" i="18"/>
  <c r="T80" i="18"/>
  <c r="W1" i="62"/>
  <c r="T38" i="18"/>
  <c r="T58" i="18"/>
  <c r="U64" i="18"/>
  <c r="U65" i="18"/>
  <c r="U66" i="18"/>
  <c r="U67" i="18"/>
  <c r="U68" i="18"/>
  <c r="U69" i="18"/>
  <c r="U70" i="18"/>
  <c r="U71" i="18"/>
  <c r="U73" i="18"/>
  <c r="U74" i="18"/>
  <c r="U75" i="18"/>
  <c r="U76" i="18"/>
  <c r="U77" i="18"/>
  <c r="U78" i="18"/>
  <c r="U79" i="18"/>
  <c r="U80" i="18"/>
  <c r="X1" i="62"/>
  <c r="V3" i="77" s="1"/>
  <c r="U38" i="18"/>
  <c r="U58" i="18"/>
  <c r="V64" i="18"/>
  <c r="V65" i="18"/>
  <c r="V66" i="18"/>
  <c r="V67" i="18"/>
  <c r="V68" i="18"/>
  <c r="V69" i="18"/>
  <c r="V70" i="18"/>
  <c r="V71" i="18"/>
  <c r="V73" i="18"/>
  <c r="V74" i="18"/>
  <c r="V75" i="18"/>
  <c r="V76" i="18"/>
  <c r="V77" i="18"/>
  <c r="V78" i="18"/>
  <c r="V79" i="18"/>
  <c r="V80" i="18"/>
  <c r="Y1" i="62"/>
  <c r="V38" i="18"/>
  <c r="V58" i="18"/>
  <c r="W64" i="18"/>
  <c r="W65" i="18"/>
  <c r="W66" i="18"/>
  <c r="W67" i="18"/>
  <c r="W68" i="18"/>
  <c r="W69" i="18"/>
  <c r="W70" i="18"/>
  <c r="W71" i="18"/>
  <c r="W73" i="18"/>
  <c r="W74" i="18"/>
  <c r="W75" i="18"/>
  <c r="W76" i="18"/>
  <c r="W77" i="18"/>
  <c r="W78" i="18"/>
  <c r="W79" i="18"/>
  <c r="W80" i="18"/>
  <c r="Z1" i="62"/>
  <c r="W38" i="18"/>
  <c r="W58" i="18"/>
  <c r="X64" i="18"/>
  <c r="X65" i="18"/>
  <c r="X66" i="18"/>
  <c r="X67" i="18"/>
  <c r="X68" i="18"/>
  <c r="X69" i="18"/>
  <c r="X70" i="18"/>
  <c r="X71" i="18"/>
  <c r="X73" i="18"/>
  <c r="X74" i="18"/>
  <c r="X75" i="18"/>
  <c r="X76" i="18"/>
  <c r="X77" i="18"/>
  <c r="X78" i="18"/>
  <c r="X79" i="18"/>
  <c r="X80" i="18"/>
  <c r="AA1" i="62"/>
  <c r="Y3" i="77" s="1"/>
  <c r="X38" i="18"/>
  <c r="X58" i="18"/>
  <c r="Y64" i="18"/>
  <c r="Y65" i="18"/>
  <c r="Y66" i="18"/>
  <c r="Y67" i="18"/>
  <c r="Y68" i="18"/>
  <c r="Y69" i="18"/>
  <c r="Y70" i="18"/>
  <c r="Y71" i="18"/>
  <c r="Y73" i="18"/>
  <c r="Y74" i="18"/>
  <c r="Y75" i="18"/>
  <c r="Y76" i="18"/>
  <c r="Y77" i="18"/>
  <c r="Y78" i="18"/>
  <c r="Y79" i="18"/>
  <c r="Y80" i="18"/>
  <c r="AB1" i="62"/>
  <c r="Z3" i="77" s="1"/>
  <c r="Y38" i="18"/>
  <c r="Y58" i="18"/>
  <c r="Z64" i="18"/>
  <c r="Z65" i="18"/>
  <c r="Z66" i="18"/>
  <c r="Z67" i="18"/>
  <c r="Z68" i="18"/>
  <c r="Z69" i="18"/>
  <c r="Z70" i="18"/>
  <c r="Z71" i="18"/>
  <c r="Z73" i="18"/>
  <c r="Z74" i="18"/>
  <c r="Z75" i="18"/>
  <c r="Z76" i="18"/>
  <c r="Z77" i="18"/>
  <c r="Z78" i="18"/>
  <c r="Z79" i="18"/>
  <c r="Z80" i="18"/>
  <c r="AC1" i="62"/>
  <c r="AA3" i="77" s="1"/>
  <c r="Z38" i="18"/>
  <c r="Z58" i="18"/>
  <c r="AA64" i="18"/>
  <c r="AA65" i="18"/>
  <c r="AA66" i="18"/>
  <c r="AA67" i="18"/>
  <c r="AA68" i="18"/>
  <c r="AA69" i="18"/>
  <c r="AA70" i="18"/>
  <c r="AA71" i="18"/>
  <c r="AA73" i="18"/>
  <c r="AA74" i="18"/>
  <c r="AA75" i="18"/>
  <c r="AA76" i="18"/>
  <c r="AA77" i="18"/>
  <c r="AA78" i="18"/>
  <c r="AA79" i="18"/>
  <c r="AA80" i="18"/>
  <c r="AD1" i="62"/>
  <c r="AB3" i="77" s="1"/>
  <c r="AA38" i="18"/>
  <c r="AA58" i="18"/>
  <c r="AB64" i="18"/>
  <c r="AB65" i="18"/>
  <c r="AB66" i="18"/>
  <c r="AB67" i="18"/>
  <c r="AB68" i="18"/>
  <c r="AB69" i="18"/>
  <c r="AB70" i="18"/>
  <c r="AB71" i="18"/>
  <c r="AB73" i="18"/>
  <c r="AB74" i="18"/>
  <c r="AB75" i="18"/>
  <c r="AB76" i="18"/>
  <c r="AB77" i="18"/>
  <c r="AB78" i="18"/>
  <c r="AB79" i="18"/>
  <c r="AB80" i="18"/>
  <c r="AE1" i="62"/>
  <c r="AC3" i="77" s="1"/>
  <c r="AB38" i="18"/>
  <c r="AB58" i="18"/>
  <c r="AC64" i="18"/>
  <c r="AC65" i="18"/>
  <c r="AC66" i="18"/>
  <c r="AC67" i="18"/>
  <c r="AC68" i="18"/>
  <c r="AC69" i="18"/>
  <c r="AC70" i="18"/>
  <c r="AC71" i="18"/>
  <c r="AC73" i="18"/>
  <c r="AC74" i="18"/>
  <c r="AC75" i="18"/>
  <c r="AC76" i="18"/>
  <c r="AC77" i="18"/>
  <c r="AC78" i="18"/>
  <c r="AC79" i="18"/>
  <c r="AC80" i="18"/>
  <c r="AF1" i="62"/>
  <c r="AD3" i="77" s="1"/>
  <c r="AC38" i="18"/>
  <c r="AC58" i="18"/>
  <c r="AD64" i="18"/>
  <c r="AD65" i="18"/>
  <c r="AD66" i="18"/>
  <c r="AD67" i="18"/>
  <c r="AD68" i="18"/>
  <c r="AD69" i="18"/>
  <c r="AD70" i="18"/>
  <c r="AD71" i="18"/>
  <c r="AE273" i="58"/>
  <c r="AD85" i="18" s="1"/>
  <c r="AD73" i="18"/>
  <c r="AD74" i="18"/>
  <c r="AD75" i="18"/>
  <c r="AD76" i="18"/>
  <c r="AD77" i="18"/>
  <c r="AD78" i="18"/>
  <c r="AD79" i="18"/>
  <c r="AD80" i="18"/>
  <c r="AG1" i="62"/>
  <c r="AE3" i="77" s="1"/>
  <c r="AD38" i="18"/>
  <c r="AD58" i="18"/>
  <c r="AE64" i="18"/>
  <c r="AE65" i="18"/>
  <c r="AE66" i="18"/>
  <c r="AE67" i="18"/>
  <c r="AE68" i="18"/>
  <c r="AE69" i="18"/>
  <c r="AE70" i="18"/>
  <c r="AE71" i="18"/>
  <c r="AF273" i="58"/>
  <c r="AE85" i="18" s="1"/>
  <c r="AE73" i="18"/>
  <c r="AE74" i="18"/>
  <c r="AE75" i="18"/>
  <c r="AE76" i="18"/>
  <c r="AE77" i="18"/>
  <c r="AE78" i="18"/>
  <c r="AE79" i="18"/>
  <c r="AE80" i="18"/>
  <c r="AH1" i="62"/>
  <c r="AF3" i="77" s="1"/>
  <c r="AE36" i="18"/>
  <c r="AE38" i="18"/>
  <c r="AE58" i="18"/>
  <c r="AF64" i="18"/>
  <c r="AF65" i="18"/>
  <c r="AF66" i="18"/>
  <c r="AF67" i="18"/>
  <c r="AF68" i="18"/>
  <c r="AF69" i="18"/>
  <c r="AF70" i="18"/>
  <c r="AF71" i="18"/>
  <c r="AF73" i="18"/>
  <c r="AF74" i="18"/>
  <c r="AF75" i="18"/>
  <c r="AF76" i="18"/>
  <c r="AF77" i="18"/>
  <c r="AF78" i="18"/>
  <c r="AF79" i="18"/>
  <c r="AF80" i="18"/>
  <c r="AI1" i="62"/>
  <c r="AG3" i="77" s="1"/>
  <c r="AF36" i="18"/>
  <c r="AF38" i="18"/>
  <c r="AF58" i="18"/>
  <c r="AG64" i="18"/>
  <c r="AG65" i="18"/>
  <c r="AG66" i="18"/>
  <c r="AG67" i="18"/>
  <c r="AG68" i="18"/>
  <c r="AG69" i="18"/>
  <c r="AG70" i="18"/>
  <c r="AG71" i="18"/>
  <c r="AG73" i="18"/>
  <c r="AG74" i="18"/>
  <c r="AG75" i="18"/>
  <c r="AG76" i="18"/>
  <c r="AG77" i="18"/>
  <c r="AG78" i="18"/>
  <c r="AG79" i="18"/>
  <c r="AG80" i="18"/>
  <c r="AJ1" i="62"/>
  <c r="AH3" i="77" s="1"/>
  <c r="AG38" i="18"/>
  <c r="AG58" i="18"/>
  <c r="AH64" i="18"/>
  <c r="AH65" i="18"/>
  <c r="AH66" i="18"/>
  <c r="AH67" i="18"/>
  <c r="AH68" i="18"/>
  <c r="AH69" i="18"/>
  <c r="AH70" i="18"/>
  <c r="AH71" i="18"/>
  <c r="AH73" i="18"/>
  <c r="AH74" i="18"/>
  <c r="AH75" i="18"/>
  <c r="AH76" i="18"/>
  <c r="AH77" i="18"/>
  <c r="AH78" i="18"/>
  <c r="AH79" i="18"/>
  <c r="AH80" i="18"/>
  <c r="AK1" i="62"/>
  <c r="AI3" i="77" s="1"/>
  <c r="AH38" i="18"/>
  <c r="AH58" i="18"/>
  <c r="AI64" i="18"/>
  <c r="AI65" i="18"/>
  <c r="AI66" i="18"/>
  <c r="AI67" i="18"/>
  <c r="AI68" i="18"/>
  <c r="AI69" i="18"/>
  <c r="AI70" i="18"/>
  <c r="AI71" i="18"/>
  <c r="AI73" i="18"/>
  <c r="AI74" i="18"/>
  <c r="AI75" i="18"/>
  <c r="AI76" i="18"/>
  <c r="AI77" i="18"/>
  <c r="AI78" i="18"/>
  <c r="AI79" i="18"/>
  <c r="AI80" i="18"/>
  <c r="AL1" i="62"/>
  <c r="AJ3" i="77" s="1"/>
  <c r="AI38" i="18"/>
  <c r="AI58" i="18"/>
  <c r="AJ64" i="18"/>
  <c r="AJ65" i="18"/>
  <c r="AJ66" i="18"/>
  <c r="AJ67" i="18"/>
  <c r="AJ68" i="18"/>
  <c r="AJ69" i="18"/>
  <c r="AJ70" i="18"/>
  <c r="AJ71" i="18"/>
  <c r="AK273" i="58"/>
  <c r="AJ85" i="18" s="1"/>
  <c r="AJ73" i="18"/>
  <c r="AJ74" i="18"/>
  <c r="AJ75" i="18"/>
  <c r="AJ76" i="18"/>
  <c r="AJ77" i="18"/>
  <c r="AJ78" i="18"/>
  <c r="AJ79" i="18"/>
  <c r="AJ80" i="18"/>
  <c r="AM1" i="62"/>
  <c r="AK3" i="77" s="1"/>
  <c r="AJ38" i="18"/>
  <c r="AJ58" i="18"/>
  <c r="AK64" i="18"/>
  <c r="AK65" i="18"/>
  <c r="AK66" i="18"/>
  <c r="AK67" i="18"/>
  <c r="AK68" i="18"/>
  <c r="AK69" i="18"/>
  <c r="AK70" i="18"/>
  <c r="AK71" i="18"/>
  <c r="AK73" i="18"/>
  <c r="AK74" i="18"/>
  <c r="AK75" i="18"/>
  <c r="AK76" i="18"/>
  <c r="AK77" i="18"/>
  <c r="AK78" i="18"/>
  <c r="AK79" i="18"/>
  <c r="AK80" i="18"/>
  <c r="AL274" i="58"/>
  <c r="AK89" i="18" s="1"/>
  <c r="AN1" i="62"/>
  <c r="AL3" i="77" s="1"/>
  <c r="AK38" i="18"/>
  <c r="AK58" i="18"/>
  <c r="AL64" i="18"/>
  <c r="AL65" i="18"/>
  <c r="AL66" i="18"/>
  <c r="AL67" i="18"/>
  <c r="AL68" i="18"/>
  <c r="AL69" i="18"/>
  <c r="AL70" i="18"/>
  <c r="AL71" i="18"/>
  <c r="AM273" i="58"/>
  <c r="AL85" i="18" s="1"/>
  <c r="AL73" i="18"/>
  <c r="AL74" i="18"/>
  <c r="AL75" i="18"/>
  <c r="AL76" i="18"/>
  <c r="AL77" i="18"/>
  <c r="AL78" i="18"/>
  <c r="AL79" i="18"/>
  <c r="AL80" i="18"/>
  <c r="AO1" i="62"/>
  <c r="AM3" i="77" s="1"/>
  <c r="AL38" i="18"/>
  <c r="AL58" i="18"/>
  <c r="AM64" i="18"/>
  <c r="AM65" i="18"/>
  <c r="AM66" i="18"/>
  <c r="AM67" i="18"/>
  <c r="AM68" i="18"/>
  <c r="AM69" i="18"/>
  <c r="AM70" i="18"/>
  <c r="AM71" i="18"/>
  <c r="AM73" i="18"/>
  <c r="AM74" i="18"/>
  <c r="AM75" i="18"/>
  <c r="AM76" i="18"/>
  <c r="AM77" i="18"/>
  <c r="AM78" i="18"/>
  <c r="AM79" i="18"/>
  <c r="AM80" i="18"/>
  <c r="AP1" i="62"/>
  <c r="AN3" i="77" s="1"/>
  <c r="AM38" i="18"/>
  <c r="AM58" i="18"/>
  <c r="AN64" i="18"/>
  <c r="AN65" i="18"/>
  <c r="AN66" i="18"/>
  <c r="AN67" i="18"/>
  <c r="AN68" i="18"/>
  <c r="AN69" i="18"/>
  <c r="AN70" i="18"/>
  <c r="AN71" i="18"/>
  <c r="AN73" i="18"/>
  <c r="AN74" i="18"/>
  <c r="AN75" i="18"/>
  <c r="AN76" i="18"/>
  <c r="AN77" i="18"/>
  <c r="AN78" i="18"/>
  <c r="AN79" i="18"/>
  <c r="AN80" i="18"/>
  <c r="AQ1" i="62"/>
  <c r="AO3" i="77" s="1"/>
  <c r="AN38" i="18"/>
  <c r="AN58" i="18"/>
  <c r="AO64" i="18"/>
  <c r="AO65" i="18"/>
  <c r="AO66" i="18"/>
  <c r="AO67" i="18"/>
  <c r="AO68" i="18"/>
  <c r="AO69" i="18"/>
  <c r="AO70" i="18"/>
  <c r="AO71" i="18"/>
  <c r="AO73" i="18"/>
  <c r="AO74" i="18"/>
  <c r="AO75" i="18"/>
  <c r="AO76" i="18"/>
  <c r="AO77" i="18"/>
  <c r="AO78" i="18"/>
  <c r="AO79" i="18"/>
  <c r="AO80" i="18"/>
  <c r="AR1" i="62"/>
  <c r="AP3" i="77" s="1"/>
  <c r="AO38" i="18"/>
  <c r="AO58" i="18"/>
  <c r="AP64" i="18"/>
  <c r="AP65" i="18"/>
  <c r="AP66" i="18"/>
  <c r="AP67" i="18"/>
  <c r="AP68" i="18"/>
  <c r="AP69" i="18"/>
  <c r="AP70" i="18"/>
  <c r="AP71" i="18"/>
  <c r="AP73" i="18"/>
  <c r="AP74" i="18"/>
  <c r="AP75" i="18"/>
  <c r="AP76" i="18"/>
  <c r="AP77" i="18"/>
  <c r="AP78" i="18"/>
  <c r="AP79" i="18"/>
  <c r="AP80" i="18"/>
  <c r="AS1" i="62"/>
  <c r="AP38" i="18"/>
  <c r="AP58" i="18"/>
  <c r="AQ64" i="18"/>
  <c r="AQ65" i="18"/>
  <c r="AQ66" i="18"/>
  <c r="AQ67" i="18"/>
  <c r="AQ68" i="18"/>
  <c r="AQ69" i="18"/>
  <c r="AQ70" i="18"/>
  <c r="AQ71" i="18"/>
  <c r="AR273" i="58"/>
  <c r="AQ85" i="18" s="1"/>
  <c r="AQ73" i="18"/>
  <c r="AQ74" i="18"/>
  <c r="AQ75" i="18"/>
  <c r="AQ76" i="18"/>
  <c r="AQ77" i="18"/>
  <c r="AQ78" i="18"/>
  <c r="AQ79" i="18"/>
  <c r="AQ80" i="18"/>
  <c r="AT1" i="62"/>
  <c r="AR3" i="77" s="1"/>
  <c r="AQ38" i="18"/>
  <c r="AQ58" i="18"/>
  <c r="AR64" i="18"/>
  <c r="AR65" i="18"/>
  <c r="AR66" i="18"/>
  <c r="AR67" i="18"/>
  <c r="AR68" i="18"/>
  <c r="AR69" i="18"/>
  <c r="AR70" i="18"/>
  <c r="AR71" i="18"/>
  <c r="AR73" i="18"/>
  <c r="AR74" i="18"/>
  <c r="AR75" i="18"/>
  <c r="AR76" i="18"/>
  <c r="AR77" i="18"/>
  <c r="AR78" i="18"/>
  <c r="AR79" i="18"/>
  <c r="AR80" i="18"/>
  <c r="AU1" i="62"/>
  <c r="AR38" i="18"/>
  <c r="AR58" i="18"/>
  <c r="AS64" i="18"/>
  <c r="AS65" i="18"/>
  <c r="AS66" i="18"/>
  <c r="AS67" i="18"/>
  <c r="AS68" i="18"/>
  <c r="AS69" i="18"/>
  <c r="AS70" i="18"/>
  <c r="AS71" i="18"/>
  <c r="AS73" i="18"/>
  <c r="AS74" i="18"/>
  <c r="AS75" i="18"/>
  <c r="AS76" i="18"/>
  <c r="AS77" i="18"/>
  <c r="AS78" i="18"/>
  <c r="AS79" i="18"/>
  <c r="AS80" i="18"/>
  <c r="AV1" i="62"/>
  <c r="AT3" i="77" s="1"/>
  <c r="AS38" i="18"/>
  <c r="AS58" i="18"/>
  <c r="AT64" i="18"/>
  <c r="AT65" i="18"/>
  <c r="AT66" i="18"/>
  <c r="AT67" i="18"/>
  <c r="AT68" i="18"/>
  <c r="AT69" i="18"/>
  <c r="AT70" i="18"/>
  <c r="AT71" i="18"/>
  <c r="AT73" i="18"/>
  <c r="AT74" i="18"/>
  <c r="AT75" i="18"/>
  <c r="AT76" i="18"/>
  <c r="AT77" i="18"/>
  <c r="AT78" i="18"/>
  <c r="AT79" i="18"/>
  <c r="AT80" i="18"/>
  <c r="AW1" i="62"/>
  <c r="AT38" i="18"/>
  <c r="AT58" i="18"/>
  <c r="AU64" i="18"/>
  <c r="AU65" i="18"/>
  <c r="AU66" i="18"/>
  <c r="AU67" i="18"/>
  <c r="AU68" i="18"/>
  <c r="AU69" i="18"/>
  <c r="AU70" i="18"/>
  <c r="AU71" i="18"/>
  <c r="AU73" i="18"/>
  <c r="AU74" i="18"/>
  <c r="AU75" i="18"/>
  <c r="AU76" i="18"/>
  <c r="AU77" i="18"/>
  <c r="AU78" i="18"/>
  <c r="AU79" i="18"/>
  <c r="AU80" i="18"/>
  <c r="AX1" i="62"/>
  <c r="AV3" i="77" s="1"/>
  <c r="AU38" i="18"/>
  <c r="AU58" i="18"/>
  <c r="AV64" i="18"/>
  <c r="AV65" i="18"/>
  <c r="AV66" i="18"/>
  <c r="AV67" i="18"/>
  <c r="AV68" i="18"/>
  <c r="AV69" i="18"/>
  <c r="AV70" i="18"/>
  <c r="AV71" i="18"/>
  <c r="AV73" i="18"/>
  <c r="AV74" i="18"/>
  <c r="AV75" i="18"/>
  <c r="AV76" i="18"/>
  <c r="AV77" i="18"/>
  <c r="AV78" i="18"/>
  <c r="AV79" i="18"/>
  <c r="AV80" i="18"/>
  <c r="AY1" i="62"/>
  <c r="AW3" i="77" s="1"/>
  <c r="AV38" i="18"/>
  <c r="AV58" i="18"/>
  <c r="AW64" i="18"/>
  <c r="AW65" i="18"/>
  <c r="AW66" i="18"/>
  <c r="AW67" i="18"/>
  <c r="AW68" i="18"/>
  <c r="AW69" i="18"/>
  <c r="AW70" i="18"/>
  <c r="AW71" i="18"/>
  <c r="AW73" i="18"/>
  <c r="AW74" i="18"/>
  <c r="AW75" i="18"/>
  <c r="AW76" i="18"/>
  <c r="AW77" i="18"/>
  <c r="AW78" i="18"/>
  <c r="AW79" i="18"/>
  <c r="AW80" i="18"/>
  <c r="AZ1" i="62"/>
  <c r="AX3" i="77" s="1"/>
  <c r="AW38" i="18"/>
  <c r="AW58" i="18"/>
  <c r="AX64" i="18"/>
  <c r="AX65" i="18"/>
  <c r="AX66" i="18"/>
  <c r="AX67" i="18"/>
  <c r="AX68" i="18"/>
  <c r="AX69" i="18"/>
  <c r="AX70" i="18"/>
  <c r="AX71" i="18"/>
  <c r="AX73" i="18"/>
  <c r="AX74" i="18"/>
  <c r="AX75" i="18"/>
  <c r="AX76" i="18"/>
  <c r="AX77" i="18"/>
  <c r="AX78" i="18"/>
  <c r="AX79" i="18"/>
  <c r="AX80" i="18"/>
  <c r="BA1" i="62"/>
  <c r="AY3" i="77" s="1"/>
  <c r="AX38" i="18"/>
  <c r="AX58" i="18"/>
  <c r="AY64" i="18"/>
  <c r="AY65" i="18"/>
  <c r="AY66" i="18"/>
  <c r="AY67" i="18"/>
  <c r="AY68" i="18"/>
  <c r="AY69" i="18"/>
  <c r="AY70" i="18"/>
  <c r="AY71" i="18"/>
  <c r="AY73" i="18"/>
  <c r="AY74" i="18"/>
  <c r="AY75" i="18"/>
  <c r="AY76" i="18"/>
  <c r="AY77" i="18"/>
  <c r="AY78" i="18"/>
  <c r="AY79" i="18"/>
  <c r="AY80" i="18"/>
  <c r="BB1" i="62"/>
  <c r="AZ3" i="77" s="1"/>
  <c r="AY38" i="18"/>
  <c r="AY58" i="18"/>
  <c r="AZ64" i="18"/>
  <c r="AZ65" i="18"/>
  <c r="AZ66" i="18"/>
  <c r="AZ67" i="18"/>
  <c r="AZ68" i="18"/>
  <c r="AZ69" i="18"/>
  <c r="AZ70" i="18"/>
  <c r="AZ71" i="18"/>
  <c r="BA273" i="58"/>
  <c r="AZ85" i="18" s="1"/>
  <c r="AZ73" i="18"/>
  <c r="AZ74" i="18"/>
  <c r="AZ75" i="18"/>
  <c r="AZ76" i="18"/>
  <c r="AZ77" i="18"/>
  <c r="AZ78" i="18"/>
  <c r="AZ79" i="18"/>
  <c r="AZ80" i="18"/>
  <c r="BC1" i="62"/>
  <c r="BA3" i="77" s="1"/>
  <c r="AZ38" i="18"/>
  <c r="AZ58" i="18"/>
  <c r="BA64" i="18"/>
  <c r="BA65" i="18"/>
  <c r="BA66" i="18"/>
  <c r="BA67" i="18"/>
  <c r="BA68" i="18"/>
  <c r="BA69" i="18"/>
  <c r="BA70" i="18"/>
  <c r="BA71" i="18"/>
  <c r="BA73" i="18"/>
  <c r="BA74" i="18"/>
  <c r="BA75" i="18"/>
  <c r="BA76" i="18"/>
  <c r="BA77" i="18"/>
  <c r="BA78" i="18"/>
  <c r="BA79" i="18"/>
  <c r="BA80" i="18"/>
  <c r="BD1" i="62"/>
  <c r="BB3" i="77" s="1"/>
  <c r="BA38" i="18"/>
  <c r="BA58" i="18"/>
  <c r="BB64" i="18"/>
  <c r="BB65" i="18"/>
  <c r="BB66" i="18"/>
  <c r="BB67" i="18"/>
  <c r="BB68" i="18"/>
  <c r="BB69" i="18"/>
  <c r="BB70" i="18"/>
  <c r="BB71" i="18"/>
  <c r="BB73" i="18"/>
  <c r="BB74" i="18"/>
  <c r="BB75" i="18"/>
  <c r="BB76" i="18"/>
  <c r="BB77" i="18"/>
  <c r="BB78" i="18"/>
  <c r="BB79" i="18"/>
  <c r="BB80" i="18"/>
  <c r="BE1" i="62"/>
  <c r="BC3" i="77" s="1"/>
  <c r="BB38" i="18"/>
  <c r="BB58" i="18"/>
  <c r="BC64" i="18"/>
  <c r="BC65" i="18"/>
  <c r="BC66" i="18"/>
  <c r="BC67" i="18"/>
  <c r="BC68" i="18"/>
  <c r="BC69" i="18"/>
  <c r="BC70" i="18"/>
  <c r="BC71" i="18"/>
  <c r="BC73" i="18"/>
  <c r="BC74" i="18"/>
  <c r="BC75" i="18"/>
  <c r="BC76" i="18"/>
  <c r="BC77" i="18"/>
  <c r="BC78" i="18"/>
  <c r="BC79" i="18"/>
  <c r="BC80" i="18"/>
  <c r="BF1" i="62"/>
  <c r="BD3" i="77" s="1"/>
  <c r="BC38" i="18"/>
  <c r="BC58" i="18"/>
  <c r="BD64" i="18"/>
  <c r="BD65" i="18"/>
  <c r="BD66" i="18"/>
  <c r="BD67" i="18"/>
  <c r="BD68" i="18"/>
  <c r="BD69" i="18"/>
  <c r="BD70" i="18"/>
  <c r="BD71" i="18"/>
  <c r="BD73" i="18"/>
  <c r="BD74" i="18"/>
  <c r="BD75" i="18"/>
  <c r="BD76" i="18"/>
  <c r="BD77" i="18"/>
  <c r="BD78" i="18"/>
  <c r="BD79" i="18"/>
  <c r="BD80" i="18"/>
  <c r="BG1" i="62"/>
  <c r="BD38" i="18"/>
  <c r="BD58" i="18"/>
  <c r="BE64" i="18"/>
  <c r="BE65" i="18"/>
  <c r="BE66" i="18"/>
  <c r="BE67" i="18"/>
  <c r="BE68" i="18"/>
  <c r="BE69" i="18"/>
  <c r="BE70" i="18"/>
  <c r="BE71" i="18"/>
  <c r="BE73" i="18"/>
  <c r="BE74" i="18"/>
  <c r="BE75" i="18"/>
  <c r="BE76" i="18"/>
  <c r="BE77" i="18"/>
  <c r="BE78" i="18"/>
  <c r="BE79" i="18"/>
  <c r="BE80" i="18"/>
  <c r="BH1" i="62"/>
  <c r="BF3" i="77" s="1"/>
  <c r="BE38" i="18"/>
  <c r="BE58" i="18"/>
  <c r="BF64" i="18"/>
  <c r="BF65" i="18"/>
  <c r="BF66" i="18"/>
  <c r="BF67" i="18"/>
  <c r="BF68" i="18"/>
  <c r="BF69" i="18"/>
  <c r="BF70" i="18"/>
  <c r="BF71" i="18"/>
  <c r="BF73" i="18"/>
  <c r="BF74" i="18"/>
  <c r="BF75" i="18"/>
  <c r="BF76" i="18"/>
  <c r="BF77" i="18"/>
  <c r="BF78" i="18"/>
  <c r="BF79" i="18"/>
  <c r="BF80" i="18"/>
  <c r="BI1" i="62"/>
  <c r="BG3" i="77" s="1"/>
  <c r="BF38" i="18"/>
  <c r="BF58" i="18"/>
  <c r="BG64" i="18"/>
  <c r="BG65" i="18"/>
  <c r="BG66" i="18"/>
  <c r="BG67" i="18"/>
  <c r="BG68" i="18"/>
  <c r="BG69" i="18"/>
  <c r="BG70" i="18"/>
  <c r="BG71" i="18"/>
  <c r="BG73" i="18"/>
  <c r="BG74" i="18"/>
  <c r="BG75" i="18"/>
  <c r="BG76" i="18"/>
  <c r="BG77" i="18"/>
  <c r="BG78" i="18"/>
  <c r="BG79" i="18"/>
  <c r="BG80" i="18"/>
  <c r="BJ1" i="62"/>
  <c r="BH3" i="77" s="1"/>
  <c r="BG38" i="18"/>
  <c r="BG58" i="18"/>
  <c r="BH64" i="18"/>
  <c r="BH65" i="18"/>
  <c r="BH66" i="18"/>
  <c r="BH67" i="18"/>
  <c r="BH68" i="18"/>
  <c r="BH69" i="18"/>
  <c r="BH70" i="18"/>
  <c r="BH71" i="18"/>
  <c r="BH73" i="18"/>
  <c r="BH74" i="18"/>
  <c r="BH75" i="18"/>
  <c r="BH76" i="18"/>
  <c r="BH77" i="18"/>
  <c r="BH78" i="18"/>
  <c r="BH79" i="18"/>
  <c r="BH80" i="18"/>
  <c r="BK1" i="62"/>
  <c r="BI3" i="77" s="1"/>
  <c r="BH38" i="18"/>
  <c r="BH58" i="18"/>
  <c r="BI64" i="18"/>
  <c r="BI65" i="18"/>
  <c r="BI66" i="18"/>
  <c r="BI67" i="18"/>
  <c r="BI68" i="18"/>
  <c r="BI69" i="18"/>
  <c r="BI70" i="18"/>
  <c r="BI71" i="18"/>
  <c r="BI73" i="18"/>
  <c r="BI74" i="18"/>
  <c r="BI75" i="18"/>
  <c r="BI76" i="18"/>
  <c r="BI77" i="18"/>
  <c r="BI78" i="18"/>
  <c r="BI79" i="18"/>
  <c r="BI80" i="18"/>
  <c r="BL1" i="62"/>
  <c r="BI38" i="18"/>
  <c r="BI58" i="18"/>
  <c r="BJ64" i="18"/>
  <c r="BJ65" i="18"/>
  <c r="BJ66" i="18"/>
  <c r="BJ67" i="18"/>
  <c r="BJ68" i="18"/>
  <c r="BJ69" i="18"/>
  <c r="BJ70" i="18"/>
  <c r="BJ71" i="18"/>
  <c r="BK273" i="58"/>
  <c r="BJ85" i="18" s="1"/>
  <c r="BJ73" i="18"/>
  <c r="BJ74" i="18"/>
  <c r="BJ75" i="18"/>
  <c r="BJ76" i="18"/>
  <c r="BJ77" i="18"/>
  <c r="BJ78" i="18"/>
  <c r="BJ79" i="18"/>
  <c r="BJ80" i="18"/>
  <c r="BM1" i="62"/>
  <c r="BK3" i="77" s="1"/>
  <c r="BJ38" i="18"/>
  <c r="BJ58" i="18"/>
  <c r="BU274" i="58"/>
  <c r="CB273" i="58"/>
  <c r="CG273" i="58"/>
  <c r="CK273" i="58"/>
  <c r="CK274" i="58"/>
  <c r="G1" i="62"/>
  <c r="E3" i="77" s="1"/>
  <c r="CZ273" i="58"/>
  <c r="D64" i="18"/>
  <c r="D65" i="18"/>
  <c r="D66" i="18"/>
  <c r="D67" i="18"/>
  <c r="D68" i="18"/>
  <c r="D69" i="18"/>
  <c r="D70" i="18"/>
  <c r="D71" i="18"/>
  <c r="E273" i="58"/>
  <c r="D85" i="18" s="1"/>
  <c r="D73" i="18"/>
  <c r="D74" i="18"/>
  <c r="D75" i="18"/>
  <c r="D76" i="18"/>
  <c r="D77" i="18"/>
  <c r="D78" i="18"/>
  <c r="D79" i="18"/>
  <c r="D80" i="18"/>
  <c r="D38" i="18"/>
  <c r="D58" i="18"/>
  <c r="C64" i="18"/>
  <c r="C65" i="18"/>
  <c r="C66" i="18"/>
  <c r="C67" i="18"/>
  <c r="C68" i="18"/>
  <c r="C69" i="18"/>
  <c r="C70" i="18"/>
  <c r="C71" i="18"/>
  <c r="C73" i="18"/>
  <c r="C74" i="18"/>
  <c r="C75" i="18"/>
  <c r="C76" i="18"/>
  <c r="C77" i="18"/>
  <c r="C78" i="18"/>
  <c r="C79" i="18"/>
  <c r="C80" i="18"/>
  <c r="C38" i="18"/>
  <c r="C58" i="18"/>
  <c r="G499" i="62"/>
  <c r="E9" i="77" s="1"/>
  <c r="G502" i="62"/>
  <c r="E10" i="77" s="1"/>
  <c r="G438" i="62"/>
  <c r="G451" i="62"/>
  <c r="G464" i="62"/>
  <c r="G477" i="62"/>
  <c r="G490" i="62"/>
  <c r="G494" i="62"/>
  <c r="E5" i="77" s="1"/>
  <c r="G495" i="62"/>
  <c r="E6" i="77" s="1"/>
  <c r="G500" i="62"/>
  <c r="E7" i="77" s="1"/>
  <c r="G496" i="62"/>
  <c r="E17" i="77" s="1"/>
  <c r="G497" i="62"/>
  <c r="E18" i="77" s="1"/>
  <c r="G498" i="62"/>
  <c r="E19" i="77" s="1"/>
  <c r="G503" i="62"/>
  <c r="E20" i="77" s="1"/>
  <c r="H499" i="62"/>
  <c r="F9" i="77" s="1"/>
  <c r="H502" i="62"/>
  <c r="F10" i="77" s="1"/>
  <c r="H438" i="62"/>
  <c r="H451" i="62"/>
  <c r="H464" i="62"/>
  <c r="H477" i="62"/>
  <c r="H490" i="62"/>
  <c r="H494" i="62"/>
  <c r="F5" i="77" s="1"/>
  <c r="H495" i="62"/>
  <c r="F6" i="77" s="1"/>
  <c r="H500" i="62"/>
  <c r="F7" i="77" s="1"/>
  <c r="H496" i="62"/>
  <c r="F17" i="77" s="1"/>
  <c r="H497" i="62"/>
  <c r="F18" i="77" s="1"/>
  <c r="H498" i="62"/>
  <c r="F19" i="77" s="1"/>
  <c r="H503" i="62"/>
  <c r="F20" i="77" s="1"/>
  <c r="I499" i="62"/>
  <c r="G9" i="77" s="1"/>
  <c r="I502" i="62"/>
  <c r="G10" i="77" s="1"/>
  <c r="I438" i="62"/>
  <c r="I451" i="62"/>
  <c r="I464" i="62"/>
  <c r="I477" i="62"/>
  <c r="I490" i="62"/>
  <c r="I494" i="62"/>
  <c r="G5" i="77" s="1"/>
  <c r="I495" i="62"/>
  <c r="G6" i="77" s="1"/>
  <c r="I500" i="62"/>
  <c r="G7" i="77" s="1"/>
  <c r="I496" i="62"/>
  <c r="G17" i="77" s="1"/>
  <c r="I497" i="62"/>
  <c r="G18" i="77" s="1"/>
  <c r="I498" i="62"/>
  <c r="G19" i="77" s="1"/>
  <c r="I503" i="62"/>
  <c r="G20" i="77" s="1"/>
  <c r="J499" i="62"/>
  <c r="H9" i="77" s="1"/>
  <c r="J502" i="62"/>
  <c r="H10" i="77" s="1"/>
  <c r="J438" i="62"/>
  <c r="J451" i="62"/>
  <c r="J464" i="62"/>
  <c r="J477" i="62"/>
  <c r="J490" i="62"/>
  <c r="J494" i="62"/>
  <c r="H5" i="77" s="1"/>
  <c r="J495" i="62"/>
  <c r="H6" i="77" s="1"/>
  <c r="J500" i="62"/>
  <c r="H7" i="77" s="1"/>
  <c r="J496" i="62"/>
  <c r="H17" i="77" s="1"/>
  <c r="J497" i="62"/>
  <c r="H18" i="77" s="1"/>
  <c r="J498" i="62"/>
  <c r="H19" i="77" s="1"/>
  <c r="J503" i="62"/>
  <c r="H20" i="77" s="1"/>
  <c r="K499" i="62"/>
  <c r="I9" i="77" s="1"/>
  <c r="K502" i="62"/>
  <c r="I10" i="77" s="1"/>
  <c r="K438" i="62"/>
  <c r="K451" i="62"/>
  <c r="K464" i="62"/>
  <c r="K477" i="62"/>
  <c r="K490" i="62"/>
  <c r="K494" i="62"/>
  <c r="I5" i="77" s="1"/>
  <c r="K495" i="62"/>
  <c r="I6" i="77" s="1"/>
  <c r="K500" i="62"/>
  <c r="I7" i="77" s="1"/>
  <c r="K496" i="62"/>
  <c r="I17" i="77" s="1"/>
  <c r="K497" i="62"/>
  <c r="I18" i="77" s="1"/>
  <c r="K498" i="62"/>
  <c r="I19" i="77" s="1"/>
  <c r="K503" i="62"/>
  <c r="I20" i="77" s="1"/>
  <c r="L499" i="62"/>
  <c r="J9" i="77" s="1"/>
  <c r="L502" i="62"/>
  <c r="L438" i="62"/>
  <c r="L451" i="62"/>
  <c r="L464" i="62"/>
  <c r="L477" i="62"/>
  <c r="L490" i="62"/>
  <c r="L494" i="62"/>
  <c r="J5" i="77" s="1"/>
  <c r="L495" i="62"/>
  <c r="J6" i="77" s="1"/>
  <c r="L500" i="62"/>
  <c r="J7" i="77" s="1"/>
  <c r="L496" i="62"/>
  <c r="J17" i="77" s="1"/>
  <c r="L497" i="62"/>
  <c r="J18" i="77" s="1"/>
  <c r="L498" i="62"/>
  <c r="J19" i="77" s="1"/>
  <c r="L503" i="62"/>
  <c r="J20" i="77" s="1"/>
  <c r="M499" i="62"/>
  <c r="K9" i="77" s="1"/>
  <c r="M502" i="62"/>
  <c r="K10" i="77" s="1"/>
  <c r="M438" i="62"/>
  <c r="M451" i="62"/>
  <c r="M464" i="62"/>
  <c r="M477" i="62"/>
  <c r="M490" i="62"/>
  <c r="M494" i="62"/>
  <c r="K5" i="77" s="1"/>
  <c r="M495" i="62"/>
  <c r="K6" i="77" s="1"/>
  <c r="M500" i="62"/>
  <c r="K7" i="77" s="1"/>
  <c r="M496" i="62"/>
  <c r="K17" i="77" s="1"/>
  <c r="M497" i="62"/>
  <c r="K18" i="77" s="1"/>
  <c r="M498" i="62"/>
  <c r="K19" i="77" s="1"/>
  <c r="M503" i="62"/>
  <c r="K20" i="77" s="1"/>
  <c r="N499" i="62"/>
  <c r="L9" i="77" s="1"/>
  <c r="N502" i="62"/>
  <c r="L10" i="77" s="1"/>
  <c r="N438" i="62"/>
  <c r="N451" i="62"/>
  <c r="N464" i="62"/>
  <c r="N477" i="62"/>
  <c r="N490" i="62"/>
  <c r="N494" i="62"/>
  <c r="L5" i="77" s="1"/>
  <c r="N495" i="62"/>
  <c r="L6" i="77" s="1"/>
  <c r="N500" i="62"/>
  <c r="L7" i="77" s="1"/>
  <c r="N496" i="62"/>
  <c r="L17" i="77" s="1"/>
  <c r="N497" i="62"/>
  <c r="L18" i="77" s="1"/>
  <c r="N498" i="62"/>
  <c r="L19" i="77" s="1"/>
  <c r="N503" i="62"/>
  <c r="L20" i="77" s="1"/>
  <c r="O499" i="62"/>
  <c r="M9" i="77" s="1"/>
  <c r="O502" i="62"/>
  <c r="M10" i="77" s="1"/>
  <c r="O438" i="62"/>
  <c r="O451" i="62"/>
  <c r="O464" i="62"/>
  <c r="O477" i="62"/>
  <c r="O490" i="62"/>
  <c r="O494" i="62"/>
  <c r="M5" i="77" s="1"/>
  <c r="O495" i="62"/>
  <c r="M6" i="77" s="1"/>
  <c r="O500" i="62"/>
  <c r="M7" i="77" s="1"/>
  <c r="O496" i="62"/>
  <c r="M17" i="77" s="1"/>
  <c r="O497" i="62"/>
  <c r="M18" i="77" s="1"/>
  <c r="O498" i="62"/>
  <c r="M19" i="77" s="1"/>
  <c r="O503" i="62"/>
  <c r="M20" i="77" s="1"/>
  <c r="P499" i="62"/>
  <c r="N9" i="77" s="1"/>
  <c r="P502" i="62"/>
  <c r="N10" i="77" s="1"/>
  <c r="P438" i="62"/>
  <c r="P451" i="62"/>
  <c r="P464" i="62"/>
  <c r="P477" i="62"/>
  <c r="P490" i="62"/>
  <c r="P494" i="62"/>
  <c r="P495" i="62"/>
  <c r="N6" i="77" s="1"/>
  <c r="P500" i="62"/>
  <c r="N7" i="77" s="1"/>
  <c r="P496" i="62"/>
  <c r="N17" i="77" s="1"/>
  <c r="P497" i="62"/>
  <c r="N18" i="77" s="1"/>
  <c r="P498" i="62"/>
  <c r="N19" i="77" s="1"/>
  <c r="P503" i="62"/>
  <c r="N20" i="77" s="1"/>
  <c r="Q499" i="62"/>
  <c r="O9" i="77" s="1"/>
  <c r="Q502" i="62"/>
  <c r="O10" i="77" s="1"/>
  <c r="Q438" i="62"/>
  <c r="Q451" i="62"/>
  <c r="Q464" i="62"/>
  <c r="Q477" i="62"/>
  <c r="Q490" i="62"/>
  <c r="Q494" i="62"/>
  <c r="O5" i="77" s="1"/>
  <c r="Q495" i="62"/>
  <c r="O6" i="77" s="1"/>
  <c r="Q500" i="62"/>
  <c r="O7" i="77" s="1"/>
  <c r="Q496" i="62"/>
  <c r="O17" i="77" s="1"/>
  <c r="Q497" i="62"/>
  <c r="O18" i="77" s="1"/>
  <c r="Q498" i="62"/>
  <c r="O19" i="77" s="1"/>
  <c r="Q503" i="62"/>
  <c r="O20" i="77" s="1"/>
  <c r="R499" i="62"/>
  <c r="P9" i="77" s="1"/>
  <c r="R502" i="62"/>
  <c r="P10" i="77" s="1"/>
  <c r="R438" i="62"/>
  <c r="R451" i="62"/>
  <c r="R464" i="62"/>
  <c r="R477" i="62"/>
  <c r="R490" i="62"/>
  <c r="R494" i="62"/>
  <c r="P5" i="77" s="1"/>
  <c r="R495" i="62"/>
  <c r="P6" i="77" s="1"/>
  <c r="R500" i="62"/>
  <c r="P7" i="77" s="1"/>
  <c r="R496" i="62"/>
  <c r="P17" i="77" s="1"/>
  <c r="R497" i="62"/>
  <c r="P18" i="77" s="1"/>
  <c r="R498" i="62"/>
  <c r="P19" i="77" s="1"/>
  <c r="R503" i="62"/>
  <c r="P20" i="77" s="1"/>
  <c r="S499" i="62"/>
  <c r="Q9" i="77" s="1"/>
  <c r="S502" i="62"/>
  <c r="Q10" i="77" s="1"/>
  <c r="S438" i="62"/>
  <c r="S451" i="62"/>
  <c r="S464" i="62"/>
  <c r="S477" i="62"/>
  <c r="S490" i="62"/>
  <c r="S494" i="62"/>
  <c r="Q5" i="77" s="1"/>
  <c r="S495" i="62"/>
  <c r="Q6" i="77" s="1"/>
  <c r="S500" i="62"/>
  <c r="Q7" i="77" s="1"/>
  <c r="S496" i="62"/>
  <c r="Q17" i="77" s="1"/>
  <c r="S497" i="62"/>
  <c r="Q18" i="77" s="1"/>
  <c r="S498" i="62"/>
  <c r="Q19" i="77" s="1"/>
  <c r="S503" i="62"/>
  <c r="Q20" i="77" s="1"/>
  <c r="T499" i="62"/>
  <c r="R9" i="77" s="1"/>
  <c r="T502" i="62"/>
  <c r="R10" i="77" s="1"/>
  <c r="T438" i="62"/>
  <c r="T451" i="62"/>
  <c r="T464" i="62"/>
  <c r="T477" i="62"/>
  <c r="T490" i="62"/>
  <c r="T494" i="62"/>
  <c r="R5" i="77" s="1"/>
  <c r="T495" i="62"/>
  <c r="R6" i="77" s="1"/>
  <c r="T500" i="62"/>
  <c r="R7" i="77" s="1"/>
  <c r="T496" i="62"/>
  <c r="R17" i="77" s="1"/>
  <c r="T497" i="62"/>
  <c r="R18" i="77" s="1"/>
  <c r="T498" i="62"/>
  <c r="R19" i="77" s="1"/>
  <c r="T503" i="62"/>
  <c r="R20" i="77" s="1"/>
  <c r="U499" i="62"/>
  <c r="S9" i="77" s="1"/>
  <c r="U502" i="62"/>
  <c r="S10" i="77" s="1"/>
  <c r="U438" i="62"/>
  <c r="U451" i="62"/>
  <c r="U464" i="62"/>
  <c r="U477" i="62"/>
  <c r="U490" i="62"/>
  <c r="U494" i="62"/>
  <c r="S5" i="77" s="1"/>
  <c r="U495" i="62"/>
  <c r="S6" i="77" s="1"/>
  <c r="U500" i="62"/>
  <c r="S7" i="77" s="1"/>
  <c r="U496" i="62"/>
  <c r="S17" i="77" s="1"/>
  <c r="U497" i="62"/>
  <c r="S18" i="77" s="1"/>
  <c r="U498" i="62"/>
  <c r="S19" i="77" s="1"/>
  <c r="U503" i="62"/>
  <c r="S20" i="77" s="1"/>
  <c r="V499" i="62"/>
  <c r="T9" i="77" s="1"/>
  <c r="V502" i="62"/>
  <c r="T10" i="77" s="1"/>
  <c r="V438" i="62"/>
  <c r="V451" i="62"/>
  <c r="V464" i="62"/>
  <c r="V477" i="62"/>
  <c r="V490" i="62"/>
  <c r="V494" i="62"/>
  <c r="T5" i="77" s="1"/>
  <c r="V495" i="62"/>
  <c r="T6" i="77" s="1"/>
  <c r="V500" i="62"/>
  <c r="T7" i="77" s="1"/>
  <c r="V496" i="62"/>
  <c r="T17" i="77" s="1"/>
  <c r="V497" i="62"/>
  <c r="T18" i="77" s="1"/>
  <c r="V498" i="62"/>
  <c r="T19" i="77" s="1"/>
  <c r="V503" i="62"/>
  <c r="T20" i="77" s="1"/>
  <c r="W499" i="62"/>
  <c r="U9" i="77" s="1"/>
  <c r="W502" i="62"/>
  <c r="U10" i="77" s="1"/>
  <c r="W438" i="62"/>
  <c r="W451" i="62"/>
  <c r="W464" i="62"/>
  <c r="W477" i="62"/>
  <c r="W490" i="62"/>
  <c r="W494" i="62"/>
  <c r="U5" i="77" s="1"/>
  <c r="W495" i="62"/>
  <c r="U6" i="77" s="1"/>
  <c r="W500" i="62"/>
  <c r="W496" i="62"/>
  <c r="U17" i="77" s="1"/>
  <c r="W497" i="62"/>
  <c r="U18" i="77" s="1"/>
  <c r="W498" i="62"/>
  <c r="U19" i="77" s="1"/>
  <c r="W503" i="62"/>
  <c r="U20" i="77" s="1"/>
  <c r="X499" i="62"/>
  <c r="V9" i="77" s="1"/>
  <c r="X502" i="62"/>
  <c r="V10" i="77" s="1"/>
  <c r="X438" i="62"/>
  <c r="X451" i="62"/>
  <c r="X464" i="62"/>
  <c r="X477" i="62"/>
  <c r="X490" i="62"/>
  <c r="X494" i="62"/>
  <c r="X495" i="62"/>
  <c r="V6" i="77" s="1"/>
  <c r="X500" i="62"/>
  <c r="V7" i="77" s="1"/>
  <c r="X496" i="62"/>
  <c r="V17" i="77" s="1"/>
  <c r="X497" i="62"/>
  <c r="V18" i="77" s="1"/>
  <c r="X498" i="62"/>
  <c r="V19" i="77" s="1"/>
  <c r="X503" i="62"/>
  <c r="V20" i="77" s="1"/>
  <c r="Y499" i="62"/>
  <c r="W9" i="77" s="1"/>
  <c r="Y502" i="62"/>
  <c r="W10" i="77" s="1"/>
  <c r="Y438" i="62"/>
  <c r="Y451" i="62"/>
  <c r="Y464" i="62"/>
  <c r="Y477" i="62"/>
  <c r="Y490" i="62"/>
  <c r="Y494" i="62"/>
  <c r="W5" i="77" s="1"/>
  <c r="Y495" i="62"/>
  <c r="W6" i="77" s="1"/>
  <c r="Y500" i="62"/>
  <c r="W7" i="77" s="1"/>
  <c r="Y496" i="62"/>
  <c r="W17" i="77" s="1"/>
  <c r="Y497" i="62"/>
  <c r="W18" i="77" s="1"/>
  <c r="Y498" i="62"/>
  <c r="W19" i="77" s="1"/>
  <c r="Y503" i="62"/>
  <c r="W20" i="77" s="1"/>
  <c r="Z499" i="62"/>
  <c r="X9" i="77" s="1"/>
  <c r="Z502" i="62"/>
  <c r="X10" i="77" s="1"/>
  <c r="Z438" i="62"/>
  <c r="Z451" i="62"/>
  <c r="Z464" i="62"/>
  <c r="Z477" i="62"/>
  <c r="Z490" i="62"/>
  <c r="Z494" i="62"/>
  <c r="X5" i="77" s="1"/>
  <c r="Z495" i="62"/>
  <c r="X6" i="77" s="1"/>
  <c r="Z500" i="62"/>
  <c r="X7" i="77" s="1"/>
  <c r="Z496" i="62"/>
  <c r="X17" i="77" s="1"/>
  <c r="Z497" i="62"/>
  <c r="X18" i="77" s="1"/>
  <c r="Z498" i="62"/>
  <c r="X19" i="77" s="1"/>
  <c r="Z503" i="62"/>
  <c r="X20" i="77" s="1"/>
  <c r="AA499" i="62"/>
  <c r="Y9" i="77" s="1"/>
  <c r="AA502" i="62"/>
  <c r="Y10" i="77" s="1"/>
  <c r="AA438" i="62"/>
  <c r="AA451" i="62"/>
  <c r="AA464" i="62"/>
  <c r="AA477" i="62"/>
  <c r="AA490" i="62"/>
  <c r="AA494" i="62"/>
  <c r="Y5" i="77" s="1"/>
  <c r="AA495" i="62"/>
  <c r="Y6" i="77" s="1"/>
  <c r="AA500" i="62"/>
  <c r="Y7" i="77" s="1"/>
  <c r="AA496" i="62"/>
  <c r="Y17" i="77" s="1"/>
  <c r="AA497" i="62"/>
  <c r="Y18" i="77" s="1"/>
  <c r="AA498" i="62"/>
  <c r="Y19" i="77" s="1"/>
  <c r="AA503" i="62"/>
  <c r="Y20" i="77" s="1"/>
  <c r="AB499" i="62"/>
  <c r="Z9" i="77" s="1"/>
  <c r="AB502" i="62"/>
  <c r="Z10" i="77" s="1"/>
  <c r="AB438" i="62"/>
  <c r="AB451" i="62"/>
  <c r="AB464" i="62"/>
  <c r="AB477" i="62"/>
  <c r="AB490" i="62"/>
  <c r="AB494" i="62"/>
  <c r="Z5" i="77" s="1"/>
  <c r="AB495" i="62"/>
  <c r="Z6" i="77" s="1"/>
  <c r="AB500" i="62"/>
  <c r="Z7" i="77" s="1"/>
  <c r="AB496" i="62"/>
  <c r="Z17" i="77" s="1"/>
  <c r="AB497" i="62"/>
  <c r="Z18" i="77" s="1"/>
  <c r="AB498" i="62"/>
  <c r="Z19" i="77" s="1"/>
  <c r="AB503" i="62"/>
  <c r="Z20" i="77" s="1"/>
  <c r="AC499" i="62"/>
  <c r="AA9" i="77" s="1"/>
  <c r="AC502" i="62"/>
  <c r="AA10" i="77" s="1"/>
  <c r="AC438" i="62"/>
  <c r="AC451" i="62"/>
  <c r="AC464" i="62"/>
  <c r="AC477" i="62"/>
  <c r="AC490" i="62"/>
  <c r="AC494" i="62"/>
  <c r="AA5" i="77" s="1"/>
  <c r="AC495" i="62"/>
  <c r="AA6" i="77" s="1"/>
  <c r="AC500" i="62"/>
  <c r="AA7" i="77" s="1"/>
  <c r="AC496" i="62"/>
  <c r="AA17" i="77" s="1"/>
  <c r="AC497" i="62"/>
  <c r="AA18" i="77" s="1"/>
  <c r="AC498" i="62"/>
  <c r="AA19" i="77" s="1"/>
  <c r="AC503" i="62"/>
  <c r="AA20" i="77" s="1"/>
  <c r="AD499" i="62"/>
  <c r="AB9" i="77" s="1"/>
  <c r="AD502" i="62"/>
  <c r="AB10" i="77" s="1"/>
  <c r="AD438" i="62"/>
  <c r="AD451" i="62"/>
  <c r="AD464" i="62"/>
  <c r="AD477" i="62"/>
  <c r="AD490" i="62"/>
  <c r="AD494" i="62"/>
  <c r="AB5" i="77" s="1"/>
  <c r="AD495" i="62"/>
  <c r="AB6" i="77" s="1"/>
  <c r="AD500" i="62"/>
  <c r="AB7" i="77" s="1"/>
  <c r="AD496" i="62"/>
  <c r="AB17" i="77" s="1"/>
  <c r="AD497" i="62"/>
  <c r="AB18" i="77" s="1"/>
  <c r="AD498" i="62"/>
  <c r="AB19" i="77" s="1"/>
  <c r="AD503" i="62"/>
  <c r="AB20" i="77" s="1"/>
  <c r="AE499" i="62"/>
  <c r="AC9" i="77" s="1"/>
  <c r="AE502" i="62"/>
  <c r="AC10" i="77" s="1"/>
  <c r="AE438" i="62"/>
  <c r="AE451" i="62"/>
  <c r="AE464" i="62"/>
  <c r="AE477" i="62"/>
  <c r="AE490" i="62"/>
  <c r="AE494" i="62"/>
  <c r="AC5" i="77" s="1"/>
  <c r="AE495" i="62"/>
  <c r="AC6" i="77" s="1"/>
  <c r="AE500" i="62"/>
  <c r="AC7" i="77" s="1"/>
  <c r="AE496" i="62"/>
  <c r="AC17" i="77" s="1"/>
  <c r="AE497" i="62"/>
  <c r="AC18" i="77" s="1"/>
  <c r="AE498" i="62"/>
  <c r="AC19" i="77" s="1"/>
  <c r="AE503" i="62"/>
  <c r="AC20" i="77" s="1"/>
  <c r="AF499" i="62"/>
  <c r="AD9" i="77" s="1"/>
  <c r="AF502" i="62"/>
  <c r="AD10" i="77" s="1"/>
  <c r="AF438" i="62"/>
  <c r="AF451" i="62"/>
  <c r="AF464" i="62"/>
  <c r="AF477" i="62"/>
  <c r="AF490" i="62"/>
  <c r="AF494" i="62"/>
  <c r="AD5" i="77" s="1"/>
  <c r="AF495" i="62"/>
  <c r="AD6" i="77" s="1"/>
  <c r="AF500" i="62"/>
  <c r="AD7" i="77" s="1"/>
  <c r="AF496" i="62"/>
  <c r="AD17" i="77" s="1"/>
  <c r="AF497" i="62"/>
  <c r="AD18" i="77" s="1"/>
  <c r="AF498" i="62"/>
  <c r="AD19" i="77" s="1"/>
  <c r="AF503" i="62"/>
  <c r="AD20" i="77" s="1"/>
  <c r="AG499" i="62"/>
  <c r="AE9" i="77" s="1"/>
  <c r="AG502" i="62"/>
  <c r="AE10" i="77" s="1"/>
  <c r="AG438" i="62"/>
  <c r="AG451" i="62"/>
  <c r="AG464" i="62"/>
  <c r="AG477" i="62"/>
  <c r="AG490" i="62"/>
  <c r="AG494" i="62"/>
  <c r="AE5" i="77" s="1"/>
  <c r="AG495" i="62"/>
  <c r="AE6" i="77" s="1"/>
  <c r="AG500" i="62"/>
  <c r="AE7" i="77" s="1"/>
  <c r="AG496" i="62"/>
  <c r="AE17" i="77" s="1"/>
  <c r="AG497" i="62"/>
  <c r="AE18" i="77" s="1"/>
  <c r="AG498" i="62"/>
  <c r="AE19" i="77" s="1"/>
  <c r="AG503" i="62"/>
  <c r="AE20" i="77" s="1"/>
  <c r="AH499" i="62"/>
  <c r="AF9" i="77" s="1"/>
  <c r="AH502" i="62"/>
  <c r="AF10" i="77" s="1"/>
  <c r="AH438" i="62"/>
  <c r="AH451" i="62"/>
  <c r="AH464" i="62"/>
  <c r="AH477" i="62"/>
  <c r="AH490" i="62"/>
  <c r="AH494" i="62"/>
  <c r="AF5" i="77" s="1"/>
  <c r="AH495" i="62"/>
  <c r="AF6" i="77" s="1"/>
  <c r="AH500" i="62"/>
  <c r="AF7" i="77" s="1"/>
  <c r="AH496" i="62"/>
  <c r="AF17" i="77" s="1"/>
  <c r="AH497" i="62"/>
  <c r="AF18" i="77" s="1"/>
  <c r="AH498" i="62"/>
  <c r="AF19" i="77" s="1"/>
  <c r="AH503" i="62"/>
  <c r="AF20" i="77" s="1"/>
  <c r="AI499" i="62"/>
  <c r="AG9" i="77" s="1"/>
  <c r="AI502" i="62"/>
  <c r="AG10" i="77" s="1"/>
  <c r="AI438" i="62"/>
  <c r="AI451" i="62"/>
  <c r="AI464" i="62"/>
  <c r="AI477" i="62"/>
  <c r="AI490" i="62"/>
  <c r="AI494" i="62"/>
  <c r="AG5" i="77" s="1"/>
  <c r="AI495" i="62"/>
  <c r="AG6" i="77" s="1"/>
  <c r="AI500" i="62"/>
  <c r="AG7" i="77" s="1"/>
  <c r="AI496" i="62"/>
  <c r="AG17" i="77" s="1"/>
  <c r="AI497" i="62"/>
  <c r="AG18" i="77" s="1"/>
  <c r="AI498" i="62"/>
  <c r="AG19" i="77" s="1"/>
  <c r="AI503" i="62"/>
  <c r="AG20" i="77" s="1"/>
  <c r="AJ499" i="62"/>
  <c r="AH9" i="77" s="1"/>
  <c r="AJ502" i="62"/>
  <c r="AH10" i="77" s="1"/>
  <c r="AJ438" i="62"/>
  <c r="AJ451" i="62"/>
  <c r="AJ464" i="62"/>
  <c r="AJ477" i="62"/>
  <c r="AJ490" i="62"/>
  <c r="AJ494" i="62"/>
  <c r="AH5" i="77" s="1"/>
  <c r="AJ495" i="62"/>
  <c r="AH6" i="77" s="1"/>
  <c r="AJ500" i="62"/>
  <c r="AH7" i="77" s="1"/>
  <c r="AJ496" i="62"/>
  <c r="AH17" i="77" s="1"/>
  <c r="AJ497" i="62"/>
  <c r="AH18" i="77" s="1"/>
  <c r="AJ498" i="62"/>
  <c r="AH19" i="77" s="1"/>
  <c r="AJ503" i="62"/>
  <c r="AH20" i="77" s="1"/>
  <c r="AK499" i="62"/>
  <c r="AI9" i="77" s="1"/>
  <c r="AK502" i="62"/>
  <c r="AI10" i="77" s="1"/>
  <c r="AK438" i="62"/>
  <c r="AK451" i="62"/>
  <c r="AK464" i="62"/>
  <c r="AK477" i="62"/>
  <c r="AK490" i="62"/>
  <c r="AK494" i="62"/>
  <c r="AI5" i="77" s="1"/>
  <c r="AK495" i="62"/>
  <c r="AI6" i="77" s="1"/>
  <c r="AK500" i="62"/>
  <c r="AI7" i="77" s="1"/>
  <c r="AK496" i="62"/>
  <c r="AI17" i="77" s="1"/>
  <c r="AK497" i="62"/>
  <c r="AI18" i="77" s="1"/>
  <c r="AK498" i="62"/>
  <c r="AI19" i="77" s="1"/>
  <c r="AK503" i="62"/>
  <c r="AI20" i="77" s="1"/>
  <c r="AL499" i="62"/>
  <c r="AJ9" i="77" s="1"/>
  <c r="AL502" i="62"/>
  <c r="AJ10" i="77" s="1"/>
  <c r="AL438" i="62"/>
  <c r="AL451" i="62"/>
  <c r="AL464" i="62"/>
  <c r="AL477" i="62"/>
  <c r="AL490" i="62"/>
  <c r="AL494" i="62"/>
  <c r="AJ5" i="77" s="1"/>
  <c r="AL495" i="62"/>
  <c r="AJ6" i="77" s="1"/>
  <c r="AL500" i="62"/>
  <c r="AJ7" i="77" s="1"/>
  <c r="AL496" i="62"/>
  <c r="AJ17" i="77" s="1"/>
  <c r="AL497" i="62"/>
  <c r="AJ18" i="77" s="1"/>
  <c r="AL498" i="62"/>
  <c r="AJ19" i="77" s="1"/>
  <c r="AL503" i="62"/>
  <c r="AJ20" i="77" s="1"/>
  <c r="AM499" i="62"/>
  <c r="AK9" i="77" s="1"/>
  <c r="AM502" i="62"/>
  <c r="AK10" i="77" s="1"/>
  <c r="AM438" i="62"/>
  <c r="AM451" i="62"/>
  <c r="AM464" i="62"/>
  <c r="AM477" i="62"/>
  <c r="AM490" i="62"/>
  <c r="AM494" i="62"/>
  <c r="AK5" i="77" s="1"/>
  <c r="AM495" i="62"/>
  <c r="AK6" i="77" s="1"/>
  <c r="AM500" i="62"/>
  <c r="AK7" i="77" s="1"/>
  <c r="AM496" i="62"/>
  <c r="AM497" i="62"/>
  <c r="AK18" i="77" s="1"/>
  <c r="AM498" i="62"/>
  <c r="AK19" i="77" s="1"/>
  <c r="AM503" i="62"/>
  <c r="AK20" i="77" s="1"/>
  <c r="AN499" i="62"/>
  <c r="AL9" i="77" s="1"/>
  <c r="AN502" i="62"/>
  <c r="AL10" i="77" s="1"/>
  <c r="AN438" i="62"/>
  <c r="AN451" i="62"/>
  <c r="AN464" i="62"/>
  <c r="AN477" i="62"/>
  <c r="AN490" i="62"/>
  <c r="AN494" i="62"/>
  <c r="AL5" i="77" s="1"/>
  <c r="AN495" i="62"/>
  <c r="AL6" i="77" s="1"/>
  <c r="AN500" i="62"/>
  <c r="AL7" i="77" s="1"/>
  <c r="AN496" i="62"/>
  <c r="AL17" i="77" s="1"/>
  <c r="AN497" i="62"/>
  <c r="AL18" i="77" s="1"/>
  <c r="AN498" i="62"/>
  <c r="AL19" i="77" s="1"/>
  <c r="AN503" i="62"/>
  <c r="AL20" i="77" s="1"/>
  <c r="AO499" i="62"/>
  <c r="AM9" i="77" s="1"/>
  <c r="AO502" i="62"/>
  <c r="AM10" i="77" s="1"/>
  <c r="AO438" i="62"/>
  <c r="AO451" i="62"/>
  <c r="AO464" i="62"/>
  <c r="AO477" i="62"/>
  <c r="AO490" i="62"/>
  <c r="AO494" i="62"/>
  <c r="AM5" i="77" s="1"/>
  <c r="AO495" i="62"/>
  <c r="AM6" i="77" s="1"/>
  <c r="AO500" i="62"/>
  <c r="AM7" i="77" s="1"/>
  <c r="AO496" i="62"/>
  <c r="AM17" i="77" s="1"/>
  <c r="AO497" i="62"/>
  <c r="AM18" i="77" s="1"/>
  <c r="AO498" i="62"/>
  <c r="AM19" i="77" s="1"/>
  <c r="AO503" i="62"/>
  <c r="AM20" i="77" s="1"/>
  <c r="AP499" i="62"/>
  <c r="AN9" i="77" s="1"/>
  <c r="AP502" i="62"/>
  <c r="AN10" i="77" s="1"/>
  <c r="AP438" i="62"/>
  <c r="AP451" i="62"/>
  <c r="AP464" i="62"/>
  <c r="AP477" i="62"/>
  <c r="AP490" i="62"/>
  <c r="AP494" i="62"/>
  <c r="AN5" i="77" s="1"/>
  <c r="AP495" i="62"/>
  <c r="AN6" i="77" s="1"/>
  <c r="AP500" i="62"/>
  <c r="AN7" i="77" s="1"/>
  <c r="AP496" i="62"/>
  <c r="AN17" i="77" s="1"/>
  <c r="AP497" i="62"/>
  <c r="AN18" i="77" s="1"/>
  <c r="AP498" i="62"/>
  <c r="AN19" i="77" s="1"/>
  <c r="AP503" i="62"/>
  <c r="AN20" i="77" s="1"/>
  <c r="AQ499" i="62"/>
  <c r="AO9" i="77" s="1"/>
  <c r="AQ502" i="62"/>
  <c r="AO10" i="77" s="1"/>
  <c r="AQ438" i="62"/>
  <c r="AQ451" i="62"/>
  <c r="AQ464" i="62"/>
  <c r="AQ477" i="62"/>
  <c r="AQ490" i="62"/>
  <c r="AQ494" i="62"/>
  <c r="AO5" i="77" s="1"/>
  <c r="AQ495" i="62"/>
  <c r="AO6" i="77" s="1"/>
  <c r="AQ500" i="62"/>
  <c r="AO7" i="77" s="1"/>
  <c r="AQ496" i="62"/>
  <c r="AO17" i="77" s="1"/>
  <c r="AQ497" i="62"/>
  <c r="AO18" i="77" s="1"/>
  <c r="AQ498" i="62"/>
  <c r="AO19" i="77" s="1"/>
  <c r="AQ503" i="62"/>
  <c r="AR499" i="62"/>
  <c r="AP9" i="77" s="1"/>
  <c r="AR502" i="62"/>
  <c r="AP10" i="77" s="1"/>
  <c r="AR438" i="62"/>
  <c r="AR451" i="62"/>
  <c r="AR464" i="62"/>
  <c r="AR477" i="62"/>
  <c r="AR490" i="62"/>
  <c r="AR494" i="62"/>
  <c r="AP5" i="77" s="1"/>
  <c r="AR495" i="62"/>
  <c r="AP6" i="77" s="1"/>
  <c r="AR500" i="62"/>
  <c r="AP7" i="77" s="1"/>
  <c r="AR496" i="62"/>
  <c r="AP17" i="77" s="1"/>
  <c r="AR497" i="62"/>
  <c r="AP18" i="77" s="1"/>
  <c r="AR498" i="62"/>
  <c r="AP19" i="77" s="1"/>
  <c r="AR503" i="62"/>
  <c r="AP20" i="77" s="1"/>
  <c r="AS499" i="62"/>
  <c r="AQ9" i="77" s="1"/>
  <c r="AS502" i="62"/>
  <c r="AQ10" i="77" s="1"/>
  <c r="AS438" i="62"/>
  <c r="AS451" i="62"/>
  <c r="AS464" i="62"/>
  <c r="AS477" i="62"/>
  <c r="AS490" i="62"/>
  <c r="AS494" i="62"/>
  <c r="AQ5" i="77" s="1"/>
  <c r="AS495" i="62"/>
  <c r="AQ6" i="77" s="1"/>
  <c r="AS500" i="62"/>
  <c r="AQ7" i="77" s="1"/>
  <c r="AS496" i="62"/>
  <c r="AQ17" i="77" s="1"/>
  <c r="AS497" i="62"/>
  <c r="AQ18" i="77" s="1"/>
  <c r="AS498" i="62"/>
  <c r="AQ19" i="77" s="1"/>
  <c r="AS503" i="62"/>
  <c r="AQ20" i="77" s="1"/>
  <c r="AT499" i="62"/>
  <c r="AR9" i="77" s="1"/>
  <c r="AT502" i="62"/>
  <c r="AR10" i="77" s="1"/>
  <c r="AT438" i="62"/>
  <c r="AT451" i="62"/>
  <c r="AT464" i="62"/>
  <c r="AT477" i="62"/>
  <c r="AT490" i="62"/>
  <c r="AT494" i="62"/>
  <c r="AR5" i="77" s="1"/>
  <c r="AT495" i="62"/>
  <c r="AR6" i="77" s="1"/>
  <c r="AT500" i="62"/>
  <c r="AR7" i="77" s="1"/>
  <c r="AT496" i="62"/>
  <c r="AR17" i="77" s="1"/>
  <c r="AT497" i="62"/>
  <c r="AR18" i="77" s="1"/>
  <c r="AT498" i="62"/>
  <c r="AR19" i="77" s="1"/>
  <c r="AT503" i="62"/>
  <c r="AR20" i="77" s="1"/>
  <c r="AU499" i="62"/>
  <c r="AS9" i="77" s="1"/>
  <c r="AU502" i="62"/>
  <c r="AS10" i="77" s="1"/>
  <c r="AU438" i="62"/>
  <c r="AU451" i="62"/>
  <c r="AU464" i="62"/>
  <c r="AU477" i="62"/>
  <c r="AU490" i="62"/>
  <c r="AU494" i="62"/>
  <c r="AS5" i="77" s="1"/>
  <c r="AU495" i="62"/>
  <c r="AS6" i="77" s="1"/>
  <c r="AU500" i="62"/>
  <c r="AS7" i="77" s="1"/>
  <c r="AU496" i="62"/>
  <c r="AS17" i="77" s="1"/>
  <c r="AU497" i="62"/>
  <c r="AS18" i="77" s="1"/>
  <c r="AU498" i="62"/>
  <c r="AS19" i="77" s="1"/>
  <c r="AU503" i="62"/>
  <c r="AS20" i="77" s="1"/>
  <c r="AV499" i="62"/>
  <c r="AT9" i="77" s="1"/>
  <c r="AV502" i="62"/>
  <c r="AT10" i="77" s="1"/>
  <c r="AV438" i="62"/>
  <c r="AV451" i="62"/>
  <c r="AV464" i="62"/>
  <c r="AV477" i="62"/>
  <c r="AV490" i="62"/>
  <c r="AV494" i="62"/>
  <c r="AT5" i="77" s="1"/>
  <c r="AV495" i="62"/>
  <c r="AT6" i="77" s="1"/>
  <c r="AV500" i="62"/>
  <c r="AT7" i="77" s="1"/>
  <c r="AV496" i="62"/>
  <c r="AT17" i="77" s="1"/>
  <c r="AV497" i="62"/>
  <c r="AT18" i="77" s="1"/>
  <c r="AV498" i="62"/>
  <c r="AT19" i="77" s="1"/>
  <c r="AV503" i="62"/>
  <c r="AT20" i="77" s="1"/>
  <c r="AW499" i="62"/>
  <c r="AU9" i="77" s="1"/>
  <c r="AW502" i="62"/>
  <c r="AU10" i="77" s="1"/>
  <c r="AW438" i="62"/>
  <c r="AW451" i="62"/>
  <c r="AW464" i="62"/>
  <c r="AW477" i="62"/>
  <c r="AW490" i="62"/>
  <c r="AW494" i="62"/>
  <c r="AU5" i="77" s="1"/>
  <c r="AW495" i="62"/>
  <c r="AU6" i="77" s="1"/>
  <c r="AW500" i="62"/>
  <c r="AU7" i="77" s="1"/>
  <c r="AW496" i="62"/>
  <c r="AU17" i="77" s="1"/>
  <c r="AW497" i="62"/>
  <c r="AU18" i="77" s="1"/>
  <c r="AW498" i="62"/>
  <c r="AU19" i="77" s="1"/>
  <c r="AW503" i="62"/>
  <c r="AU20" i="77" s="1"/>
  <c r="AX499" i="62"/>
  <c r="AV9" i="77" s="1"/>
  <c r="AX502" i="62"/>
  <c r="AV10" i="77" s="1"/>
  <c r="AX438" i="62"/>
  <c r="AX451" i="62"/>
  <c r="AX464" i="62"/>
  <c r="AX477" i="62"/>
  <c r="AX490" i="62"/>
  <c r="AX494" i="62"/>
  <c r="AV5" i="77" s="1"/>
  <c r="AX495" i="62"/>
  <c r="AV6" i="77" s="1"/>
  <c r="AX500" i="62"/>
  <c r="AV7" i="77" s="1"/>
  <c r="AX496" i="62"/>
  <c r="AV17" i="77" s="1"/>
  <c r="AX497" i="62"/>
  <c r="AV18" i="77" s="1"/>
  <c r="AX498" i="62"/>
  <c r="AV19" i="77" s="1"/>
  <c r="AX503" i="62"/>
  <c r="AV20" i="77" s="1"/>
  <c r="AY499" i="62"/>
  <c r="AW9" i="77" s="1"/>
  <c r="AY502" i="62"/>
  <c r="AW10" i="77" s="1"/>
  <c r="AY438" i="62"/>
  <c r="AY451" i="62"/>
  <c r="AY464" i="62"/>
  <c r="AY477" i="62"/>
  <c r="AY490" i="62"/>
  <c r="AY494" i="62"/>
  <c r="AW5" i="77" s="1"/>
  <c r="AY495" i="62"/>
  <c r="AW6" i="77" s="1"/>
  <c r="AY500" i="62"/>
  <c r="AW7" i="77" s="1"/>
  <c r="AY496" i="62"/>
  <c r="AW17" i="77" s="1"/>
  <c r="AY497" i="62"/>
  <c r="AW18" i="77" s="1"/>
  <c r="AY498" i="62"/>
  <c r="AW19" i="77" s="1"/>
  <c r="AY503" i="62"/>
  <c r="AW20" i="77" s="1"/>
  <c r="AZ499" i="62"/>
  <c r="AX9" i="77" s="1"/>
  <c r="AZ502" i="62"/>
  <c r="AX10" i="77" s="1"/>
  <c r="AZ438" i="62"/>
  <c r="AZ451" i="62"/>
  <c r="AZ464" i="62"/>
  <c r="AZ477" i="62"/>
  <c r="AZ490" i="62"/>
  <c r="AZ494" i="62"/>
  <c r="AX5" i="77" s="1"/>
  <c r="AZ495" i="62"/>
  <c r="AX6" i="77" s="1"/>
  <c r="AZ500" i="62"/>
  <c r="AX7" i="77" s="1"/>
  <c r="AZ496" i="62"/>
  <c r="AX17" i="77" s="1"/>
  <c r="AZ497" i="62"/>
  <c r="AX18" i="77" s="1"/>
  <c r="AZ498" i="62"/>
  <c r="AX19" i="77" s="1"/>
  <c r="AZ503" i="62"/>
  <c r="AX20" i="77" s="1"/>
  <c r="BA499" i="62"/>
  <c r="AY9" i="77" s="1"/>
  <c r="BA502" i="62"/>
  <c r="AY10" i="77" s="1"/>
  <c r="BA438" i="62"/>
  <c r="BA451" i="62"/>
  <c r="BA464" i="62"/>
  <c r="BA477" i="62"/>
  <c r="BA490" i="62"/>
  <c r="BA494" i="62"/>
  <c r="AY5" i="77" s="1"/>
  <c r="BA495" i="62"/>
  <c r="AY6" i="77" s="1"/>
  <c r="BA500" i="62"/>
  <c r="AY7" i="77" s="1"/>
  <c r="BA496" i="62"/>
  <c r="AY17" i="77" s="1"/>
  <c r="BA497" i="62"/>
  <c r="AY18" i="77" s="1"/>
  <c r="BA498" i="62"/>
  <c r="AY19" i="77" s="1"/>
  <c r="BA503" i="62"/>
  <c r="AY20" i="77" s="1"/>
  <c r="BB499" i="62"/>
  <c r="AZ9" i="77" s="1"/>
  <c r="BB502" i="62"/>
  <c r="AZ10" i="77" s="1"/>
  <c r="BB438" i="62"/>
  <c r="BB451" i="62"/>
  <c r="BB464" i="62"/>
  <c r="BB477" i="62"/>
  <c r="BB490" i="62"/>
  <c r="BB494" i="62"/>
  <c r="AZ5" i="77" s="1"/>
  <c r="BB495" i="62"/>
  <c r="AZ6" i="77" s="1"/>
  <c r="BB500" i="62"/>
  <c r="AZ7" i="77" s="1"/>
  <c r="BB496" i="62"/>
  <c r="AZ17" i="77" s="1"/>
  <c r="BB497" i="62"/>
  <c r="AZ18" i="77" s="1"/>
  <c r="BB498" i="62"/>
  <c r="AZ19" i="77" s="1"/>
  <c r="BB503" i="62"/>
  <c r="AZ20" i="77" s="1"/>
  <c r="BC499" i="62"/>
  <c r="BA9" i="77" s="1"/>
  <c r="BC502" i="62"/>
  <c r="BA10" i="77" s="1"/>
  <c r="BC438" i="62"/>
  <c r="BC451" i="62"/>
  <c r="BC464" i="62"/>
  <c r="BC477" i="62"/>
  <c r="BC490" i="62"/>
  <c r="BC494" i="62"/>
  <c r="BA5" i="77" s="1"/>
  <c r="BC495" i="62"/>
  <c r="BA6" i="77" s="1"/>
  <c r="BC500" i="62"/>
  <c r="BA7" i="77" s="1"/>
  <c r="BC496" i="62"/>
  <c r="BA17" i="77" s="1"/>
  <c r="BC497" i="62"/>
  <c r="BA18" i="77" s="1"/>
  <c r="BC498" i="62"/>
  <c r="BA19" i="77" s="1"/>
  <c r="BC503" i="62"/>
  <c r="BA20" i="77" s="1"/>
  <c r="BD499" i="62"/>
  <c r="BB9" i="77" s="1"/>
  <c r="BD502" i="62"/>
  <c r="BB10" i="77" s="1"/>
  <c r="BD438" i="62"/>
  <c r="BD451" i="62"/>
  <c r="BD464" i="62"/>
  <c r="BD477" i="62"/>
  <c r="BD490" i="62"/>
  <c r="BD494" i="62"/>
  <c r="BB5" i="77" s="1"/>
  <c r="BD495" i="62"/>
  <c r="BB6" i="77" s="1"/>
  <c r="BD500" i="62"/>
  <c r="BB7" i="77" s="1"/>
  <c r="BD496" i="62"/>
  <c r="BB17" i="77" s="1"/>
  <c r="BD497" i="62"/>
  <c r="BB18" i="77" s="1"/>
  <c r="BD498" i="62"/>
  <c r="BB19" i="77" s="1"/>
  <c r="BD503" i="62"/>
  <c r="BB20" i="77" s="1"/>
  <c r="BE499" i="62"/>
  <c r="BC9" i="77" s="1"/>
  <c r="BE502" i="62"/>
  <c r="BC10" i="77" s="1"/>
  <c r="BE438" i="62"/>
  <c r="BE451" i="62"/>
  <c r="BE464" i="62"/>
  <c r="BE477" i="62"/>
  <c r="BE490" i="62"/>
  <c r="BE494" i="62"/>
  <c r="BC5" i="77" s="1"/>
  <c r="BE495" i="62"/>
  <c r="BC6" i="77" s="1"/>
  <c r="BE500" i="62"/>
  <c r="BC7" i="77" s="1"/>
  <c r="BE496" i="62"/>
  <c r="BC17" i="77" s="1"/>
  <c r="BE497" i="62"/>
  <c r="BC18" i="77" s="1"/>
  <c r="BE498" i="62"/>
  <c r="BC19" i="77" s="1"/>
  <c r="BE503" i="62"/>
  <c r="BC20" i="77" s="1"/>
  <c r="BF499" i="62"/>
  <c r="BD9" i="77" s="1"/>
  <c r="BF502" i="62"/>
  <c r="BD10" i="77" s="1"/>
  <c r="BF438" i="62"/>
  <c r="BF451" i="62"/>
  <c r="BF464" i="62"/>
  <c r="BF477" i="62"/>
  <c r="BF490" i="62"/>
  <c r="BF494" i="62"/>
  <c r="BD5" i="77" s="1"/>
  <c r="BF495" i="62"/>
  <c r="BD6" i="77" s="1"/>
  <c r="BF500" i="62"/>
  <c r="BD7" i="77" s="1"/>
  <c r="BF496" i="62"/>
  <c r="BF497" i="62"/>
  <c r="BD18" i="77" s="1"/>
  <c r="BF498" i="62"/>
  <c r="BD19" i="77" s="1"/>
  <c r="BF503" i="62"/>
  <c r="BD20" i="77" s="1"/>
  <c r="BG499" i="62"/>
  <c r="BE9" i="77" s="1"/>
  <c r="BG502" i="62"/>
  <c r="BE10" i="77" s="1"/>
  <c r="BG438" i="62"/>
  <c r="BG451" i="62"/>
  <c r="BG464" i="62"/>
  <c r="BG477" i="62"/>
  <c r="BG490" i="62"/>
  <c r="BG494" i="62"/>
  <c r="BE5" i="77" s="1"/>
  <c r="BG495" i="62"/>
  <c r="BG500" i="62"/>
  <c r="BE7" i="77" s="1"/>
  <c r="BG496" i="62"/>
  <c r="BE17" i="77" s="1"/>
  <c r="BG497" i="62"/>
  <c r="BE18" i="77" s="1"/>
  <c r="BG498" i="62"/>
  <c r="BE19" i="77" s="1"/>
  <c r="BG503" i="62"/>
  <c r="BE20" i="77" s="1"/>
  <c r="BH499" i="62"/>
  <c r="BF9" i="77" s="1"/>
  <c r="BH502" i="62"/>
  <c r="BF10" i="77" s="1"/>
  <c r="BH438" i="62"/>
  <c r="BH451" i="62"/>
  <c r="BH464" i="62"/>
  <c r="BH477" i="62"/>
  <c r="BH490" i="62"/>
  <c r="BH494" i="62"/>
  <c r="BF5" i="77" s="1"/>
  <c r="BH495" i="62"/>
  <c r="BF6" i="77" s="1"/>
  <c r="BH500" i="62"/>
  <c r="BF7" i="77" s="1"/>
  <c r="BH496" i="62"/>
  <c r="BF17" i="77" s="1"/>
  <c r="BH497" i="62"/>
  <c r="BF18" i="77" s="1"/>
  <c r="BH498" i="62"/>
  <c r="BF19" i="77" s="1"/>
  <c r="BH503" i="62"/>
  <c r="BF20" i="77" s="1"/>
  <c r="BI499" i="62"/>
  <c r="BG9" i="77" s="1"/>
  <c r="BI502" i="62"/>
  <c r="BG10" i="77" s="1"/>
  <c r="BI438" i="62"/>
  <c r="BI451" i="62"/>
  <c r="BI464" i="62"/>
  <c r="BI477" i="62"/>
  <c r="BI490" i="62"/>
  <c r="BI494" i="62"/>
  <c r="BG5" i="77" s="1"/>
  <c r="BI495" i="62"/>
  <c r="BG6" i="77" s="1"/>
  <c r="BI500" i="62"/>
  <c r="BG7" i="77" s="1"/>
  <c r="BI496" i="62"/>
  <c r="BG17" i="77" s="1"/>
  <c r="BI497" i="62"/>
  <c r="BG18" i="77" s="1"/>
  <c r="BI498" i="62"/>
  <c r="BG19" i="77" s="1"/>
  <c r="BI503" i="62"/>
  <c r="BG20" i="77" s="1"/>
  <c r="BJ499" i="62"/>
  <c r="BH9" i="77" s="1"/>
  <c r="BJ502" i="62"/>
  <c r="BH10" i="77" s="1"/>
  <c r="BJ438" i="62"/>
  <c r="BJ451" i="62"/>
  <c r="BJ464" i="62"/>
  <c r="BJ477" i="62"/>
  <c r="BJ490" i="62"/>
  <c r="BJ494" i="62"/>
  <c r="BH5" i="77" s="1"/>
  <c r="BJ495" i="62"/>
  <c r="BH6" i="77" s="1"/>
  <c r="BJ500" i="62"/>
  <c r="BH7" i="77" s="1"/>
  <c r="BJ496" i="62"/>
  <c r="BH17" i="77" s="1"/>
  <c r="BJ497" i="62"/>
  <c r="BH18" i="77" s="1"/>
  <c r="BJ498" i="62"/>
  <c r="BH19" i="77" s="1"/>
  <c r="BJ503" i="62"/>
  <c r="BH20" i="77" s="1"/>
  <c r="BK499" i="62"/>
  <c r="BI9" i="77" s="1"/>
  <c r="BK502" i="62"/>
  <c r="BI10" i="77" s="1"/>
  <c r="BK438" i="62"/>
  <c r="BK451" i="62"/>
  <c r="BK464" i="62"/>
  <c r="BK477" i="62"/>
  <c r="BK490" i="62"/>
  <c r="BK494" i="62"/>
  <c r="BI5" i="77" s="1"/>
  <c r="BK495" i="62"/>
  <c r="BI6" i="77" s="1"/>
  <c r="BK500" i="62"/>
  <c r="BI7" i="77" s="1"/>
  <c r="BK496" i="62"/>
  <c r="BI17" i="77" s="1"/>
  <c r="BK497" i="62"/>
  <c r="BI18" i="77" s="1"/>
  <c r="BK498" i="62"/>
  <c r="BI19" i="77" s="1"/>
  <c r="BK503" i="62"/>
  <c r="BI20" i="77" s="1"/>
  <c r="BL499" i="62"/>
  <c r="BJ9" i="77" s="1"/>
  <c r="BL502" i="62"/>
  <c r="BJ10" i="77" s="1"/>
  <c r="BL438" i="62"/>
  <c r="BL451" i="62"/>
  <c r="BL464" i="62"/>
  <c r="BL477" i="62"/>
  <c r="BL490" i="62"/>
  <c r="BL494" i="62"/>
  <c r="BJ5" i="77" s="1"/>
  <c r="BL495" i="62"/>
  <c r="BJ6" i="77" s="1"/>
  <c r="BL500" i="62"/>
  <c r="BJ7" i="77" s="1"/>
  <c r="BL496" i="62"/>
  <c r="BJ17" i="77" s="1"/>
  <c r="BL497" i="62"/>
  <c r="BJ18" i="77" s="1"/>
  <c r="BL498" i="62"/>
  <c r="BJ19" i="77" s="1"/>
  <c r="BL503" i="62"/>
  <c r="BJ20" i="77" s="1"/>
  <c r="BM499" i="62"/>
  <c r="BK9" i="77" s="1"/>
  <c r="BM502" i="62"/>
  <c r="BK10" i="77" s="1"/>
  <c r="BM438" i="62"/>
  <c r="BM451" i="62"/>
  <c r="BM464" i="62"/>
  <c r="BM477" i="62"/>
  <c r="BM490" i="62"/>
  <c r="BM494" i="62"/>
  <c r="BK5" i="77" s="1"/>
  <c r="BM495" i="62"/>
  <c r="BK6" i="77" s="1"/>
  <c r="BM500" i="62"/>
  <c r="BK7" i="77" s="1"/>
  <c r="BM496" i="62"/>
  <c r="BK17" i="77" s="1"/>
  <c r="BM497" i="62"/>
  <c r="BK18" i="77" s="1"/>
  <c r="BM498" i="62"/>
  <c r="BK19" i="77" s="1"/>
  <c r="BM503" i="62"/>
  <c r="BK20" i="77" s="1"/>
  <c r="F499" i="62"/>
  <c r="D9" i="77" s="1"/>
  <c r="F502" i="62"/>
  <c r="D10" i="77" s="1"/>
  <c r="F438" i="62"/>
  <c r="F451" i="62"/>
  <c r="F464" i="62"/>
  <c r="F477" i="62"/>
  <c r="F490" i="62"/>
  <c r="F494" i="62"/>
  <c r="D5" i="77" s="1"/>
  <c r="F495" i="62"/>
  <c r="D6" i="77" s="1"/>
  <c r="F500" i="62"/>
  <c r="D7" i="77" s="1"/>
  <c r="F496" i="62"/>
  <c r="D17" i="77" s="1"/>
  <c r="F497" i="62"/>
  <c r="D18" i="77" s="1"/>
  <c r="F498" i="62"/>
  <c r="D19" i="77" s="1"/>
  <c r="F503" i="62"/>
  <c r="D20" i="77" s="1"/>
  <c r="D415" i="62"/>
  <c r="D414" i="62"/>
  <c r="D413" i="62"/>
  <c r="D412" i="62"/>
  <c r="D410" i="62"/>
  <c r="D409" i="62"/>
  <c r="D408" i="62"/>
  <c r="D407" i="62"/>
  <c r="D405" i="62"/>
  <c r="D404" i="62"/>
  <c r="D403" i="62"/>
  <c r="D402" i="62"/>
  <c r="D400" i="62"/>
  <c r="D399" i="62"/>
  <c r="D398" i="62"/>
  <c r="D397" i="62"/>
  <c r="D395" i="62"/>
  <c r="D394" i="62"/>
  <c r="D393" i="62"/>
  <c r="D392" i="62"/>
  <c r="C118" i="18"/>
  <c r="E326" i="57"/>
  <c r="E346" i="57"/>
  <c r="E347" i="57"/>
  <c r="E348" i="57"/>
  <c r="E364" i="57"/>
  <c r="G501" i="62"/>
  <c r="G504" i="62"/>
  <c r="F326" i="57"/>
  <c r="F346" i="57"/>
  <c r="F347" i="57"/>
  <c r="F348" i="57"/>
  <c r="F364" i="57"/>
  <c r="H501" i="62"/>
  <c r="H504" i="62"/>
  <c r="G326" i="57"/>
  <c r="G346" i="57"/>
  <c r="G347" i="57"/>
  <c r="G348" i="57"/>
  <c r="G364" i="57"/>
  <c r="I501" i="62"/>
  <c r="I504" i="62"/>
  <c r="H326" i="57"/>
  <c r="H346" i="57"/>
  <c r="H347" i="57"/>
  <c r="H348" i="57"/>
  <c r="H364" i="57"/>
  <c r="J501" i="62"/>
  <c r="J504" i="62"/>
  <c r="I326" i="57"/>
  <c r="AC18" i="74" s="1"/>
  <c r="I346" i="57"/>
  <c r="I347" i="57"/>
  <c r="I348" i="57"/>
  <c r="I364" i="57"/>
  <c r="K501" i="62"/>
  <c r="K504" i="62"/>
  <c r="J326" i="57"/>
  <c r="J346" i="57"/>
  <c r="J347" i="57"/>
  <c r="J348" i="57"/>
  <c r="J364" i="57"/>
  <c r="L501" i="62"/>
  <c r="L504" i="62"/>
  <c r="K326" i="57"/>
  <c r="K346" i="57"/>
  <c r="K347" i="57"/>
  <c r="K348" i="57"/>
  <c r="K364" i="57"/>
  <c r="M501" i="62"/>
  <c r="M504" i="62"/>
  <c r="L326" i="57"/>
  <c r="L346" i="57"/>
  <c r="L347" i="57"/>
  <c r="L348" i="57"/>
  <c r="L364" i="57"/>
  <c r="N501" i="62"/>
  <c r="N504" i="62"/>
  <c r="M326" i="57"/>
  <c r="M25" i="77" s="1"/>
  <c r="M346" i="57"/>
  <c r="M347" i="57"/>
  <c r="M348" i="57"/>
  <c r="M364" i="57"/>
  <c r="O501" i="62"/>
  <c r="O504" i="62"/>
  <c r="N326" i="57"/>
  <c r="N346" i="57"/>
  <c r="N347" i="57"/>
  <c r="N348" i="57"/>
  <c r="N364" i="57"/>
  <c r="P501" i="62"/>
  <c r="P504" i="62"/>
  <c r="O326" i="57"/>
  <c r="O346" i="57"/>
  <c r="O347" i="57"/>
  <c r="O348" i="57"/>
  <c r="O364" i="57"/>
  <c r="Q501" i="62"/>
  <c r="Q504" i="62"/>
  <c r="P326" i="57"/>
  <c r="P346" i="57"/>
  <c r="P347" i="57"/>
  <c r="P348" i="57"/>
  <c r="P364" i="57"/>
  <c r="R501" i="62"/>
  <c r="R504" i="62"/>
  <c r="Q326" i="57"/>
  <c r="Q346" i="57"/>
  <c r="Q347" i="57"/>
  <c r="Q348" i="57"/>
  <c r="Q364" i="57"/>
  <c r="S501" i="62"/>
  <c r="S504" i="62"/>
  <c r="R326" i="57"/>
  <c r="R346" i="57"/>
  <c r="R347" i="57"/>
  <c r="R348" i="57"/>
  <c r="R364" i="57"/>
  <c r="R365" i="57" s="1"/>
  <c r="T501" i="62"/>
  <c r="T504" i="62"/>
  <c r="S326" i="57"/>
  <c r="S346" i="57"/>
  <c r="S347" i="57"/>
  <c r="S348" i="57"/>
  <c r="S364" i="57"/>
  <c r="U501" i="62"/>
  <c r="U504" i="62"/>
  <c r="T326" i="57"/>
  <c r="T346" i="57"/>
  <c r="T347" i="57"/>
  <c r="T348" i="57"/>
  <c r="T364" i="57"/>
  <c r="V501" i="62"/>
  <c r="V504" i="62"/>
  <c r="U326" i="57"/>
  <c r="U346" i="57"/>
  <c r="U347" i="57"/>
  <c r="U348" i="57"/>
  <c r="U364" i="57"/>
  <c r="W501" i="62"/>
  <c r="W504" i="62"/>
  <c r="V326" i="57"/>
  <c r="V346" i="57"/>
  <c r="V347" i="57"/>
  <c r="V348" i="57"/>
  <c r="V364" i="57"/>
  <c r="X501" i="62"/>
  <c r="X504" i="62"/>
  <c r="W326" i="57"/>
  <c r="W346" i="57"/>
  <c r="W347" i="57"/>
  <c r="W348" i="57"/>
  <c r="W364" i="57"/>
  <c r="Y501" i="62"/>
  <c r="Y504" i="62"/>
  <c r="X326" i="57"/>
  <c r="X346" i="57"/>
  <c r="X347" i="57"/>
  <c r="X348" i="57"/>
  <c r="X364" i="57"/>
  <c r="Z501" i="62"/>
  <c r="Z504" i="62"/>
  <c r="Y326" i="57"/>
  <c r="AS18" i="74" s="1"/>
  <c r="Y346" i="57"/>
  <c r="Y347" i="57"/>
  <c r="Y348" i="57"/>
  <c r="Y364" i="57"/>
  <c r="AA501" i="62"/>
  <c r="AA504" i="62"/>
  <c r="Z326" i="57"/>
  <c r="Z346" i="57"/>
  <c r="Z347" i="57"/>
  <c r="Z348" i="57"/>
  <c r="Z364" i="57"/>
  <c r="AB501" i="62"/>
  <c r="AB504" i="62"/>
  <c r="AA326" i="57"/>
  <c r="AA346" i="57"/>
  <c r="AA347" i="57"/>
  <c r="AA348" i="57"/>
  <c r="AA364" i="57"/>
  <c r="AC501" i="62"/>
  <c r="AC504" i="62"/>
  <c r="AB326" i="57"/>
  <c r="AB346" i="57"/>
  <c r="AB347" i="57"/>
  <c r="AB348" i="57"/>
  <c r="AB364" i="57"/>
  <c r="AB365" i="57" s="1"/>
  <c r="AD501" i="62"/>
  <c r="AD504" i="62"/>
  <c r="AC326" i="57"/>
  <c r="AC346" i="57"/>
  <c r="AC347" i="57"/>
  <c r="AC348" i="57"/>
  <c r="AC364" i="57"/>
  <c r="AE501" i="62"/>
  <c r="AE504" i="62"/>
  <c r="AD326" i="57"/>
  <c r="AD346" i="57"/>
  <c r="AD347" i="57"/>
  <c r="AD348" i="57"/>
  <c r="AD364" i="57"/>
  <c r="AF501" i="62"/>
  <c r="AF504" i="62"/>
  <c r="AE326" i="57"/>
  <c r="AE346" i="57"/>
  <c r="AE347" i="57"/>
  <c r="AE348" i="57"/>
  <c r="AE364" i="57"/>
  <c r="AG501" i="62"/>
  <c r="AG504" i="62"/>
  <c r="AF326" i="57"/>
  <c r="AF346" i="57"/>
  <c r="AF347" i="57"/>
  <c r="AF348" i="57"/>
  <c r="AF364" i="57"/>
  <c r="AH501" i="62"/>
  <c r="AH504" i="62"/>
  <c r="AG326" i="57"/>
  <c r="AG346" i="57"/>
  <c r="AG347" i="57"/>
  <c r="AG348" i="57"/>
  <c r="AG364" i="57"/>
  <c r="AI501" i="62"/>
  <c r="AI504" i="62"/>
  <c r="AH326" i="57"/>
  <c r="AH346" i="57"/>
  <c r="AH347" i="57"/>
  <c r="AH348" i="57"/>
  <c r="AH364" i="57"/>
  <c r="AJ501" i="62"/>
  <c r="AJ504" i="62"/>
  <c r="AI326" i="57"/>
  <c r="AI346" i="57"/>
  <c r="AI347" i="57"/>
  <c r="AI348" i="57"/>
  <c r="AI364" i="57"/>
  <c r="AK501" i="62"/>
  <c r="AK504" i="62"/>
  <c r="AJ326" i="57"/>
  <c r="AJ346" i="57"/>
  <c r="AJ347" i="57"/>
  <c r="AJ348" i="57"/>
  <c r="AJ364" i="57"/>
  <c r="AL501" i="62"/>
  <c r="AL504" i="62"/>
  <c r="AK326" i="57"/>
  <c r="AK346" i="57"/>
  <c r="AK347" i="57"/>
  <c r="AK348" i="57"/>
  <c r="AK364" i="57"/>
  <c r="AM501" i="62"/>
  <c r="AM504" i="62"/>
  <c r="AL326" i="57"/>
  <c r="AL346" i="57"/>
  <c r="AL347" i="57"/>
  <c r="AL348" i="57"/>
  <c r="AL364" i="57"/>
  <c r="AN501" i="62"/>
  <c r="AN504" i="62"/>
  <c r="AM326" i="57"/>
  <c r="AM346" i="57"/>
  <c r="AM347" i="57"/>
  <c r="AM348" i="57"/>
  <c r="AM364" i="57"/>
  <c r="AO501" i="62"/>
  <c r="AO504" i="62"/>
  <c r="AN326" i="57"/>
  <c r="AN346" i="57"/>
  <c r="AN347" i="57"/>
  <c r="AN348" i="57"/>
  <c r="AN364" i="57"/>
  <c r="AP501" i="62"/>
  <c r="AP504" i="62"/>
  <c r="AO326" i="57"/>
  <c r="AO346" i="57"/>
  <c r="AO347" i="57"/>
  <c r="AO348" i="57"/>
  <c r="AO364" i="57"/>
  <c r="AQ501" i="62"/>
  <c r="AQ504" i="62"/>
  <c r="AP326" i="57"/>
  <c r="AP346" i="57"/>
  <c r="AP347" i="57"/>
  <c r="AP348" i="57"/>
  <c r="AP364" i="57"/>
  <c r="AR501" i="62"/>
  <c r="AR504" i="62"/>
  <c r="AQ326" i="57"/>
  <c r="AQ346" i="57"/>
  <c r="AQ347" i="57"/>
  <c r="AQ348" i="57"/>
  <c r="AQ364" i="57"/>
  <c r="AS501" i="62"/>
  <c r="AS504" i="62"/>
  <c r="AR326" i="57"/>
  <c r="AR346" i="57"/>
  <c r="AR347" i="57"/>
  <c r="AR348" i="57"/>
  <c r="AR364" i="57"/>
  <c r="AT501" i="62"/>
  <c r="AT504" i="62"/>
  <c r="AS326" i="57"/>
  <c r="AS346" i="57"/>
  <c r="AS347" i="57"/>
  <c r="AS348" i="57"/>
  <c r="AS364" i="57"/>
  <c r="AU501" i="62"/>
  <c r="AU504" i="62"/>
  <c r="AT326" i="57"/>
  <c r="AT346" i="57"/>
  <c r="AT347" i="57"/>
  <c r="AT348" i="57"/>
  <c r="AT364" i="57"/>
  <c r="AV501" i="62"/>
  <c r="AV504" i="62"/>
  <c r="AU326" i="57"/>
  <c r="AU346" i="57"/>
  <c r="AU347" i="57"/>
  <c r="AU348" i="57"/>
  <c r="AU364" i="57"/>
  <c r="AW501" i="62"/>
  <c r="AW504" i="62"/>
  <c r="AV326" i="57"/>
  <c r="AV346" i="57"/>
  <c r="AV347" i="57"/>
  <c r="AV348" i="57"/>
  <c r="AV364" i="57"/>
  <c r="AX501" i="62"/>
  <c r="AX504" i="62"/>
  <c r="AW326" i="57"/>
  <c r="AW346" i="57"/>
  <c r="AW347" i="57"/>
  <c r="AW348" i="57"/>
  <c r="AW364" i="57"/>
  <c r="AY501" i="62"/>
  <c r="AY504" i="62"/>
  <c r="AX326" i="57"/>
  <c r="AX346" i="57"/>
  <c r="AX347" i="57"/>
  <c r="AX348" i="57"/>
  <c r="AX364" i="57"/>
  <c r="AZ501" i="62"/>
  <c r="AZ504" i="62"/>
  <c r="AY326" i="57"/>
  <c r="AY346" i="57"/>
  <c r="AY347" i="57"/>
  <c r="AY348" i="57"/>
  <c r="AY364" i="57"/>
  <c r="BA501" i="62"/>
  <c r="BA504" i="62"/>
  <c r="AZ326" i="57"/>
  <c r="AZ346" i="57"/>
  <c r="AZ347" i="57"/>
  <c r="AZ348" i="57"/>
  <c r="AZ364" i="57"/>
  <c r="BB501" i="62"/>
  <c r="BB504" i="62"/>
  <c r="BA326" i="57"/>
  <c r="BA346" i="57"/>
  <c r="BA347" i="57"/>
  <c r="BA348" i="57"/>
  <c r="BA364" i="57"/>
  <c r="BC501" i="62"/>
  <c r="BC504" i="62"/>
  <c r="BB326" i="57"/>
  <c r="BB346" i="57"/>
  <c r="BB347" i="57"/>
  <c r="BB348" i="57"/>
  <c r="BB364" i="57"/>
  <c r="BD501" i="62"/>
  <c r="BD504" i="62"/>
  <c r="BC326" i="57"/>
  <c r="BC346" i="57"/>
  <c r="BC347" i="57"/>
  <c r="BC348" i="57"/>
  <c r="BC364" i="57"/>
  <c r="BE501" i="62"/>
  <c r="BE504" i="62"/>
  <c r="BD326" i="57"/>
  <c r="BD346" i="57"/>
  <c r="BD347" i="57"/>
  <c r="BD348" i="57"/>
  <c r="BD364" i="57"/>
  <c r="BF501" i="62"/>
  <c r="BF504" i="62"/>
  <c r="BE326" i="57"/>
  <c r="BE346" i="57"/>
  <c r="BE347" i="57"/>
  <c r="BE348" i="57"/>
  <c r="BE364" i="57"/>
  <c r="BE365" i="57" s="1"/>
  <c r="BG501" i="62"/>
  <c r="BG504" i="62"/>
  <c r="BF326" i="57"/>
  <c r="BF346" i="57"/>
  <c r="BF347" i="57"/>
  <c r="BF348" i="57"/>
  <c r="BF364" i="57"/>
  <c r="BH501" i="62"/>
  <c r="BH504" i="62"/>
  <c r="BG326" i="57"/>
  <c r="BG346" i="57"/>
  <c r="BG347" i="57"/>
  <c r="BG348" i="57"/>
  <c r="BG364" i="57"/>
  <c r="BI501" i="62"/>
  <c r="BI504" i="62"/>
  <c r="BH326" i="57"/>
  <c r="BH346" i="57"/>
  <c r="BH347" i="57"/>
  <c r="BH348" i="57"/>
  <c r="BH364" i="57"/>
  <c r="BJ501" i="62"/>
  <c r="BJ504" i="62"/>
  <c r="BI326" i="57"/>
  <c r="BI346" i="57"/>
  <c r="BI347" i="57"/>
  <c r="BI348" i="57"/>
  <c r="BI364" i="57"/>
  <c r="BK501" i="62"/>
  <c r="BK504" i="62"/>
  <c r="BJ326" i="57"/>
  <c r="BJ346" i="57"/>
  <c r="BJ347" i="57"/>
  <c r="BJ348" i="57"/>
  <c r="BJ364" i="57"/>
  <c r="BL501" i="62"/>
  <c r="BL504" i="62"/>
  <c r="BK326" i="57"/>
  <c r="BK346" i="57"/>
  <c r="BK347" i="57"/>
  <c r="BK348" i="57"/>
  <c r="BK364" i="57"/>
  <c r="BM501" i="62"/>
  <c r="BM504" i="62"/>
  <c r="D326" i="57"/>
  <c r="D346" i="57"/>
  <c r="D347" i="57"/>
  <c r="D348" i="57"/>
  <c r="D364" i="57"/>
  <c r="F501" i="62"/>
  <c r="F504" i="62"/>
  <c r="AN327" i="57"/>
  <c r="AN350" i="57"/>
  <c r="AN351" i="57"/>
  <c r="AN352" i="57"/>
  <c r="AO327" i="57"/>
  <c r="AO350" i="57"/>
  <c r="AO351" i="57"/>
  <c r="AO352" i="57"/>
  <c r="AP327" i="57"/>
  <c r="AP350" i="57"/>
  <c r="AP351" i="57"/>
  <c r="AP352" i="57"/>
  <c r="AQ327" i="57"/>
  <c r="AQ26" i="77" s="1"/>
  <c r="AQ350" i="57"/>
  <c r="AQ351" i="57"/>
  <c r="AQ352" i="57"/>
  <c r="AR327" i="57"/>
  <c r="AR350" i="57"/>
  <c r="AR351" i="57"/>
  <c r="AR352" i="57"/>
  <c r="AS327" i="57"/>
  <c r="AS350" i="57"/>
  <c r="AS351" i="57"/>
  <c r="AS352" i="57"/>
  <c r="AT327" i="57"/>
  <c r="AT350" i="57"/>
  <c r="AT351" i="57"/>
  <c r="AT352" i="57"/>
  <c r="AU327" i="57"/>
  <c r="AU350" i="57"/>
  <c r="AU351" i="57"/>
  <c r="AU352" i="57"/>
  <c r="AV327" i="57"/>
  <c r="AV350" i="57"/>
  <c r="AV351" i="57"/>
  <c r="AV352" i="57"/>
  <c r="AW327" i="57"/>
  <c r="AW350" i="57"/>
  <c r="AW351" i="57"/>
  <c r="AW352" i="57"/>
  <c r="AX327" i="57"/>
  <c r="AX350" i="57"/>
  <c r="AX351" i="57"/>
  <c r="AX352" i="57"/>
  <c r="AY327" i="57"/>
  <c r="AY350" i="57"/>
  <c r="AY351" i="57"/>
  <c r="AY352" i="57"/>
  <c r="AZ327" i="57"/>
  <c r="AZ350" i="57"/>
  <c r="AZ351" i="57"/>
  <c r="AZ352" i="57"/>
  <c r="BA327" i="57"/>
  <c r="BA350" i="57"/>
  <c r="BA351" i="57"/>
  <c r="BA352" i="57"/>
  <c r="BB327" i="57"/>
  <c r="BB350" i="57"/>
  <c r="BB351" i="57"/>
  <c r="BB352" i="57"/>
  <c r="BC327" i="57"/>
  <c r="BC350" i="57"/>
  <c r="BC351" i="57"/>
  <c r="BC352" i="57"/>
  <c r="BD327" i="57"/>
  <c r="BD350" i="57"/>
  <c r="BD351" i="57"/>
  <c r="BD352" i="57"/>
  <c r="BE327" i="57"/>
  <c r="BE350" i="57"/>
  <c r="BE351" i="57"/>
  <c r="BE352" i="57"/>
  <c r="BF327" i="57"/>
  <c r="BF350" i="57"/>
  <c r="BF351" i="57"/>
  <c r="BF352" i="57"/>
  <c r="BG327" i="57"/>
  <c r="BG350" i="57"/>
  <c r="BG351" i="57"/>
  <c r="BG352" i="57"/>
  <c r="BH327" i="57"/>
  <c r="BH350" i="57"/>
  <c r="BH351" i="57"/>
  <c r="BH352" i="57"/>
  <c r="BI327" i="57"/>
  <c r="BI350" i="57"/>
  <c r="BI351" i="57"/>
  <c r="BI352" i="57"/>
  <c r="BJ327" i="57"/>
  <c r="BJ350" i="57"/>
  <c r="BJ351" i="57"/>
  <c r="BJ352" i="57"/>
  <c r="BK327" i="57"/>
  <c r="BK350" i="57"/>
  <c r="BK351" i="57"/>
  <c r="BK352" i="57"/>
  <c r="E327" i="57"/>
  <c r="Y19" i="74" s="1"/>
  <c r="E350" i="57"/>
  <c r="E351" i="57"/>
  <c r="E352" i="57"/>
  <c r="F327" i="57"/>
  <c r="Z19" i="74" s="1"/>
  <c r="F350" i="57"/>
  <c r="F351" i="57"/>
  <c r="F352" i="57"/>
  <c r="G327" i="57"/>
  <c r="G350" i="57"/>
  <c r="G351" i="57"/>
  <c r="G352" i="57"/>
  <c r="H327" i="57"/>
  <c r="H350" i="57"/>
  <c r="H351" i="57"/>
  <c r="H352" i="57"/>
  <c r="I327" i="57"/>
  <c r="I350" i="57"/>
  <c r="I351" i="57"/>
  <c r="I352" i="57"/>
  <c r="J327" i="57"/>
  <c r="J350" i="57"/>
  <c r="J351" i="57"/>
  <c r="J352" i="57"/>
  <c r="K327" i="57"/>
  <c r="K26" i="77" s="1"/>
  <c r="K350" i="57"/>
  <c r="K351" i="57"/>
  <c r="K352" i="57"/>
  <c r="L327" i="57"/>
  <c r="L350" i="57"/>
  <c r="L351" i="57"/>
  <c r="L352" i="57"/>
  <c r="M327" i="57"/>
  <c r="M350" i="57"/>
  <c r="M351" i="57"/>
  <c r="M352" i="57"/>
  <c r="N327" i="57"/>
  <c r="N328" i="57" s="1"/>
  <c r="N350" i="57"/>
  <c r="N351" i="57"/>
  <c r="N352" i="57"/>
  <c r="O327" i="57"/>
  <c r="O350" i="57"/>
  <c r="O351" i="57"/>
  <c r="O352" i="57"/>
  <c r="P327" i="57"/>
  <c r="P350" i="57"/>
  <c r="P351" i="57"/>
  <c r="P352" i="57"/>
  <c r="Q327" i="57"/>
  <c r="Q350" i="57"/>
  <c r="Q351" i="57"/>
  <c r="Q352" i="57"/>
  <c r="R327" i="57"/>
  <c r="R350" i="57"/>
  <c r="R351" i="57"/>
  <c r="R352" i="57"/>
  <c r="S327" i="57"/>
  <c r="S328" i="57" s="1"/>
  <c r="S350" i="57"/>
  <c r="S351" i="57"/>
  <c r="S352" i="57"/>
  <c r="T327" i="57"/>
  <c r="T350" i="57"/>
  <c r="T351" i="57"/>
  <c r="T352" i="57"/>
  <c r="U327" i="57"/>
  <c r="U350" i="57"/>
  <c r="U351" i="57"/>
  <c r="U352" i="57"/>
  <c r="V327" i="57"/>
  <c r="AP19" i="74" s="1"/>
  <c r="V350" i="57"/>
  <c r="V351" i="57"/>
  <c r="V352" i="57"/>
  <c r="W327" i="57"/>
  <c r="W350" i="57"/>
  <c r="W351" i="57"/>
  <c r="W352" i="57"/>
  <c r="X327" i="57"/>
  <c r="X350" i="57"/>
  <c r="X351" i="57"/>
  <c r="X352" i="57"/>
  <c r="Y327" i="57"/>
  <c r="Y350" i="57"/>
  <c r="Y351" i="57"/>
  <c r="Y352" i="57"/>
  <c r="Z327" i="57"/>
  <c r="Z350" i="57"/>
  <c r="Z351" i="57"/>
  <c r="Z352" i="57"/>
  <c r="AA327" i="57"/>
  <c r="AA350" i="57"/>
  <c r="AA351" i="57"/>
  <c r="AA352" i="57"/>
  <c r="AB327" i="57"/>
  <c r="AB350" i="57"/>
  <c r="AB351" i="57"/>
  <c r="AB352" i="57"/>
  <c r="AC327" i="57"/>
  <c r="AC350" i="57"/>
  <c r="AC351" i="57"/>
  <c r="AC352" i="57"/>
  <c r="AD327" i="57"/>
  <c r="AD350" i="57"/>
  <c r="AD351" i="57"/>
  <c r="AD352" i="57"/>
  <c r="AE327" i="57"/>
  <c r="AE350" i="57"/>
  <c r="AE351" i="57"/>
  <c r="AE352" i="57"/>
  <c r="AF327" i="57"/>
  <c r="AF350" i="57"/>
  <c r="AF351" i="57"/>
  <c r="AF352" i="57"/>
  <c r="AG327" i="57"/>
  <c r="AG350" i="57"/>
  <c r="AG351" i="57"/>
  <c r="AG352" i="57"/>
  <c r="AH327" i="57"/>
  <c r="BB19" i="74" s="1"/>
  <c r="AH350" i="57"/>
  <c r="AH351" i="57"/>
  <c r="AH352" i="57"/>
  <c r="AI327" i="57"/>
  <c r="AI350" i="57"/>
  <c r="AI351" i="57"/>
  <c r="AI352" i="57"/>
  <c r="AJ327" i="57"/>
  <c r="AJ350" i="57"/>
  <c r="AJ351" i="57"/>
  <c r="AJ352" i="57"/>
  <c r="AK327" i="57"/>
  <c r="AK350" i="57"/>
  <c r="AK351" i="57"/>
  <c r="AK352" i="57"/>
  <c r="AL327" i="57"/>
  <c r="AL350" i="57"/>
  <c r="AL351" i="57"/>
  <c r="AL352" i="57"/>
  <c r="AM327" i="57"/>
  <c r="AM350" i="57"/>
  <c r="AM351" i="57"/>
  <c r="AM352" i="57"/>
  <c r="D327" i="57"/>
  <c r="C15" i="18" s="1"/>
  <c r="D350" i="57"/>
  <c r="D351" i="57"/>
  <c r="D352" i="57"/>
  <c r="G442" i="62"/>
  <c r="G455" i="62"/>
  <c r="G468" i="62"/>
  <c r="G443" i="62"/>
  <c r="G456" i="62"/>
  <c r="G469" i="62"/>
  <c r="G444" i="62"/>
  <c r="G457" i="62"/>
  <c r="G470" i="62"/>
  <c r="G461" i="62"/>
  <c r="G474" i="62"/>
  <c r="H442" i="62"/>
  <c r="H455" i="62"/>
  <c r="H468" i="62"/>
  <c r="H443" i="62"/>
  <c r="H456" i="62"/>
  <c r="H469" i="62"/>
  <c r="H444" i="62"/>
  <c r="H457" i="62"/>
  <c r="H470" i="62"/>
  <c r="H461" i="62"/>
  <c r="H474" i="62"/>
  <c r="I442" i="62"/>
  <c r="I455" i="62"/>
  <c r="I468" i="62"/>
  <c r="I443" i="62"/>
  <c r="I456" i="62"/>
  <c r="I469" i="62"/>
  <c r="I444" i="62"/>
  <c r="I457" i="62"/>
  <c r="I470" i="62"/>
  <c r="I461" i="62"/>
  <c r="I474" i="62"/>
  <c r="J442" i="62"/>
  <c r="J455" i="62"/>
  <c r="J468" i="62"/>
  <c r="J443" i="62"/>
  <c r="J456" i="62"/>
  <c r="J469" i="62"/>
  <c r="J444" i="62"/>
  <c r="J457" i="62"/>
  <c r="J470" i="62"/>
  <c r="J461" i="62"/>
  <c r="J474" i="62"/>
  <c r="K442" i="62"/>
  <c r="K455" i="62"/>
  <c r="K468" i="62"/>
  <c r="K443" i="62"/>
  <c r="K456" i="62"/>
  <c r="K469" i="62"/>
  <c r="K444" i="62"/>
  <c r="K457" i="62"/>
  <c r="K470" i="62"/>
  <c r="K461" i="62"/>
  <c r="K474" i="62"/>
  <c r="L442" i="62"/>
  <c r="L455" i="62"/>
  <c r="L468" i="62"/>
  <c r="L443" i="62"/>
  <c r="L456" i="62"/>
  <c r="L469" i="62"/>
  <c r="L444" i="62"/>
  <c r="L457" i="62"/>
  <c r="L470" i="62"/>
  <c r="L461" i="62"/>
  <c r="L474" i="62"/>
  <c r="M442" i="62"/>
  <c r="M455" i="62"/>
  <c r="M468" i="62"/>
  <c r="M443" i="62"/>
  <c r="M456" i="62"/>
  <c r="M469" i="62"/>
  <c r="M444" i="62"/>
  <c r="M457" i="62"/>
  <c r="M470" i="62"/>
  <c r="M461" i="62"/>
  <c r="M474" i="62"/>
  <c r="N442" i="62"/>
  <c r="N455" i="62"/>
  <c r="N468" i="62"/>
  <c r="N443" i="62"/>
  <c r="N456" i="62"/>
  <c r="N469" i="62"/>
  <c r="N444" i="62"/>
  <c r="N457" i="62"/>
  <c r="N470" i="62"/>
  <c r="N461" i="62"/>
  <c r="N474" i="62"/>
  <c r="O442" i="62"/>
  <c r="O455" i="62"/>
  <c r="O468" i="62"/>
  <c r="O443" i="62"/>
  <c r="O456" i="62"/>
  <c r="O469" i="62"/>
  <c r="O444" i="62"/>
  <c r="O457" i="62"/>
  <c r="O470" i="62"/>
  <c r="O461" i="62"/>
  <c r="O474" i="62"/>
  <c r="P442" i="62"/>
  <c r="P455" i="62"/>
  <c r="P468" i="62"/>
  <c r="P443" i="62"/>
  <c r="P456" i="62"/>
  <c r="P469" i="62"/>
  <c r="P444" i="62"/>
  <c r="P457" i="62"/>
  <c r="P470" i="62"/>
  <c r="P461" i="62"/>
  <c r="P474" i="62"/>
  <c r="Q442" i="62"/>
  <c r="Q455" i="62"/>
  <c r="Q468" i="62"/>
  <c r="Q443" i="62"/>
  <c r="Q456" i="62"/>
  <c r="Q469" i="62"/>
  <c r="Q444" i="62"/>
  <c r="Q457" i="62"/>
  <c r="Q470" i="62"/>
  <c r="Q461" i="62"/>
  <c r="Q474" i="62"/>
  <c r="R442" i="62"/>
  <c r="R455" i="62"/>
  <c r="R468" i="62"/>
  <c r="R443" i="62"/>
  <c r="R456" i="62"/>
  <c r="R469" i="62"/>
  <c r="R444" i="62"/>
  <c r="R457" i="62"/>
  <c r="R470" i="62"/>
  <c r="R461" i="62"/>
  <c r="R474" i="62"/>
  <c r="S442" i="62"/>
  <c r="S455" i="62"/>
  <c r="S468" i="62"/>
  <c r="S443" i="62"/>
  <c r="S456" i="62"/>
  <c r="S469" i="62"/>
  <c r="S444" i="62"/>
  <c r="S457" i="62"/>
  <c r="S470" i="62"/>
  <c r="S461" i="62"/>
  <c r="S474" i="62"/>
  <c r="T442" i="62"/>
  <c r="T455" i="62"/>
  <c r="T468" i="62"/>
  <c r="T443" i="62"/>
  <c r="T456" i="62"/>
  <c r="T469" i="62"/>
  <c r="T444" i="62"/>
  <c r="T457" i="62"/>
  <c r="T470" i="62"/>
  <c r="T461" i="62"/>
  <c r="T474" i="62"/>
  <c r="U442" i="62"/>
  <c r="U455" i="62"/>
  <c r="U468" i="62"/>
  <c r="U443" i="62"/>
  <c r="U456" i="62"/>
  <c r="U469" i="62"/>
  <c r="U444" i="62"/>
  <c r="U457" i="62"/>
  <c r="U470" i="62"/>
  <c r="U461" i="62"/>
  <c r="U474" i="62"/>
  <c r="V442" i="62"/>
  <c r="V455" i="62"/>
  <c r="V468" i="62"/>
  <c r="V443" i="62"/>
  <c r="V456" i="62"/>
  <c r="V469" i="62"/>
  <c r="V444" i="62"/>
  <c r="V457" i="62"/>
  <c r="V470" i="62"/>
  <c r="V461" i="62"/>
  <c r="V474" i="62"/>
  <c r="W442" i="62"/>
  <c r="W455" i="62"/>
  <c r="W468" i="62"/>
  <c r="W443" i="62"/>
  <c r="W456" i="62"/>
  <c r="W469" i="62"/>
  <c r="W444" i="62"/>
  <c r="W457" i="62"/>
  <c r="W470" i="62"/>
  <c r="W461" i="62"/>
  <c r="W474" i="62"/>
  <c r="X442" i="62"/>
  <c r="X455" i="62"/>
  <c r="X468" i="62"/>
  <c r="X443" i="62"/>
  <c r="X456" i="62"/>
  <c r="X469" i="62"/>
  <c r="X444" i="62"/>
  <c r="X457" i="62"/>
  <c r="X470" i="62"/>
  <c r="X461" i="62"/>
  <c r="X474" i="62"/>
  <c r="Y442" i="62"/>
  <c r="Y455" i="62"/>
  <c r="Y468" i="62"/>
  <c r="Y443" i="62"/>
  <c r="Y456" i="62"/>
  <c r="Y469" i="62"/>
  <c r="Y444" i="62"/>
  <c r="Y457" i="62"/>
  <c r="Y470" i="62"/>
  <c r="Y461" i="62"/>
  <c r="Y474" i="62"/>
  <c r="Z442" i="62"/>
  <c r="Z455" i="62"/>
  <c r="Z468" i="62"/>
  <c r="Z443" i="62"/>
  <c r="Z456" i="62"/>
  <c r="Z469" i="62"/>
  <c r="Z444" i="62"/>
  <c r="Z457" i="62"/>
  <c r="Z470" i="62"/>
  <c r="Z461" i="62"/>
  <c r="Z474" i="62"/>
  <c r="AA442" i="62"/>
  <c r="AA455" i="62"/>
  <c r="AA468" i="62"/>
  <c r="AA443" i="62"/>
  <c r="AA456" i="62"/>
  <c r="AA469" i="62"/>
  <c r="AA444" i="62"/>
  <c r="AA457" i="62"/>
  <c r="AA470" i="62"/>
  <c r="AA461" i="62"/>
  <c r="AA474" i="62"/>
  <c r="AB442" i="62"/>
  <c r="AB455" i="62"/>
  <c r="AB468" i="62"/>
  <c r="AB443" i="62"/>
  <c r="AB456" i="62"/>
  <c r="AB469" i="62"/>
  <c r="AB444" i="62"/>
  <c r="AB457" i="62"/>
  <c r="AB470" i="62"/>
  <c r="AB461" i="62"/>
  <c r="AB474" i="62"/>
  <c r="AC442" i="62"/>
  <c r="AC455" i="62"/>
  <c r="AC468" i="62"/>
  <c r="AC443" i="62"/>
  <c r="AC456" i="62"/>
  <c r="AC469" i="62"/>
  <c r="AC444" i="62"/>
  <c r="AC457" i="62"/>
  <c r="AC470" i="62"/>
  <c r="AC461" i="62"/>
  <c r="AC474" i="62"/>
  <c r="AD442" i="62"/>
  <c r="AD455" i="62"/>
  <c r="AD468" i="62"/>
  <c r="AD443" i="62"/>
  <c r="AD456" i="62"/>
  <c r="AD469" i="62"/>
  <c r="AD444" i="62"/>
  <c r="AD457" i="62"/>
  <c r="AD470" i="62"/>
  <c r="AD461" i="62"/>
  <c r="AD474" i="62"/>
  <c r="AE442" i="62"/>
  <c r="AE455" i="62"/>
  <c r="AE468" i="62"/>
  <c r="AE443" i="62"/>
  <c r="AE456" i="62"/>
  <c r="AE469" i="62"/>
  <c r="AE444" i="62"/>
  <c r="AE457" i="62"/>
  <c r="AE470" i="62"/>
  <c r="AE461" i="62"/>
  <c r="AE474" i="62"/>
  <c r="AF442" i="62"/>
  <c r="AF455" i="62"/>
  <c r="AF468" i="62"/>
  <c r="AF443" i="62"/>
  <c r="AF456" i="62"/>
  <c r="AF469" i="62"/>
  <c r="AF444" i="62"/>
  <c r="AF457" i="62"/>
  <c r="AF470" i="62"/>
  <c r="AF461" i="62"/>
  <c r="AF474" i="62"/>
  <c r="AG442" i="62"/>
  <c r="AG455" i="62"/>
  <c r="AG468" i="62"/>
  <c r="AG443" i="62"/>
  <c r="AG456" i="62"/>
  <c r="AG469" i="62"/>
  <c r="AG444" i="62"/>
  <c r="AG457" i="62"/>
  <c r="AG470" i="62"/>
  <c r="AG461" i="62"/>
  <c r="AG474" i="62"/>
  <c r="AH442" i="62"/>
  <c r="AH455" i="62"/>
  <c r="AH468" i="62"/>
  <c r="AH443" i="62"/>
  <c r="AH456" i="62"/>
  <c r="AH469" i="62"/>
  <c r="AH444" i="62"/>
  <c r="AH457" i="62"/>
  <c r="AH470" i="62"/>
  <c r="AH461" i="62"/>
  <c r="AH474" i="62"/>
  <c r="AI442" i="62"/>
  <c r="AI455" i="62"/>
  <c r="AI468" i="62"/>
  <c r="AI443" i="62"/>
  <c r="AI456" i="62"/>
  <c r="AI469" i="62"/>
  <c r="AI444" i="62"/>
  <c r="AI457" i="62"/>
  <c r="AI470" i="62"/>
  <c r="AI461" i="62"/>
  <c r="AI474" i="62"/>
  <c r="AJ442" i="62"/>
  <c r="AJ455" i="62"/>
  <c r="AJ468" i="62"/>
  <c r="AJ443" i="62"/>
  <c r="AJ456" i="62"/>
  <c r="AJ469" i="62"/>
  <c r="AJ444" i="62"/>
  <c r="AJ457" i="62"/>
  <c r="AJ470" i="62"/>
  <c r="AJ461" i="62"/>
  <c r="AJ474" i="62"/>
  <c r="AK442" i="62"/>
  <c r="AK455" i="62"/>
  <c r="AK468" i="62"/>
  <c r="AK443" i="62"/>
  <c r="AK456" i="62"/>
  <c r="AK469" i="62"/>
  <c r="AK444" i="62"/>
  <c r="AK457" i="62"/>
  <c r="AK470" i="62"/>
  <c r="AK461" i="62"/>
  <c r="AK474" i="62"/>
  <c r="AL442" i="62"/>
  <c r="AL455" i="62"/>
  <c r="AL468" i="62"/>
  <c r="AL443" i="62"/>
  <c r="AL456" i="62"/>
  <c r="AL469" i="62"/>
  <c r="AL444" i="62"/>
  <c r="AL457" i="62"/>
  <c r="AL470" i="62"/>
  <c r="AL461" i="62"/>
  <c r="AL474" i="62"/>
  <c r="AM442" i="62"/>
  <c r="AM455" i="62"/>
  <c r="AM468" i="62"/>
  <c r="AM443" i="62"/>
  <c r="AM456" i="62"/>
  <c r="AM469" i="62"/>
  <c r="AM444" i="62"/>
  <c r="AM457" i="62"/>
  <c r="AM470" i="62"/>
  <c r="AM461" i="62"/>
  <c r="AM474" i="62"/>
  <c r="AN442" i="62"/>
  <c r="AN455" i="62"/>
  <c r="AN468" i="62"/>
  <c r="AN443" i="62"/>
  <c r="AN456" i="62"/>
  <c r="AN469" i="62"/>
  <c r="AN444" i="62"/>
  <c r="AN457" i="62"/>
  <c r="AN470" i="62"/>
  <c r="AN461" i="62"/>
  <c r="AN474" i="62"/>
  <c r="AO442" i="62"/>
  <c r="AO455" i="62"/>
  <c r="AO468" i="62"/>
  <c r="AO443" i="62"/>
  <c r="AO456" i="62"/>
  <c r="AO469" i="62"/>
  <c r="AO444" i="62"/>
  <c r="AO457" i="62"/>
  <c r="AO470" i="62"/>
  <c r="AO461" i="62"/>
  <c r="AO474" i="62"/>
  <c r="AP442" i="62"/>
  <c r="AP455" i="62"/>
  <c r="AP468" i="62"/>
  <c r="AP443" i="62"/>
  <c r="AP456" i="62"/>
  <c r="AP469" i="62"/>
  <c r="AP444" i="62"/>
  <c r="AP457" i="62"/>
  <c r="AP470" i="62"/>
  <c r="AP461" i="62"/>
  <c r="AP474" i="62"/>
  <c r="AQ442" i="62"/>
  <c r="AQ455" i="62"/>
  <c r="AQ468" i="62"/>
  <c r="AQ443" i="62"/>
  <c r="AQ456" i="62"/>
  <c r="AQ469" i="62"/>
  <c r="AQ444" i="62"/>
  <c r="AQ457" i="62"/>
  <c r="AQ470" i="62"/>
  <c r="AQ461" i="62"/>
  <c r="AQ474" i="62"/>
  <c r="AR442" i="62"/>
  <c r="AR455" i="62"/>
  <c r="AR468" i="62"/>
  <c r="AR443" i="62"/>
  <c r="AR456" i="62"/>
  <c r="AR469" i="62"/>
  <c r="AR444" i="62"/>
  <c r="AR457" i="62"/>
  <c r="AR470" i="62"/>
  <c r="AR461" i="62"/>
  <c r="AR474" i="62"/>
  <c r="AS442" i="62"/>
  <c r="AS455" i="62"/>
  <c r="AS468" i="62"/>
  <c r="AS443" i="62"/>
  <c r="AS456" i="62"/>
  <c r="AS469" i="62"/>
  <c r="AS444" i="62"/>
  <c r="AS457" i="62"/>
  <c r="AS470" i="62"/>
  <c r="AS461" i="62"/>
  <c r="AS474" i="62"/>
  <c r="AT442" i="62"/>
  <c r="AT455" i="62"/>
  <c r="AT468" i="62"/>
  <c r="AT443" i="62"/>
  <c r="AT456" i="62"/>
  <c r="AT469" i="62"/>
  <c r="AT444" i="62"/>
  <c r="AT457" i="62"/>
  <c r="AT470" i="62"/>
  <c r="AT461" i="62"/>
  <c r="AT474" i="62"/>
  <c r="AU442" i="62"/>
  <c r="AU455" i="62"/>
  <c r="AU468" i="62"/>
  <c r="AU443" i="62"/>
  <c r="AU456" i="62"/>
  <c r="AU469" i="62"/>
  <c r="AU444" i="62"/>
  <c r="AU457" i="62"/>
  <c r="AU470" i="62"/>
  <c r="AU461" i="62"/>
  <c r="AU474" i="62"/>
  <c r="AV442" i="62"/>
  <c r="AV455" i="62"/>
  <c r="AV468" i="62"/>
  <c r="AV443" i="62"/>
  <c r="AV456" i="62"/>
  <c r="AV469" i="62"/>
  <c r="AV444" i="62"/>
  <c r="AV457" i="62"/>
  <c r="AV470" i="62"/>
  <c r="AV461" i="62"/>
  <c r="AV474" i="62"/>
  <c r="AW442" i="62"/>
  <c r="AW455" i="62"/>
  <c r="AW468" i="62"/>
  <c r="AW443" i="62"/>
  <c r="AW456" i="62"/>
  <c r="AW469" i="62"/>
  <c r="AW444" i="62"/>
  <c r="AW457" i="62"/>
  <c r="AW470" i="62"/>
  <c r="AW461" i="62"/>
  <c r="AW474" i="62"/>
  <c r="AX442" i="62"/>
  <c r="AX455" i="62"/>
  <c r="AX468" i="62"/>
  <c r="AX443" i="62"/>
  <c r="AX456" i="62"/>
  <c r="AX469" i="62"/>
  <c r="AX444" i="62"/>
  <c r="AX457" i="62"/>
  <c r="AX470" i="62"/>
  <c r="AX461" i="62"/>
  <c r="AX474" i="62"/>
  <c r="AY442" i="62"/>
  <c r="AY455" i="62"/>
  <c r="AY468" i="62"/>
  <c r="AY443" i="62"/>
  <c r="AY456" i="62"/>
  <c r="AY469" i="62"/>
  <c r="AY444" i="62"/>
  <c r="AY457" i="62"/>
  <c r="AY470" i="62"/>
  <c r="AY461" i="62"/>
  <c r="AY474" i="62"/>
  <c r="AZ442" i="62"/>
  <c r="AZ455" i="62"/>
  <c r="AZ468" i="62"/>
  <c r="AZ443" i="62"/>
  <c r="AZ456" i="62"/>
  <c r="AZ469" i="62"/>
  <c r="AZ444" i="62"/>
  <c r="AZ457" i="62"/>
  <c r="AZ470" i="62"/>
  <c r="AZ461" i="62"/>
  <c r="AZ474" i="62"/>
  <c r="BA442" i="62"/>
  <c r="BA455" i="62"/>
  <c r="BA468" i="62"/>
  <c r="BA443" i="62"/>
  <c r="BA456" i="62"/>
  <c r="BA469" i="62"/>
  <c r="BA444" i="62"/>
  <c r="BA457" i="62"/>
  <c r="BA470" i="62"/>
  <c r="BA461" i="62"/>
  <c r="BA474" i="62"/>
  <c r="BB442" i="62"/>
  <c r="BB455" i="62"/>
  <c r="BB468" i="62"/>
  <c r="BB443" i="62"/>
  <c r="BB456" i="62"/>
  <c r="BB469" i="62"/>
  <c r="BB444" i="62"/>
  <c r="BB457" i="62"/>
  <c r="BB470" i="62"/>
  <c r="BB461" i="62"/>
  <c r="BB474" i="62"/>
  <c r="BC442" i="62"/>
  <c r="BC455" i="62"/>
  <c r="BC468" i="62"/>
  <c r="BC443" i="62"/>
  <c r="BC456" i="62"/>
  <c r="BC469" i="62"/>
  <c r="BC444" i="62"/>
  <c r="BC457" i="62"/>
  <c r="BC470" i="62"/>
  <c r="BC461" i="62"/>
  <c r="BC474" i="62"/>
  <c r="BD442" i="62"/>
  <c r="BD455" i="62"/>
  <c r="BD468" i="62"/>
  <c r="BD443" i="62"/>
  <c r="BD456" i="62"/>
  <c r="BD469" i="62"/>
  <c r="BD444" i="62"/>
  <c r="BD457" i="62"/>
  <c r="BD470" i="62"/>
  <c r="BD461" i="62"/>
  <c r="BD474" i="62"/>
  <c r="BE442" i="62"/>
  <c r="BE455" i="62"/>
  <c r="BE468" i="62"/>
  <c r="BE443" i="62"/>
  <c r="BE456" i="62"/>
  <c r="BE469" i="62"/>
  <c r="BE444" i="62"/>
  <c r="BE457" i="62"/>
  <c r="BE470" i="62"/>
  <c r="BE461" i="62"/>
  <c r="BE474" i="62"/>
  <c r="BF442" i="62"/>
  <c r="BF455" i="62"/>
  <c r="BF468" i="62"/>
  <c r="BF443" i="62"/>
  <c r="BF456" i="62"/>
  <c r="BF469" i="62"/>
  <c r="BF444" i="62"/>
  <c r="BF457" i="62"/>
  <c r="BF470" i="62"/>
  <c r="BF461" i="62"/>
  <c r="BF474" i="62"/>
  <c r="BG442" i="62"/>
  <c r="BG455" i="62"/>
  <c r="BG468" i="62"/>
  <c r="BG443" i="62"/>
  <c r="BG456" i="62"/>
  <c r="BG469" i="62"/>
  <c r="BG444" i="62"/>
  <c r="BG457" i="62"/>
  <c r="BG470" i="62"/>
  <c r="BG461" i="62"/>
  <c r="BG474" i="62"/>
  <c r="BH442" i="62"/>
  <c r="BH455" i="62"/>
  <c r="BH468" i="62"/>
  <c r="BH443" i="62"/>
  <c r="BH456" i="62"/>
  <c r="BH469" i="62"/>
  <c r="BH444" i="62"/>
  <c r="BH457" i="62"/>
  <c r="BH470" i="62"/>
  <c r="BH461" i="62"/>
  <c r="BH474" i="62"/>
  <c r="BI442" i="62"/>
  <c r="BI455" i="62"/>
  <c r="BI468" i="62"/>
  <c r="BI443" i="62"/>
  <c r="BI456" i="62"/>
  <c r="BI469" i="62"/>
  <c r="BI444" i="62"/>
  <c r="BI457" i="62"/>
  <c r="BI470" i="62"/>
  <c r="BI461" i="62"/>
  <c r="BI474" i="62"/>
  <c r="BJ442" i="62"/>
  <c r="BJ455" i="62"/>
  <c r="BJ468" i="62"/>
  <c r="BJ443" i="62"/>
  <c r="BJ456" i="62"/>
  <c r="BJ469" i="62"/>
  <c r="BJ444" i="62"/>
  <c r="BJ457" i="62"/>
  <c r="BJ470" i="62"/>
  <c r="BJ461" i="62"/>
  <c r="BJ474" i="62"/>
  <c r="BK442" i="62"/>
  <c r="BK455" i="62"/>
  <c r="BK468" i="62"/>
  <c r="BK443" i="62"/>
  <c r="BK456" i="62"/>
  <c r="BK469" i="62"/>
  <c r="BK444" i="62"/>
  <c r="BK457" i="62"/>
  <c r="BK470" i="62"/>
  <c r="BK461" i="62"/>
  <c r="BK474" i="62"/>
  <c r="BL442" i="62"/>
  <c r="BL455" i="62"/>
  <c r="BL468" i="62"/>
  <c r="BL443" i="62"/>
  <c r="BL456" i="62"/>
  <c r="BL469" i="62"/>
  <c r="BL444" i="62"/>
  <c r="BL457" i="62"/>
  <c r="BL470" i="62"/>
  <c r="BL461" i="62"/>
  <c r="BL474" i="62"/>
  <c r="BM442" i="62"/>
  <c r="BM455" i="62"/>
  <c r="BM468" i="62"/>
  <c r="BM443" i="62"/>
  <c r="BM456" i="62"/>
  <c r="BM469" i="62"/>
  <c r="BM444" i="62"/>
  <c r="BM457" i="62"/>
  <c r="BM470" i="62"/>
  <c r="BM461" i="62"/>
  <c r="BM474" i="62"/>
  <c r="F443" i="62"/>
  <c r="F456" i="62"/>
  <c r="F469" i="62"/>
  <c r="F482" i="62"/>
  <c r="F444" i="62"/>
  <c r="F457" i="62"/>
  <c r="F470" i="62"/>
  <c r="F483" i="62"/>
  <c r="F448" i="62"/>
  <c r="F461" i="62"/>
  <c r="F474" i="62"/>
  <c r="F487" i="62"/>
  <c r="D30" i="18"/>
  <c r="E30" i="18"/>
  <c r="F30" i="18"/>
  <c r="G30" i="18"/>
  <c r="H30" i="18"/>
  <c r="I30" i="18"/>
  <c r="J30" i="18"/>
  <c r="K30" i="18"/>
  <c r="L30" i="18"/>
  <c r="M30" i="18"/>
  <c r="N30" i="18"/>
  <c r="O30" i="18"/>
  <c r="P30" i="18"/>
  <c r="Q30" i="18"/>
  <c r="R30" i="18"/>
  <c r="S30" i="18"/>
  <c r="T30" i="18"/>
  <c r="U30" i="18"/>
  <c r="V30" i="18"/>
  <c r="W30" i="18"/>
  <c r="X30" i="18"/>
  <c r="Y30" i="18"/>
  <c r="Z30" i="18"/>
  <c r="AA14" i="18"/>
  <c r="AA30" i="18"/>
  <c r="AB30" i="18"/>
  <c r="AC30" i="18"/>
  <c r="AD14" i="18"/>
  <c r="AD30" i="18"/>
  <c r="AE30" i="18"/>
  <c r="AF30" i="18"/>
  <c r="AG30" i="18"/>
  <c r="AH30" i="18"/>
  <c r="AI30" i="18"/>
  <c r="AJ30" i="18"/>
  <c r="AK30" i="18"/>
  <c r="AL30" i="18"/>
  <c r="AM30" i="18"/>
  <c r="AN30" i="18"/>
  <c r="AO30" i="18"/>
  <c r="AP30" i="18"/>
  <c r="AQ30" i="18"/>
  <c r="AR30" i="18"/>
  <c r="AS30" i="18"/>
  <c r="AT30" i="18"/>
  <c r="AU14" i="18"/>
  <c r="AU30" i="18"/>
  <c r="AV30" i="18"/>
  <c r="AW30" i="18"/>
  <c r="AX30" i="18"/>
  <c r="AY30" i="18"/>
  <c r="AZ30" i="18"/>
  <c r="BA30" i="18"/>
  <c r="BB30" i="18"/>
  <c r="BC30" i="18"/>
  <c r="BD30" i="18"/>
  <c r="BE30" i="18"/>
  <c r="BF30" i="18"/>
  <c r="BG30" i="18"/>
  <c r="BH30" i="18"/>
  <c r="BI14" i="18"/>
  <c r="BI30" i="18"/>
  <c r="BJ30" i="18"/>
  <c r="C30" i="18"/>
  <c r="E44" i="58"/>
  <c r="F44" i="58"/>
  <c r="G44" i="58"/>
  <c r="H44" i="58"/>
  <c r="I44" i="58"/>
  <c r="J44" i="58"/>
  <c r="K44" i="58"/>
  <c r="L44" i="58"/>
  <c r="M44" i="58"/>
  <c r="N44" i="58"/>
  <c r="O44" i="58"/>
  <c r="P44" i="58"/>
  <c r="Q44" i="58"/>
  <c r="R44" i="58"/>
  <c r="S44" i="58"/>
  <c r="T44" i="58"/>
  <c r="U44" i="58"/>
  <c r="U45" i="58" s="1"/>
  <c r="V44" i="58"/>
  <c r="W44" i="58"/>
  <c r="X44" i="58"/>
  <c r="Y44" i="58"/>
  <c r="Z44" i="58"/>
  <c r="AA44" i="58"/>
  <c r="AB44" i="58"/>
  <c r="AC44" i="58"/>
  <c r="AD44" i="58"/>
  <c r="AE44" i="58"/>
  <c r="AF44" i="58"/>
  <c r="AG44" i="58"/>
  <c r="AH44" i="58"/>
  <c r="AI44" i="58"/>
  <c r="AJ44" i="58"/>
  <c r="AK44" i="58"/>
  <c r="AL44" i="58"/>
  <c r="AM44" i="58"/>
  <c r="AN44" i="58"/>
  <c r="AO44" i="58"/>
  <c r="AO45" i="58" s="1"/>
  <c r="AP44" i="58"/>
  <c r="AQ44" i="58"/>
  <c r="AR44" i="58"/>
  <c r="AS44" i="58"/>
  <c r="AT44" i="58"/>
  <c r="AU44" i="58"/>
  <c r="AV44" i="58"/>
  <c r="AW44" i="58"/>
  <c r="AX44" i="58"/>
  <c r="AY44" i="58"/>
  <c r="AZ44" i="58"/>
  <c r="BA44" i="58"/>
  <c r="BB44" i="58"/>
  <c r="BC44" i="58"/>
  <c r="BD44" i="58"/>
  <c r="BE44" i="58"/>
  <c r="BF44" i="58"/>
  <c r="BG44" i="58"/>
  <c r="BH44" i="58"/>
  <c r="BI44" i="58"/>
  <c r="BJ44" i="58"/>
  <c r="BK44" i="58"/>
  <c r="BK45" i="58" s="1"/>
  <c r="BL44" i="58"/>
  <c r="BM44" i="58"/>
  <c r="BN44" i="58"/>
  <c r="BO44" i="58"/>
  <c r="BP44" i="58"/>
  <c r="BQ44" i="58"/>
  <c r="BR44" i="58"/>
  <c r="BS44" i="58"/>
  <c r="BT44" i="58"/>
  <c r="BU44" i="58"/>
  <c r="BV44" i="58"/>
  <c r="BW44" i="58"/>
  <c r="BX44" i="58"/>
  <c r="BY44" i="58"/>
  <c r="BZ44" i="58"/>
  <c r="CA44" i="58"/>
  <c r="CB44" i="58"/>
  <c r="CC44" i="58"/>
  <c r="CD44" i="58"/>
  <c r="CD45" i="58" s="1"/>
  <c r="CE44" i="58"/>
  <c r="CF44" i="58"/>
  <c r="CG44" i="58"/>
  <c r="CH44" i="58"/>
  <c r="CI44" i="58"/>
  <c r="CJ44" i="58"/>
  <c r="CK44" i="58"/>
  <c r="CL44" i="58"/>
  <c r="CM44" i="58"/>
  <c r="CN44" i="58"/>
  <c r="CO44" i="58"/>
  <c r="CP44" i="58"/>
  <c r="CQ44" i="58"/>
  <c r="CR44" i="58"/>
  <c r="CS44" i="58"/>
  <c r="CT44" i="58"/>
  <c r="CU44" i="58"/>
  <c r="CV44" i="58"/>
  <c r="CW44" i="58"/>
  <c r="CX44" i="58"/>
  <c r="CY44" i="58"/>
  <c r="CZ44" i="58"/>
  <c r="D44" i="58"/>
  <c r="D72" i="58"/>
  <c r="E72" i="58"/>
  <c r="F72" i="58"/>
  <c r="G72" i="58"/>
  <c r="H72" i="58"/>
  <c r="I72" i="58"/>
  <c r="J72" i="58"/>
  <c r="K72" i="58"/>
  <c r="L72" i="58"/>
  <c r="M72" i="58"/>
  <c r="N72" i="58"/>
  <c r="O72" i="58"/>
  <c r="P72" i="58"/>
  <c r="Q72" i="58"/>
  <c r="Q73" i="58" s="1"/>
  <c r="R72" i="58"/>
  <c r="R73" i="58" s="1"/>
  <c r="S72" i="58"/>
  <c r="T72" i="58"/>
  <c r="U72" i="58"/>
  <c r="V72" i="58"/>
  <c r="W72" i="58"/>
  <c r="X72" i="58"/>
  <c r="Y72" i="58"/>
  <c r="Y73" i="58" s="1"/>
  <c r="Z72" i="58"/>
  <c r="AA72" i="58"/>
  <c r="AB72" i="58"/>
  <c r="AC72" i="58"/>
  <c r="AD72" i="58"/>
  <c r="AE72" i="58"/>
  <c r="AF72" i="58"/>
  <c r="AG72" i="58"/>
  <c r="AH72" i="58"/>
  <c r="AI72" i="58"/>
  <c r="AJ72" i="58"/>
  <c r="AJ73" i="58" s="1"/>
  <c r="AK72" i="58"/>
  <c r="AK73" i="58" s="1"/>
  <c r="AL72" i="58"/>
  <c r="AM72" i="58"/>
  <c r="AN72" i="58"/>
  <c r="AO72" i="58"/>
  <c r="AP72" i="58"/>
  <c r="AQ72" i="58"/>
  <c r="AR72" i="58"/>
  <c r="AS72" i="58"/>
  <c r="AT72" i="58"/>
  <c r="AU72" i="58"/>
  <c r="AV72" i="58"/>
  <c r="AW72" i="58"/>
  <c r="AW73" i="58" s="1"/>
  <c r="AX72" i="58"/>
  <c r="AY72" i="58"/>
  <c r="AZ72" i="58"/>
  <c r="BA72" i="58"/>
  <c r="BB72" i="58"/>
  <c r="BC72" i="58"/>
  <c r="BD72" i="58"/>
  <c r="BE72" i="58"/>
  <c r="BE73" i="58" s="1"/>
  <c r="BF72" i="58"/>
  <c r="BG72" i="58"/>
  <c r="BH72" i="58"/>
  <c r="BI72" i="58"/>
  <c r="BI73" i="58" s="1"/>
  <c r="BJ72" i="58"/>
  <c r="BK72" i="58"/>
  <c r="BL72" i="58"/>
  <c r="BM72" i="58"/>
  <c r="BM73" i="58" s="1"/>
  <c r="BN72" i="58"/>
  <c r="BO72" i="58"/>
  <c r="BP72" i="58"/>
  <c r="BQ72" i="58"/>
  <c r="BR72" i="58"/>
  <c r="BS72" i="58"/>
  <c r="BS73" i="58" s="1"/>
  <c r="BT72" i="58"/>
  <c r="BU72" i="58"/>
  <c r="BV72" i="58"/>
  <c r="BW72" i="58"/>
  <c r="BX72" i="58"/>
  <c r="BY72" i="58"/>
  <c r="BZ72" i="58"/>
  <c r="CA72" i="58"/>
  <c r="CB72" i="58"/>
  <c r="CC72" i="58"/>
  <c r="CD72" i="58"/>
  <c r="CE72" i="58"/>
  <c r="CF72" i="58"/>
  <c r="CG72" i="58"/>
  <c r="CH72" i="58"/>
  <c r="CI72" i="58"/>
  <c r="CI73" i="58" s="1"/>
  <c r="CJ72" i="58"/>
  <c r="CK72" i="58"/>
  <c r="CL72" i="58"/>
  <c r="CM72" i="58"/>
  <c r="CN72" i="58"/>
  <c r="CO72" i="58"/>
  <c r="CP72" i="58"/>
  <c r="CQ72" i="58"/>
  <c r="CR72" i="58"/>
  <c r="CS72" i="58"/>
  <c r="CS73" i="58" s="1"/>
  <c r="CT72" i="58"/>
  <c r="CU72" i="58"/>
  <c r="CV72" i="58"/>
  <c r="CW72" i="58"/>
  <c r="CX72" i="58"/>
  <c r="CY72" i="58"/>
  <c r="CZ72" i="58"/>
  <c r="D191" i="58"/>
  <c r="E191" i="58"/>
  <c r="F191" i="58"/>
  <c r="G191" i="58"/>
  <c r="H191" i="58"/>
  <c r="I191" i="58"/>
  <c r="J191" i="58"/>
  <c r="K191" i="58"/>
  <c r="L191" i="58"/>
  <c r="M191" i="58"/>
  <c r="N191" i="58"/>
  <c r="O191" i="58"/>
  <c r="P191" i="58"/>
  <c r="Q191" i="58"/>
  <c r="R191" i="58"/>
  <c r="S191" i="58"/>
  <c r="T191" i="58"/>
  <c r="U191" i="58"/>
  <c r="V191" i="58"/>
  <c r="W191" i="58"/>
  <c r="X191" i="58"/>
  <c r="Y191" i="58"/>
  <c r="Z191" i="58"/>
  <c r="AA191" i="58"/>
  <c r="AB191" i="58"/>
  <c r="AC191" i="58"/>
  <c r="AD191" i="58"/>
  <c r="AE191" i="58"/>
  <c r="AF191" i="58"/>
  <c r="AG191" i="58"/>
  <c r="AH191" i="58"/>
  <c r="AI191" i="58"/>
  <c r="AJ191" i="58"/>
  <c r="AK191" i="58"/>
  <c r="AL191" i="58"/>
  <c r="AM191" i="58"/>
  <c r="AN191" i="58"/>
  <c r="AO191" i="58"/>
  <c r="AP191" i="58"/>
  <c r="AQ191" i="58"/>
  <c r="AR191" i="58"/>
  <c r="AS191" i="58"/>
  <c r="AT191" i="58"/>
  <c r="AU191" i="58"/>
  <c r="AV191" i="58"/>
  <c r="AW191" i="58"/>
  <c r="AX191" i="58"/>
  <c r="AY191" i="58"/>
  <c r="AZ191" i="58"/>
  <c r="BA191" i="58"/>
  <c r="BB191" i="58"/>
  <c r="BC191" i="58"/>
  <c r="BD191" i="58"/>
  <c r="BE191" i="58"/>
  <c r="BF191" i="58"/>
  <c r="BG191" i="58"/>
  <c r="BH191" i="58"/>
  <c r="BI191" i="58"/>
  <c r="BJ191" i="58"/>
  <c r="BK191" i="58"/>
  <c r="BL191" i="58"/>
  <c r="BM191" i="58"/>
  <c r="BN191" i="58"/>
  <c r="BO191" i="58"/>
  <c r="BP191" i="58"/>
  <c r="BQ191" i="58"/>
  <c r="BR191" i="58"/>
  <c r="BS191" i="58"/>
  <c r="BT191" i="58"/>
  <c r="BU191" i="58"/>
  <c r="BV191" i="58"/>
  <c r="BW191" i="58"/>
  <c r="BX191" i="58"/>
  <c r="BY191" i="58"/>
  <c r="BZ191" i="58"/>
  <c r="CA191" i="58"/>
  <c r="CB191" i="58"/>
  <c r="CC191" i="58"/>
  <c r="CD191" i="58"/>
  <c r="CE191" i="58"/>
  <c r="CG191" i="58"/>
  <c r="CH191" i="58"/>
  <c r="CI191" i="58"/>
  <c r="CJ191" i="58"/>
  <c r="CK191" i="58"/>
  <c r="CL191" i="58"/>
  <c r="CM191" i="58"/>
  <c r="CN191" i="58"/>
  <c r="CO191" i="58"/>
  <c r="CP191" i="58"/>
  <c r="CQ191" i="58"/>
  <c r="CR191" i="58"/>
  <c r="CS191" i="58"/>
  <c r="CT191" i="58"/>
  <c r="CU191" i="58"/>
  <c r="CV191" i="58"/>
  <c r="CW191" i="58"/>
  <c r="CX191" i="58"/>
  <c r="CY191" i="58"/>
  <c r="CZ191" i="58"/>
  <c r="CF191" i="58"/>
  <c r="E238" i="58"/>
  <c r="E256" i="58" s="1"/>
  <c r="F238" i="58"/>
  <c r="F256" i="58" s="1"/>
  <c r="G238" i="58"/>
  <c r="G256" i="58" s="1"/>
  <c r="H238" i="58"/>
  <c r="H256" i="58" s="1"/>
  <c r="I238" i="58"/>
  <c r="I256" i="58" s="1"/>
  <c r="J238" i="58"/>
  <c r="J256" i="58" s="1"/>
  <c r="K238" i="58"/>
  <c r="K256" i="58" s="1"/>
  <c r="L238" i="58"/>
  <c r="L256" i="58" s="1"/>
  <c r="M238" i="58"/>
  <c r="M256" i="58" s="1"/>
  <c r="N238" i="58"/>
  <c r="N256" i="58" s="1"/>
  <c r="O238" i="58"/>
  <c r="O256" i="58" s="1"/>
  <c r="P238" i="58"/>
  <c r="P256" i="58" s="1"/>
  <c r="Q238" i="58"/>
  <c r="Q256" i="58" s="1"/>
  <c r="R238" i="58"/>
  <c r="R256" i="58" s="1"/>
  <c r="S238" i="58"/>
  <c r="S256" i="58" s="1"/>
  <c r="T238" i="58"/>
  <c r="T256" i="58" s="1"/>
  <c r="U238" i="58"/>
  <c r="U256" i="58" s="1"/>
  <c r="V238" i="58"/>
  <c r="V256" i="58" s="1"/>
  <c r="W238" i="58"/>
  <c r="W256" i="58" s="1"/>
  <c r="X238" i="58"/>
  <c r="X256" i="58" s="1"/>
  <c r="Y238" i="58"/>
  <c r="Y256" i="58" s="1"/>
  <c r="Z238" i="58"/>
  <c r="Z256" i="58" s="1"/>
  <c r="AA238" i="58"/>
  <c r="AA256" i="58" s="1"/>
  <c r="AB238" i="58"/>
  <c r="AB256" i="58" s="1"/>
  <c r="AC238" i="58"/>
  <c r="AC256" i="58" s="1"/>
  <c r="AD238" i="58"/>
  <c r="AD256" i="58" s="1"/>
  <c r="AE238" i="58"/>
  <c r="AE256" i="58" s="1"/>
  <c r="AF238" i="58"/>
  <c r="AF256" i="58" s="1"/>
  <c r="AG238" i="58"/>
  <c r="AG256" i="58" s="1"/>
  <c r="AH238" i="58"/>
  <c r="AH256" i="58" s="1"/>
  <c r="AI238" i="58"/>
  <c r="AI256" i="58" s="1"/>
  <c r="AJ238" i="58"/>
  <c r="AJ256" i="58" s="1"/>
  <c r="AK238" i="58"/>
  <c r="AK256" i="58" s="1"/>
  <c r="AL238" i="58"/>
  <c r="AL256" i="58" s="1"/>
  <c r="AM238" i="58"/>
  <c r="AM256" i="58" s="1"/>
  <c r="AN238" i="58"/>
  <c r="AN256" i="58" s="1"/>
  <c r="AO238" i="58"/>
  <c r="AO256" i="58" s="1"/>
  <c r="AP238" i="58"/>
  <c r="AP256" i="58" s="1"/>
  <c r="AQ238" i="58"/>
  <c r="AQ256" i="58" s="1"/>
  <c r="AR238" i="58"/>
  <c r="AR256" i="58" s="1"/>
  <c r="AS238" i="58"/>
  <c r="AS256" i="58" s="1"/>
  <c r="AT238" i="58"/>
  <c r="AT256" i="58" s="1"/>
  <c r="AU238" i="58"/>
  <c r="AU256" i="58" s="1"/>
  <c r="AV238" i="58"/>
  <c r="AV256" i="58" s="1"/>
  <c r="AW238" i="58"/>
  <c r="AW256" i="58" s="1"/>
  <c r="AX238" i="58"/>
  <c r="AX256" i="58" s="1"/>
  <c r="AY238" i="58"/>
  <c r="AY256" i="58" s="1"/>
  <c r="AZ238" i="58"/>
  <c r="AZ256" i="58" s="1"/>
  <c r="BA238" i="58"/>
  <c r="BA256" i="58" s="1"/>
  <c r="BB238" i="58"/>
  <c r="BB256" i="58" s="1"/>
  <c r="BC238" i="58"/>
  <c r="BC256" i="58" s="1"/>
  <c r="BD238" i="58"/>
  <c r="BD256" i="58" s="1"/>
  <c r="BE238" i="58"/>
  <c r="BE256" i="58" s="1"/>
  <c r="BF238" i="58"/>
  <c r="BF256" i="58" s="1"/>
  <c r="BG238" i="58"/>
  <c r="BG256" i="58" s="1"/>
  <c r="BH238" i="58"/>
  <c r="BH256" i="58" s="1"/>
  <c r="BI238" i="58"/>
  <c r="BI256" i="58" s="1"/>
  <c r="BJ238" i="58"/>
  <c r="BJ256" i="58" s="1"/>
  <c r="BK238" i="58"/>
  <c r="BK256" i="58" s="1"/>
  <c r="BL238" i="58"/>
  <c r="BL256" i="58" s="1"/>
  <c r="BM238" i="58"/>
  <c r="BM256" i="58" s="1"/>
  <c r="BN238" i="58"/>
  <c r="BN256" i="58" s="1"/>
  <c r="BO238" i="58"/>
  <c r="BO256" i="58" s="1"/>
  <c r="BP238" i="58"/>
  <c r="BP256" i="58" s="1"/>
  <c r="BQ238" i="58"/>
  <c r="BQ256" i="58" s="1"/>
  <c r="BR238" i="58"/>
  <c r="BR256" i="58" s="1"/>
  <c r="BS238" i="58"/>
  <c r="BS256" i="58" s="1"/>
  <c r="BT238" i="58"/>
  <c r="BT256" i="58" s="1"/>
  <c r="BU238" i="58"/>
  <c r="BU256" i="58" s="1"/>
  <c r="BV238" i="58"/>
  <c r="BV256" i="58" s="1"/>
  <c r="BW238" i="58"/>
  <c r="BW256" i="58" s="1"/>
  <c r="BX238" i="58"/>
  <c r="BX256" i="58" s="1"/>
  <c r="BY238" i="58"/>
  <c r="BY256" i="58" s="1"/>
  <c r="BZ238" i="58"/>
  <c r="BZ256" i="58" s="1"/>
  <c r="CA238" i="58"/>
  <c r="CA256" i="58" s="1"/>
  <c r="CB238" i="58"/>
  <c r="CB256" i="58" s="1"/>
  <c r="CC238" i="58"/>
  <c r="CC256" i="58" s="1"/>
  <c r="CD238" i="58"/>
  <c r="CD256" i="58" s="1"/>
  <c r="CE238" i="58"/>
  <c r="CE256" i="58" s="1"/>
  <c r="CF238" i="58"/>
  <c r="CF256" i="58" s="1"/>
  <c r="CG238" i="58"/>
  <c r="CG256" i="58" s="1"/>
  <c r="CH238" i="58"/>
  <c r="CH256" i="58" s="1"/>
  <c r="CI238" i="58"/>
  <c r="CI256" i="58" s="1"/>
  <c r="CJ238" i="58"/>
  <c r="CJ256" i="58" s="1"/>
  <c r="CK238" i="58"/>
  <c r="CK256" i="58" s="1"/>
  <c r="CL238" i="58"/>
  <c r="CL256" i="58" s="1"/>
  <c r="CM238" i="58"/>
  <c r="CM256" i="58" s="1"/>
  <c r="CN238" i="58"/>
  <c r="CN256" i="58" s="1"/>
  <c r="CO238" i="58"/>
  <c r="CO256" i="58" s="1"/>
  <c r="CP238" i="58"/>
  <c r="CP256" i="58" s="1"/>
  <c r="CQ238" i="58"/>
  <c r="CQ256" i="58" s="1"/>
  <c r="CR238" i="58"/>
  <c r="CR256" i="58" s="1"/>
  <c r="CS238" i="58"/>
  <c r="CS256" i="58" s="1"/>
  <c r="CT238" i="58"/>
  <c r="CT256" i="58" s="1"/>
  <c r="CU238" i="58"/>
  <c r="CU256" i="58" s="1"/>
  <c r="CV238" i="58"/>
  <c r="CV256" i="58" s="1"/>
  <c r="CW238" i="58"/>
  <c r="CW256" i="58" s="1"/>
  <c r="CX238" i="58"/>
  <c r="CX256" i="58" s="1"/>
  <c r="CY238" i="58"/>
  <c r="CY256" i="58" s="1"/>
  <c r="CZ238" i="58"/>
  <c r="CZ256" i="58" s="1"/>
  <c r="D238" i="58"/>
  <c r="D256" i="58" s="1"/>
  <c r="E201" i="58"/>
  <c r="F201" i="58"/>
  <c r="G201" i="58"/>
  <c r="H201" i="58"/>
  <c r="I201" i="58"/>
  <c r="J201" i="58"/>
  <c r="K201" i="58"/>
  <c r="L201" i="58"/>
  <c r="M201" i="58"/>
  <c r="N201" i="58"/>
  <c r="O201" i="58"/>
  <c r="P201" i="58"/>
  <c r="Q201" i="58"/>
  <c r="R201" i="58"/>
  <c r="S201" i="58"/>
  <c r="T201" i="58"/>
  <c r="U201" i="58"/>
  <c r="V201" i="58"/>
  <c r="W201" i="58"/>
  <c r="X201" i="58"/>
  <c r="Y201" i="58"/>
  <c r="Z201" i="58"/>
  <c r="AA201" i="58"/>
  <c r="AB201" i="58"/>
  <c r="AC201" i="58"/>
  <c r="AD201" i="58"/>
  <c r="AE201" i="58"/>
  <c r="AF201" i="58"/>
  <c r="AG201" i="58"/>
  <c r="AH201" i="58"/>
  <c r="AI201" i="58"/>
  <c r="AJ201" i="58"/>
  <c r="AK201" i="58"/>
  <c r="AL201" i="58"/>
  <c r="AM201" i="58"/>
  <c r="AN201" i="58"/>
  <c r="AO201" i="58"/>
  <c r="AP201" i="58"/>
  <c r="AQ201" i="58"/>
  <c r="AR201" i="58"/>
  <c r="AS201" i="58"/>
  <c r="AT201" i="58"/>
  <c r="AU201" i="58"/>
  <c r="AV201" i="58"/>
  <c r="AW201" i="58"/>
  <c r="AX201" i="58"/>
  <c r="AY201" i="58"/>
  <c r="AZ201" i="58"/>
  <c r="BA201" i="58"/>
  <c r="BB201" i="58"/>
  <c r="BC201" i="58"/>
  <c r="BD201" i="58"/>
  <c r="BE201" i="58"/>
  <c r="BF201" i="58"/>
  <c r="BG201" i="58"/>
  <c r="BH201" i="58"/>
  <c r="BI201" i="58"/>
  <c r="BJ201" i="58"/>
  <c r="BK201" i="58"/>
  <c r="BL201" i="58"/>
  <c r="BM201" i="58"/>
  <c r="BN201" i="58"/>
  <c r="BO201" i="58"/>
  <c r="BP201" i="58"/>
  <c r="BQ201" i="58"/>
  <c r="BR201" i="58"/>
  <c r="BS201" i="58"/>
  <c r="BT201" i="58"/>
  <c r="BU201" i="58"/>
  <c r="BV201" i="58"/>
  <c r="BW201" i="58"/>
  <c r="BX201" i="58"/>
  <c r="BY201" i="58"/>
  <c r="BZ201" i="58"/>
  <c r="CA201" i="58"/>
  <c r="CB201" i="58"/>
  <c r="CC201" i="58"/>
  <c r="CD201" i="58"/>
  <c r="CE201" i="58"/>
  <c r="CF201" i="58"/>
  <c r="CG201" i="58"/>
  <c r="CH201" i="58"/>
  <c r="CI201" i="58"/>
  <c r="CJ201" i="58"/>
  <c r="CK201" i="58"/>
  <c r="CL201" i="58"/>
  <c r="CM201" i="58"/>
  <c r="CN201" i="58"/>
  <c r="CO201" i="58"/>
  <c r="CP201" i="58"/>
  <c r="CQ201" i="58"/>
  <c r="CR201" i="58"/>
  <c r="CS201" i="58"/>
  <c r="CT201" i="58"/>
  <c r="CU201" i="58"/>
  <c r="CV201" i="58"/>
  <c r="CW201" i="58"/>
  <c r="CX201" i="58"/>
  <c r="CY201" i="58"/>
  <c r="CZ201" i="58"/>
  <c r="D201" i="58"/>
  <c r="E110" i="58"/>
  <c r="F110" i="58"/>
  <c r="G110" i="58"/>
  <c r="H110" i="58"/>
  <c r="I110" i="58"/>
  <c r="J110" i="58"/>
  <c r="K110" i="58"/>
  <c r="L110" i="58"/>
  <c r="M110" i="58"/>
  <c r="N110" i="58"/>
  <c r="O110" i="58"/>
  <c r="P110" i="58"/>
  <c r="Q110" i="58"/>
  <c r="R110" i="58"/>
  <c r="S110" i="58"/>
  <c r="T110" i="58"/>
  <c r="U110" i="58"/>
  <c r="V110" i="58"/>
  <c r="W110" i="58"/>
  <c r="X110" i="58"/>
  <c r="Y110" i="58"/>
  <c r="Z110" i="58"/>
  <c r="AA110" i="58"/>
  <c r="AB110" i="58"/>
  <c r="AC110" i="58"/>
  <c r="AD110" i="58"/>
  <c r="AE110" i="58"/>
  <c r="AF110" i="58"/>
  <c r="AG110" i="58"/>
  <c r="AH110" i="58"/>
  <c r="AI110" i="58"/>
  <c r="AJ110" i="58"/>
  <c r="AK110" i="58"/>
  <c r="AL110" i="58"/>
  <c r="AM110" i="58"/>
  <c r="AN110" i="58"/>
  <c r="AO110" i="58"/>
  <c r="AP110" i="58"/>
  <c r="AQ110" i="58"/>
  <c r="AR110" i="58"/>
  <c r="AS110" i="58"/>
  <c r="AT110" i="58"/>
  <c r="AU110" i="58"/>
  <c r="AV110" i="58"/>
  <c r="AW110" i="58"/>
  <c r="AX110" i="58"/>
  <c r="AY110" i="58"/>
  <c r="AZ110" i="58"/>
  <c r="BA110" i="58"/>
  <c r="BB110" i="58"/>
  <c r="BC110" i="58"/>
  <c r="BD110" i="58"/>
  <c r="BE110" i="58"/>
  <c r="BF110" i="58"/>
  <c r="BG110" i="58"/>
  <c r="BH110" i="58"/>
  <c r="BI110" i="58"/>
  <c r="BJ110" i="58"/>
  <c r="BK110" i="58"/>
  <c r="BL110" i="58"/>
  <c r="BM110" i="58"/>
  <c r="BN110" i="58"/>
  <c r="BO110" i="58"/>
  <c r="BP110" i="58"/>
  <c r="BQ110" i="58"/>
  <c r="BR110" i="58"/>
  <c r="BS110" i="58"/>
  <c r="BT110" i="58"/>
  <c r="BU110" i="58"/>
  <c r="BV110" i="58"/>
  <c r="BW110" i="58"/>
  <c r="BX110" i="58"/>
  <c r="BY110" i="58"/>
  <c r="BZ110" i="58"/>
  <c r="CA110" i="58"/>
  <c r="CB110" i="58"/>
  <c r="CC110" i="58"/>
  <c r="CD110" i="58"/>
  <c r="CE110" i="58"/>
  <c r="CF110" i="58"/>
  <c r="CG110" i="58"/>
  <c r="CH110" i="58"/>
  <c r="CI110" i="58"/>
  <c r="CJ110" i="58"/>
  <c r="CK110" i="58"/>
  <c r="CL110" i="58"/>
  <c r="CM110" i="58"/>
  <c r="CN110" i="58"/>
  <c r="CO110" i="58"/>
  <c r="CP110" i="58"/>
  <c r="CQ110" i="58"/>
  <c r="CR110" i="58"/>
  <c r="CS110" i="58"/>
  <c r="CT110" i="58"/>
  <c r="CU110" i="58"/>
  <c r="CV110" i="58"/>
  <c r="CW110" i="58"/>
  <c r="CX110" i="58"/>
  <c r="CY110" i="58"/>
  <c r="CZ110" i="58"/>
  <c r="D110" i="58"/>
  <c r="E248" i="58"/>
  <c r="F248" i="58"/>
  <c r="G248" i="58"/>
  <c r="H248" i="58"/>
  <c r="I248" i="58"/>
  <c r="J248" i="58"/>
  <c r="K248" i="58"/>
  <c r="L248" i="58"/>
  <c r="M248" i="58"/>
  <c r="N248" i="58"/>
  <c r="O248" i="58"/>
  <c r="P248" i="58"/>
  <c r="Q248" i="58"/>
  <c r="R248" i="58"/>
  <c r="S248" i="58"/>
  <c r="T248" i="58"/>
  <c r="U248" i="58"/>
  <c r="V248" i="58"/>
  <c r="W248" i="58"/>
  <c r="X248" i="58"/>
  <c r="Y248" i="58"/>
  <c r="Z248" i="58"/>
  <c r="AA248" i="58"/>
  <c r="AB248" i="58"/>
  <c r="AC248" i="58"/>
  <c r="AD248" i="58"/>
  <c r="AE248" i="58"/>
  <c r="AF248" i="58"/>
  <c r="AG248" i="58"/>
  <c r="AH248" i="58"/>
  <c r="AI248" i="58"/>
  <c r="AJ248" i="58"/>
  <c r="AK248" i="58"/>
  <c r="AL248" i="58"/>
  <c r="AM248" i="58"/>
  <c r="AN248" i="58"/>
  <c r="AO248" i="58"/>
  <c r="AP248" i="58"/>
  <c r="AQ248" i="58"/>
  <c r="AR248" i="58"/>
  <c r="AS248" i="58"/>
  <c r="AT248" i="58"/>
  <c r="AU248" i="58"/>
  <c r="AV248" i="58"/>
  <c r="AW248" i="58"/>
  <c r="AX248" i="58"/>
  <c r="AY248" i="58"/>
  <c r="AZ248" i="58"/>
  <c r="BA248" i="58"/>
  <c r="BB248" i="58"/>
  <c r="BC248" i="58"/>
  <c r="BD248" i="58"/>
  <c r="BE248" i="58"/>
  <c r="BF248" i="58"/>
  <c r="BG248" i="58"/>
  <c r="BH248" i="58"/>
  <c r="BI248" i="58"/>
  <c r="BJ248" i="58"/>
  <c r="BK248" i="58"/>
  <c r="BL248" i="58"/>
  <c r="BM248" i="58"/>
  <c r="BN248" i="58"/>
  <c r="BO248" i="58"/>
  <c r="BP248" i="58"/>
  <c r="BQ248" i="58"/>
  <c r="BR248" i="58"/>
  <c r="BS248" i="58"/>
  <c r="BT248" i="58"/>
  <c r="BU248" i="58"/>
  <c r="BV248" i="58"/>
  <c r="BW248" i="58"/>
  <c r="BX248" i="58"/>
  <c r="BY248" i="58"/>
  <c r="BZ248" i="58"/>
  <c r="CA248" i="58"/>
  <c r="CB248" i="58"/>
  <c r="CC248" i="58"/>
  <c r="CD248" i="58"/>
  <c r="CE248" i="58"/>
  <c r="CF248" i="58"/>
  <c r="CG248" i="58"/>
  <c r="CH248" i="58"/>
  <c r="CI248" i="58"/>
  <c r="CJ248" i="58"/>
  <c r="CK248" i="58"/>
  <c r="CL248" i="58"/>
  <c r="CM248" i="58"/>
  <c r="CN248" i="58"/>
  <c r="CO248" i="58"/>
  <c r="CP248" i="58"/>
  <c r="CQ248" i="58"/>
  <c r="CR248" i="58"/>
  <c r="CS248" i="58"/>
  <c r="CT248" i="58"/>
  <c r="CU248" i="58"/>
  <c r="CV248" i="58"/>
  <c r="CW248" i="58"/>
  <c r="CX248" i="58"/>
  <c r="CY248" i="58"/>
  <c r="CZ248" i="58"/>
  <c r="D248" i="58"/>
  <c r="E158" i="58"/>
  <c r="F158" i="58"/>
  <c r="G158" i="58"/>
  <c r="H158" i="58"/>
  <c r="I158" i="58"/>
  <c r="J158" i="58"/>
  <c r="K158" i="58"/>
  <c r="L158" i="58"/>
  <c r="M158" i="58"/>
  <c r="N158" i="58"/>
  <c r="O158" i="58"/>
  <c r="P158" i="58"/>
  <c r="Q158" i="58"/>
  <c r="R158" i="58"/>
  <c r="S158" i="58"/>
  <c r="T158" i="58"/>
  <c r="U158" i="58"/>
  <c r="V158" i="58"/>
  <c r="W158" i="58"/>
  <c r="X158" i="58"/>
  <c r="Y158" i="58"/>
  <c r="Z158" i="58"/>
  <c r="AA158" i="58"/>
  <c r="AB158" i="58"/>
  <c r="AC158" i="58"/>
  <c r="AD158" i="58"/>
  <c r="AE158" i="58"/>
  <c r="AF158" i="58"/>
  <c r="AG158" i="58"/>
  <c r="AH158" i="58"/>
  <c r="AI158" i="58"/>
  <c r="AJ158" i="58"/>
  <c r="AK158" i="58"/>
  <c r="AL158" i="58"/>
  <c r="AM158" i="58"/>
  <c r="AN158" i="58"/>
  <c r="AO158" i="58"/>
  <c r="AP158" i="58"/>
  <c r="AQ158" i="58"/>
  <c r="AR158" i="58"/>
  <c r="AS158" i="58"/>
  <c r="AT158" i="58"/>
  <c r="AU158" i="58"/>
  <c r="AV158" i="58"/>
  <c r="AW158" i="58"/>
  <c r="AX158" i="58"/>
  <c r="AY158" i="58"/>
  <c r="AZ158" i="58"/>
  <c r="BA158" i="58"/>
  <c r="BB158" i="58"/>
  <c r="BC158" i="58"/>
  <c r="BD158" i="58"/>
  <c r="BE158" i="58"/>
  <c r="BF158" i="58"/>
  <c r="BG158" i="58"/>
  <c r="BH158" i="58"/>
  <c r="BI158" i="58"/>
  <c r="BJ158" i="58"/>
  <c r="BK158" i="58"/>
  <c r="BL158" i="58"/>
  <c r="BM158" i="58"/>
  <c r="BN158" i="58"/>
  <c r="BO158" i="58"/>
  <c r="BP158" i="58"/>
  <c r="BQ158" i="58"/>
  <c r="BR158" i="58"/>
  <c r="BS158" i="58"/>
  <c r="BT158" i="58"/>
  <c r="BU158" i="58"/>
  <c r="BV158" i="58"/>
  <c r="BW158" i="58"/>
  <c r="BX158" i="58"/>
  <c r="BY158" i="58"/>
  <c r="BZ158" i="58"/>
  <c r="CA158" i="58"/>
  <c r="CB158" i="58"/>
  <c r="CC158" i="58"/>
  <c r="CD158" i="58"/>
  <c r="CE158" i="58"/>
  <c r="CF158" i="58"/>
  <c r="CG158" i="58"/>
  <c r="CH158" i="58"/>
  <c r="CI158" i="58"/>
  <c r="CJ158" i="58"/>
  <c r="CK158" i="58"/>
  <c r="CL158" i="58"/>
  <c r="CM158" i="58"/>
  <c r="CN158" i="58"/>
  <c r="CO158" i="58"/>
  <c r="CP158" i="58"/>
  <c r="CQ158" i="58"/>
  <c r="CR158" i="58"/>
  <c r="CS158" i="58"/>
  <c r="CT158" i="58"/>
  <c r="CU158" i="58"/>
  <c r="CV158" i="58"/>
  <c r="CW158" i="58"/>
  <c r="CX158" i="58"/>
  <c r="CY158" i="58"/>
  <c r="CZ158" i="58"/>
  <c r="D158" i="58"/>
  <c r="D239" i="58"/>
  <c r="E239" i="58"/>
  <c r="F239" i="58"/>
  <c r="G239" i="58"/>
  <c r="H239" i="58"/>
  <c r="I239" i="58"/>
  <c r="J239" i="58"/>
  <c r="K239" i="58"/>
  <c r="L239" i="58"/>
  <c r="M239" i="58"/>
  <c r="N239" i="58"/>
  <c r="O239" i="58"/>
  <c r="P239" i="58"/>
  <c r="Q239" i="58"/>
  <c r="R239" i="58"/>
  <c r="S239" i="58"/>
  <c r="T239" i="58"/>
  <c r="U239" i="58"/>
  <c r="V239" i="58"/>
  <c r="W239" i="58"/>
  <c r="X239" i="58"/>
  <c r="Y239" i="58"/>
  <c r="Z239" i="58"/>
  <c r="AA239" i="58"/>
  <c r="AB239" i="58"/>
  <c r="AC239" i="58"/>
  <c r="AD239" i="58"/>
  <c r="AE239" i="58"/>
  <c r="AF239" i="58"/>
  <c r="AG239" i="58"/>
  <c r="AH239" i="58"/>
  <c r="AI239" i="58"/>
  <c r="AJ239" i="58"/>
  <c r="AK239" i="58"/>
  <c r="AL239" i="58"/>
  <c r="AM239" i="58"/>
  <c r="AN239" i="58"/>
  <c r="AO239" i="58"/>
  <c r="AP239" i="58"/>
  <c r="AQ239" i="58"/>
  <c r="AR239" i="58"/>
  <c r="AS239" i="58"/>
  <c r="AT239" i="58"/>
  <c r="AU239" i="58"/>
  <c r="AV239" i="58"/>
  <c r="AW239" i="58"/>
  <c r="AX239" i="58"/>
  <c r="AY239" i="58"/>
  <c r="AZ239" i="58"/>
  <c r="BA239" i="58"/>
  <c r="BB239" i="58"/>
  <c r="BC239" i="58"/>
  <c r="BD239" i="58"/>
  <c r="BE239" i="58"/>
  <c r="BF239" i="58"/>
  <c r="BG239" i="58"/>
  <c r="BH239" i="58"/>
  <c r="BI239" i="58"/>
  <c r="BJ239" i="58"/>
  <c r="BK239" i="58"/>
  <c r="BL239" i="58"/>
  <c r="BM239" i="58"/>
  <c r="BN239" i="58"/>
  <c r="BO239" i="58"/>
  <c r="BP239" i="58"/>
  <c r="BQ239" i="58"/>
  <c r="BR239" i="58"/>
  <c r="BS239" i="58"/>
  <c r="BT239" i="58"/>
  <c r="BU239" i="58"/>
  <c r="BV239" i="58"/>
  <c r="BW239" i="58"/>
  <c r="BX239" i="58"/>
  <c r="BY239" i="58"/>
  <c r="BZ239" i="58"/>
  <c r="CA239" i="58"/>
  <c r="CB239" i="58"/>
  <c r="CC239" i="58"/>
  <c r="CD239" i="58"/>
  <c r="CE239" i="58"/>
  <c r="CF239" i="58"/>
  <c r="CH239" i="58"/>
  <c r="CI239" i="58"/>
  <c r="CJ239" i="58"/>
  <c r="CK239" i="58"/>
  <c r="CL239" i="58"/>
  <c r="CM239" i="58"/>
  <c r="CN239" i="58"/>
  <c r="CO239" i="58"/>
  <c r="CP239" i="58"/>
  <c r="CQ239" i="58"/>
  <c r="CR239" i="58"/>
  <c r="CS239" i="58"/>
  <c r="CT239" i="58"/>
  <c r="CU239" i="58"/>
  <c r="CV239" i="58"/>
  <c r="CW239" i="58"/>
  <c r="CX239" i="58"/>
  <c r="CY239" i="58"/>
  <c r="CZ239" i="58"/>
  <c r="CG239" i="58"/>
  <c r="E192" i="58"/>
  <c r="F192" i="58"/>
  <c r="G192" i="58"/>
  <c r="H192" i="58"/>
  <c r="I192" i="58"/>
  <c r="J192" i="58"/>
  <c r="K192" i="58"/>
  <c r="L192" i="58"/>
  <c r="M192" i="58"/>
  <c r="N192" i="58"/>
  <c r="O192" i="58"/>
  <c r="P192" i="58"/>
  <c r="Q192" i="58"/>
  <c r="R192" i="58"/>
  <c r="S192" i="58"/>
  <c r="T192" i="58"/>
  <c r="U192" i="58"/>
  <c r="V192" i="58"/>
  <c r="W192" i="58"/>
  <c r="X192" i="58"/>
  <c r="Y192" i="58"/>
  <c r="Z192" i="58"/>
  <c r="AA192" i="58"/>
  <c r="AB192" i="58"/>
  <c r="AC192" i="58"/>
  <c r="AD192" i="58"/>
  <c r="AE192" i="58"/>
  <c r="AF192" i="58"/>
  <c r="AG192" i="58"/>
  <c r="AH192" i="58"/>
  <c r="AI192" i="58"/>
  <c r="AJ192" i="58"/>
  <c r="AK192" i="58"/>
  <c r="AL192" i="58"/>
  <c r="AM192" i="58"/>
  <c r="AN192" i="58"/>
  <c r="AO192" i="58"/>
  <c r="AP192" i="58"/>
  <c r="AQ192" i="58"/>
  <c r="AR192" i="58"/>
  <c r="AS192" i="58"/>
  <c r="AT192" i="58"/>
  <c r="AU192" i="58"/>
  <c r="AV192" i="58"/>
  <c r="AW192" i="58"/>
  <c r="AX192" i="58"/>
  <c r="AY192" i="58"/>
  <c r="AZ192" i="58"/>
  <c r="BA192" i="58"/>
  <c r="BB192" i="58"/>
  <c r="BC192" i="58"/>
  <c r="BD192" i="58"/>
  <c r="BE192" i="58"/>
  <c r="BF192" i="58"/>
  <c r="BG192" i="58"/>
  <c r="BH192" i="58"/>
  <c r="BI192" i="58"/>
  <c r="BJ192" i="58"/>
  <c r="BK192" i="58"/>
  <c r="BL192" i="58"/>
  <c r="BM192" i="58"/>
  <c r="BN192" i="58"/>
  <c r="BO192" i="58"/>
  <c r="BP192" i="58"/>
  <c r="BQ192" i="58"/>
  <c r="BR192" i="58"/>
  <c r="BS192" i="58"/>
  <c r="BT192" i="58"/>
  <c r="BU192" i="58"/>
  <c r="BV192" i="58"/>
  <c r="BW192" i="58"/>
  <c r="BX192" i="58"/>
  <c r="BY192" i="58"/>
  <c r="BZ192" i="58"/>
  <c r="CA192" i="58"/>
  <c r="CB192" i="58"/>
  <c r="CC192" i="58"/>
  <c r="CD192" i="58"/>
  <c r="CE192" i="58"/>
  <c r="CF192" i="58"/>
  <c r="CG192" i="58"/>
  <c r="CH192" i="58"/>
  <c r="CI192" i="58"/>
  <c r="CJ192" i="58"/>
  <c r="CK192" i="58"/>
  <c r="CL192" i="58"/>
  <c r="CM192" i="58"/>
  <c r="CN192" i="58"/>
  <c r="CO192" i="58"/>
  <c r="CP192" i="58"/>
  <c r="CQ192" i="58"/>
  <c r="CR192" i="58"/>
  <c r="CS192" i="58"/>
  <c r="CT192" i="58"/>
  <c r="CU192" i="58"/>
  <c r="CV192" i="58"/>
  <c r="CW192" i="58"/>
  <c r="CX192" i="58"/>
  <c r="CY192" i="58"/>
  <c r="CZ192" i="58"/>
  <c r="D192" i="58"/>
  <c r="E148" i="58"/>
  <c r="F148" i="58"/>
  <c r="G148" i="58"/>
  <c r="H148" i="58"/>
  <c r="I148" i="58"/>
  <c r="J148" i="58"/>
  <c r="K148" i="58"/>
  <c r="L148" i="58"/>
  <c r="M148" i="58"/>
  <c r="N148" i="58"/>
  <c r="O148" i="58"/>
  <c r="P148" i="58"/>
  <c r="Q148" i="58"/>
  <c r="R148" i="58"/>
  <c r="S148" i="58"/>
  <c r="T148" i="58"/>
  <c r="U148" i="58"/>
  <c r="V148" i="58"/>
  <c r="W148" i="58"/>
  <c r="X148" i="58"/>
  <c r="Y148" i="58"/>
  <c r="Z148" i="58"/>
  <c r="AA148" i="58"/>
  <c r="AB148" i="58"/>
  <c r="AC148" i="58"/>
  <c r="AD148" i="58"/>
  <c r="AE148" i="58"/>
  <c r="AF148" i="58"/>
  <c r="AG148" i="58"/>
  <c r="AH148" i="58"/>
  <c r="AI148" i="58"/>
  <c r="AJ148" i="58"/>
  <c r="AK148" i="58"/>
  <c r="AL148" i="58"/>
  <c r="AM148" i="58"/>
  <c r="AN148" i="58"/>
  <c r="AO148" i="58"/>
  <c r="AP148" i="58"/>
  <c r="AQ148" i="58"/>
  <c r="AR148" i="58"/>
  <c r="AS148" i="58"/>
  <c r="AT148" i="58"/>
  <c r="AU148" i="58"/>
  <c r="AV148" i="58"/>
  <c r="AW148" i="58"/>
  <c r="AX148" i="58"/>
  <c r="AY148" i="58"/>
  <c r="AZ148" i="58"/>
  <c r="BA148" i="58"/>
  <c r="BB148" i="58"/>
  <c r="BC148" i="58"/>
  <c r="BD148" i="58"/>
  <c r="BE148" i="58"/>
  <c r="BF148" i="58"/>
  <c r="BG148" i="58"/>
  <c r="BH148" i="58"/>
  <c r="BI148" i="58"/>
  <c r="BJ148" i="58"/>
  <c r="BK148" i="58"/>
  <c r="BL148" i="58"/>
  <c r="BM148" i="58"/>
  <c r="BN148" i="58"/>
  <c r="BO148" i="58"/>
  <c r="BP148" i="58"/>
  <c r="BQ148" i="58"/>
  <c r="BR148" i="58"/>
  <c r="BS148" i="58"/>
  <c r="BT148" i="58"/>
  <c r="BU148" i="58"/>
  <c r="BV148" i="58"/>
  <c r="BW148" i="58"/>
  <c r="BX148" i="58"/>
  <c r="BY148" i="58"/>
  <c r="BZ148" i="58"/>
  <c r="CA148" i="58"/>
  <c r="CB148" i="58"/>
  <c r="CC148" i="58"/>
  <c r="CD148" i="58"/>
  <c r="CE148" i="58"/>
  <c r="CF148" i="58"/>
  <c r="CG148" i="58"/>
  <c r="CH148" i="58"/>
  <c r="CI148" i="58"/>
  <c r="CJ148" i="58"/>
  <c r="CK148" i="58"/>
  <c r="CL148" i="58"/>
  <c r="CM148" i="58"/>
  <c r="CN148" i="58"/>
  <c r="CO148" i="58"/>
  <c r="CP148" i="58"/>
  <c r="CQ148" i="58"/>
  <c r="CR148" i="58"/>
  <c r="CS148" i="58"/>
  <c r="CT148" i="58"/>
  <c r="CU148" i="58"/>
  <c r="CV148" i="58"/>
  <c r="CW148" i="58"/>
  <c r="CX148" i="58"/>
  <c r="CY148" i="58"/>
  <c r="CZ148" i="58"/>
  <c r="E149" i="58"/>
  <c r="F149" i="58"/>
  <c r="G149" i="58"/>
  <c r="H149" i="58"/>
  <c r="I149" i="58"/>
  <c r="J149" i="58"/>
  <c r="K149" i="58"/>
  <c r="L149" i="58"/>
  <c r="M149" i="58"/>
  <c r="N149" i="58"/>
  <c r="O149" i="58"/>
  <c r="P149" i="58"/>
  <c r="Q149" i="58"/>
  <c r="R149" i="58"/>
  <c r="S149" i="58"/>
  <c r="T149" i="58"/>
  <c r="U149" i="58"/>
  <c r="V149" i="58"/>
  <c r="W149" i="58"/>
  <c r="X149" i="58"/>
  <c r="Y149" i="58"/>
  <c r="Z149" i="58"/>
  <c r="AA149" i="58"/>
  <c r="AB149" i="58"/>
  <c r="AC149" i="58"/>
  <c r="AD149" i="58"/>
  <c r="AE149" i="58"/>
  <c r="AF149" i="58"/>
  <c r="AG149" i="58"/>
  <c r="AH149" i="58"/>
  <c r="AI149" i="58"/>
  <c r="AJ149" i="58"/>
  <c r="AK149" i="58"/>
  <c r="AL149" i="58"/>
  <c r="AM149" i="58"/>
  <c r="AN149" i="58"/>
  <c r="AO149" i="58"/>
  <c r="AP149" i="58"/>
  <c r="AQ149" i="58"/>
  <c r="AR149" i="58"/>
  <c r="AS149" i="58"/>
  <c r="AT149" i="58"/>
  <c r="AU149" i="58"/>
  <c r="AV149" i="58"/>
  <c r="AW149" i="58"/>
  <c r="AX149" i="58"/>
  <c r="AY149" i="58"/>
  <c r="AZ149" i="58"/>
  <c r="BA149" i="58"/>
  <c r="BB149" i="58"/>
  <c r="BC149" i="58"/>
  <c r="BD149" i="58"/>
  <c r="BE149" i="58"/>
  <c r="BF149" i="58"/>
  <c r="BG149" i="58"/>
  <c r="BH149" i="58"/>
  <c r="BI149" i="58"/>
  <c r="BJ149" i="58"/>
  <c r="BK149" i="58"/>
  <c r="BL149" i="58"/>
  <c r="BM149" i="58"/>
  <c r="BN149" i="58"/>
  <c r="BO149" i="58"/>
  <c r="BP149" i="58"/>
  <c r="BQ149" i="58"/>
  <c r="BR149" i="58"/>
  <c r="BS149" i="58"/>
  <c r="BT149" i="58"/>
  <c r="BU149" i="58"/>
  <c r="BV149" i="58"/>
  <c r="BW149" i="58"/>
  <c r="BX149" i="58"/>
  <c r="BY149" i="58"/>
  <c r="BZ149" i="58"/>
  <c r="CA149" i="58"/>
  <c r="CB149" i="58"/>
  <c r="CC149" i="58"/>
  <c r="CD149" i="58"/>
  <c r="CE149" i="58"/>
  <c r="CF149" i="58"/>
  <c r="CG149" i="58"/>
  <c r="CH149" i="58"/>
  <c r="CI149" i="58"/>
  <c r="CJ149" i="58"/>
  <c r="CK149" i="58"/>
  <c r="CL149" i="58"/>
  <c r="CM149" i="58"/>
  <c r="CN149" i="58"/>
  <c r="CO149" i="58"/>
  <c r="CP149" i="58"/>
  <c r="CQ149" i="58"/>
  <c r="CR149" i="58"/>
  <c r="CS149" i="58"/>
  <c r="CT149" i="58"/>
  <c r="CU149" i="58"/>
  <c r="CV149" i="58"/>
  <c r="CW149" i="58"/>
  <c r="CX149" i="58"/>
  <c r="CY149" i="58"/>
  <c r="CZ149" i="58"/>
  <c r="D149" i="58"/>
  <c r="D148" i="58"/>
  <c r="E100" i="58"/>
  <c r="F100" i="58"/>
  <c r="G100" i="58"/>
  <c r="H100" i="58"/>
  <c r="I100" i="58"/>
  <c r="J100" i="58"/>
  <c r="K100" i="58"/>
  <c r="L100" i="58"/>
  <c r="M100" i="58"/>
  <c r="N100" i="58"/>
  <c r="O100" i="58"/>
  <c r="P100" i="58"/>
  <c r="Q100" i="58"/>
  <c r="R100" i="58"/>
  <c r="S100" i="58"/>
  <c r="T100" i="58"/>
  <c r="U100" i="58"/>
  <c r="V100" i="58"/>
  <c r="W100" i="58"/>
  <c r="X100" i="58"/>
  <c r="Y100" i="58"/>
  <c r="Z100" i="58"/>
  <c r="AA100" i="58"/>
  <c r="AB100" i="58"/>
  <c r="AC100" i="58"/>
  <c r="AD100" i="58"/>
  <c r="AE100" i="58"/>
  <c r="AF100" i="58"/>
  <c r="AG100" i="58"/>
  <c r="AH100" i="58"/>
  <c r="AI100" i="58"/>
  <c r="AJ100" i="58"/>
  <c r="AK100" i="58"/>
  <c r="AL100" i="58"/>
  <c r="AM100" i="58"/>
  <c r="AN100" i="58"/>
  <c r="AO100" i="58"/>
  <c r="AP100" i="58"/>
  <c r="AQ100" i="58"/>
  <c r="AR100" i="58"/>
  <c r="AS100" i="58"/>
  <c r="AT100" i="58"/>
  <c r="AU100" i="58"/>
  <c r="AV100" i="58"/>
  <c r="AW100" i="58"/>
  <c r="AX100" i="58"/>
  <c r="AY100" i="58"/>
  <c r="AZ100" i="58"/>
  <c r="BA100" i="58"/>
  <c r="BB100" i="58"/>
  <c r="BC100" i="58"/>
  <c r="BD100" i="58"/>
  <c r="BE100" i="58"/>
  <c r="BF100" i="58"/>
  <c r="BG100" i="58"/>
  <c r="BH100" i="58"/>
  <c r="BI100" i="58"/>
  <c r="BJ100" i="58"/>
  <c r="BK100" i="58"/>
  <c r="BL100" i="58"/>
  <c r="BM100" i="58"/>
  <c r="BN100" i="58"/>
  <c r="BO100" i="58"/>
  <c r="BP100" i="58"/>
  <c r="BQ100" i="58"/>
  <c r="BR100" i="58"/>
  <c r="BS100" i="58"/>
  <c r="BT100" i="58"/>
  <c r="BU100" i="58"/>
  <c r="BV100" i="58"/>
  <c r="BW100" i="58"/>
  <c r="BX100" i="58"/>
  <c r="BY100" i="58"/>
  <c r="BZ100" i="58"/>
  <c r="CA100" i="58"/>
  <c r="CB100" i="58"/>
  <c r="CC100" i="58"/>
  <c r="CD100" i="58"/>
  <c r="CE100" i="58"/>
  <c r="CF100" i="58"/>
  <c r="CG100" i="58"/>
  <c r="CH100" i="58"/>
  <c r="CI100" i="58"/>
  <c r="CJ100" i="58"/>
  <c r="CK100" i="58"/>
  <c r="CL100" i="58"/>
  <c r="CM100" i="58"/>
  <c r="CN100" i="58"/>
  <c r="CO100" i="58"/>
  <c r="CP100" i="58"/>
  <c r="CQ100" i="58"/>
  <c r="CR100" i="58"/>
  <c r="CS100" i="58"/>
  <c r="CT100" i="58"/>
  <c r="CU100" i="58"/>
  <c r="CV100" i="58"/>
  <c r="CW100" i="58"/>
  <c r="CX100" i="58"/>
  <c r="CY100" i="58"/>
  <c r="CZ100" i="58"/>
  <c r="E101" i="58"/>
  <c r="F101" i="58"/>
  <c r="G101" i="58"/>
  <c r="H101" i="58"/>
  <c r="I101" i="58"/>
  <c r="J101" i="58"/>
  <c r="K101" i="58"/>
  <c r="L101" i="58"/>
  <c r="M101" i="58"/>
  <c r="N101" i="58"/>
  <c r="O101" i="58"/>
  <c r="P101" i="58"/>
  <c r="Q101" i="58"/>
  <c r="R101" i="58"/>
  <c r="S101" i="58"/>
  <c r="T101" i="58"/>
  <c r="U101" i="58"/>
  <c r="V101" i="58"/>
  <c r="W101" i="58"/>
  <c r="X101" i="58"/>
  <c r="Y101" i="58"/>
  <c r="Z101" i="58"/>
  <c r="AA101" i="58"/>
  <c r="AB101" i="58"/>
  <c r="AC101" i="58"/>
  <c r="AD101" i="58"/>
  <c r="AE101" i="58"/>
  <c r="AF101" i="58"/>
  <c r="AG101" i="58"/>
  <c r="AH101" i="58"/>
  <c r="AI101" i="58"/>
  <c r="AJ101" i="58"/>
  <c r="AK101" i="58"/>
  <c r="AL101" i="58"/>
  <c r="AM101" i="58"/>
  <c r="AN101" i="58"/>
  <c r="AO101" i="58"/>
  <c r="AP101" i="58"/>
  <c r="AQ101" i="58"/>
  <c r="AR101" i="58"/>
  <c r="AS101" i="58"/>
  <c r="AT101" i="58"/>
  <c r="AU101" i="58"/>
  <c r="AV101" i="58"/>
  <c r="AW101" i="58"/>
  <c r="AX101" i="58"/>
  <c r="AY101" i="58"/>
  <c r="AZ101" i="58"/>
  <c r="BA101" i="58"/>
  <c r="BB101" i="58"/>
  <c r="BC101" i="58"/>
  <c r="BD101" i="58"/>
  <c r="BE101" i="58"/>
  <c r="BF101" i="58"/>
  <c r="BG101" i="58"/>
  <c r="BH101" i="58"/>
  <c r="BI101" i="58"/>
  <c r="BJ101" i="58"/>
  <c r="BK101" i="58"/>
  <c r="BL101" i="58"/>
  <c r="BM101" i="58"/>
  <c r="BN101" i="58"/>
  <c r="BO101" i="58"/>
  <c r="BP101" i="58"/>
  <c r="BQ101" i="58"/>
  <c r="BR101" i="58"/>
  <c r="BS101" i="58"/>
  <c r="BT101" i="58"/>
  <c r="BU101" i="58"/>
  <c r="BV101" i="58"/>
  <c r="BW101" i="58"/>
  <c r="BX101" i="58"/>
  <c r="BY101" i="58"/>
  <c r="BZ101" i="58"/>
  <c r="CA101" i="58"/>
  <c r="CB101" i="58"/>
  <c r="CC101" i="58"/>
  <c r="CD101" i="58"/>
  <c r="CE101" i="58"/>
  <c r="CF101" i="58"/>
  <c r="CG101" i="58"/>
  <c r="CH101" i="58"/>
  <c r="CI101" i="58"/>
  <c r="CJ101" i="58"/>
  <c r="CK101" i="58"/>
  <c r="CL101" i="58"/>
  <c r="CM101" i="58"/>
  <c r="CN101" i="58"/>
  <c r="CO101" i="58"/>
  <c r="CP101" i="58"/>
  <c r="CQ101" i="58"/>
  <c r="CR101" i="58"/>
  <c r="CS101" i="58"/>
  <c r="CT101" i="58"/>
  <c r="CU101" i="58"/>
  <c r="CV101" i="58"/>
  <c r="CW101" i="58"/>
  <c r="CX101" i="58"/>
  <c r="CY101" i="58"/>
  <c r="CZ101" i="58"/>
  <c r="D101" i="58"/>
  <c r="D100" i="58"/>
  <c r="E66" i="58"/>
  <c r="E3" i="58"/>
  <c r="F66" i="58"/>
  <c r="F3" i="58"/>
  <c r="G66" i="58"/>
  <c r="G3" i="58"/>
  <c r="H66" i="58"/>
  <c r="H3" i="58"/>
  <c r="I66" i="58"/>
  <c r="I3" i="58"/>
  <c r="J66" i="58"/>
  <c r="J3" i="58"/>
  <c r="K66" i="58"/>
  <c r="K3" i="58"/>
  <c r="L66" i="58"/>
  <c r="L3" i="58"/>
  <c r="M66" i="58"/>
  <c r="M3" i="58"/>
  <c r="N66" i="58"/>
  <c r="N3" i="58"/>
  <c r="O66" i="58"/>
  <c r="O3" i="58"/>
  <c r="P66" i="58"/>
  <c r="P3" i="58"/>
  <c r="Q66" i="58"/>
  <c r="Q3" i="58"/>
  <c r="R66" i="58"/>
  <c r="R3" i="58"/>
  <c r="S66" i="58"/>
  <c r="S3" i="58"/>
  <c r="T66" i="58"/>
  <c r="T3" i="58"/>
  <c r="U66" i="58"/>
  <c r="U3" i="58"/>
  <c r="V66" i="58"/>
  <c r="V3" i="58"/>
  <c r="W66" i="58"/>
  <c r="W3" i="58"/>
  <c r="X66" i="58"/>
  <c r="X3" i="58"/>
  <c r="Y66" i="58"/>
  <c r="Y3" i="58"/>
  <c r="Z66" i="58"/>
  <c r="Z3" i="58"/>
  <c r="AA66" i="58"/>
  <c r="AA3" i="58"/>
  <c r="AB66" i="58"/>
  <c r="AB3" i="58"/>
  <c r="AC66" i="58"/>
  <c r="AC3" i="58"/>
  <c r="AD66" i="58"/>
  <c r="AD3" i="58"/>
  <c r="AE66" i="58"/>
  <c r="AE3" i="58"/>
  <c r="AF66" i="58"/>
  <c r="AF3" i="58"/>
  <c r="AG66" i="58"/>
  <c r="AG3" i="58"/>
  <c r="AH66" i="58"/>
  <c r="AH3" i="58"/>
  <c r="AI66" i="58"/>
  <c r="AI3" i="58"/>
  <c r="AJ66" i="58"/>
  <c r="AJ3" i="58"/>
  <c r="AK66" i="58"/>
  <c r="AK3" i="58"/>
  <c r="AL66" i="58"/>
  <c r="AL3" i="58"/>
  <c r="AM66" i="58"/>
  <c r="AM3" i="58"/>
  <c r="AN66" i="58"/>
  <c r="AN3" i="58"/>
  <c r="AO66" i="58"/>
  <c r="AO3" i="58"/>
  <c r="AP66" i="58"/>
  <c r="AP3" i="58"/>
  <c r="AQ66" i="58"/>
  <c r="AQ3" i="58"/>
  <c r="AR66" i="58"/>
  <c r="AR3" i="58"/>
  <c r="AS66" i="58"/>
  <c r="AS3" i="58"/>
  <c r="AT66" i="58"/>
  <c r="AT3" i="58"/>
  <c r="AU66" i="58"/>
  <c r="AU3" i="58"/>
  <c r="AV66" i="58"/>
  <c r="AV3" i="58"/>
  <c r="AW66" i="58"/>
  <c r="AW3" i="58"/>
  <c r="AX66" i="58"/>
  <c r="AX3" i="58"/>
  <c r="AY66" i="58"/>
  <c r="AY3" i="58"/>
  <c r="AZ66" i="58"/>
  <c r="AZ3" i="58"/>
  <c r="BA66" i="58"/>
  <c r="BA3" i="58"/>
  <c r="BB66" i="58"/>
  <c r="BB3" i="58"/>
  <c r="BC66" i="58"/>
  <c r="BC3" i="58"/>
  <c r="BD66" i="58"/>
  <c r="BD3" i="58"/>
  <c r="BE66" i="58"/>
  <c r="BE3" i="58"/>
  <c r="BF66" i="58"/>
  <c r="BF3" i="58"/>
  <c r="BG66" i="58"/>
  <c r="BG3" i="58"/>
  <c r="BH66" i="58"/>
  <c r="BH3" i="58"/>
  <c r="BI66" i="58"/>
  <c r="BI3" i="58"/>
  <c r="BJ66" i="58"/>
  <c r="BJ3" i="58"/>
  <c r="BK66" i="58"/>
  <c r="BK3" i="58"/>
  <c r="BL66" i="58"/>
  <c r="BL3" i="58"/>
  <c r="BM66" i="58"/>
  <c r="BM3" i="58"/>
  <c r="BN66" i="58"/>
  <c r="BN3" i="58"/>
  <c r="BO66" i="58"/>
  <c r="BO3" i="58"/>
  <c r="BP66" i="58"/>
  <c r="BP3" i="58"/>
  <c r="BQ66" i="58"/>
  <c r="BQ3" i="58"/>
  <c r="BR66" i="58"/>
  <c r="BR3" i="58"/>
  <c r="BS66" i="58"/>
  <c r="BS3" i="58"/>
  <c r="BT66" i="58"/>
  <c r="BT3" i="58"/>
  <c r="BU66" i="58"/>
  <c r="BU3" i="58"/>
  <c r="BV66" i="58"/>
  <c r="BV3" i="58"/>
  <c r="BW66" i="58"/>
  <c r="BW3" i="58"/>
  <c r="BX66" i="58"/>
  <c r="BX3" i="58"/>
  <c r="BY66" i="58"/>
  <c r="BY3" i="58"/>
  <c r="BZ66" i="58"/>
  <c r="BZ3" i="58"/>
  <c r="CA66" i="58"/>
  <c r="CA3" i="58"/>
  <c r="CB66" i="58"/>
  <c r="CB3" i="58"/>
  <c r="CC66" i="58"/>
  <c r="CC3" i="58"/>
  <c r="CD66" i="58"/>
  <c r="CD3" i="58"/>
  <c r="CE66" i="58"/>
  <c r="CE3" i="58"/>
  <c r="CF66" i="58"/>
  <c r="CF3" i="58"/>
  <c r="CG66" i="58"/>
  <c r="CG3" i="58"/>
  <c r="CH66" i="58"/>
  <c r="CH3" i="58"/>
  <c r="CI66" i="58"/>
  <c r="CI3" i="58"/>
  <c r="CJ66" i="58"/>
  <c r="CJ3" i="58"/>
  <c r="CK66" i="58"/>
  <c r="CK3" i="58"/>
  <c r="CL66" i="58"/>
  <c r="CL3" i="58"/>
  <c r="CM66" i="58"/>
  <c r="CM3" i="58"/>
  <c r="CN66" i="58"/>
  <c r="CN3" i="58"/>
  <c r="CO66" i="58"/>
  <c r="CO3" i="58"/>
  <c r="CP66" i="58"/>
  <c r="CP3" i="58"/>
  <c r="CQ66" i="58"/>
  <c r="CQ3" i="58"/>
  <c r="CR66" i="58"/>
  <c r="CR3" i="58"/>
  <c r="CS66" i="58"/>
  <c r="CS3" i="58"/>
  <c r="CT66" i="58"/>
  <c r="CT3" i="58"/>
  <c r="CU66" i="58"/>
  <c r="CU3" i="58"/>
  <c r="CV66" i="58"/>
  <c r="CV3" i="58"/>
  <c r="CW66" i="58"/>
  <c r="CW3" i="58"/>
  <c r="CX66" i="58"/>
  <c r="CX3" i="58"/>
  <c r="CY66" i="58"/>
  <c r="CY3" i="58"/>
  <c r="CZ66" i="58"/>
  <c r="CZ3" i="58"/>
  <c r="D66" i="58"/>
  <c r="D3" i="58"/>
  <c r="E39" i="58"/>
  <c r="F39" i="58"/>
  <c r="G39" i="58"/>
  <c r="H39" i="58"/>
  <c r="I39" i="58"/>
  <c r="J39" i="58"/>
  <c r="K39" i="58"/>
  <c r="L39" i="58"/>
  <c r="M39" i="58"/>
  <c r="N39" i="58"/>
  <c r="O39" i="58"/>
  <c r="P39" i="58"/>
  <c r="Q39" i="58"/>
  <c r="R39" i="58"/>
  <c r="S39" i="58"/>
  <c r="T39" i="58"/>
  <c r="U39" i="58"/>
  <c r="V39" i="58"/>
  <c r="W39" i="58"/>
  <c r="X39" i="58"/>
  <c r="Y39" i="58"/>
  <c r="Z39" i="58"/>
  <c r="AA39" i="58"/>
  <c r="AB39" i="58"/>
  <c r="AC39" i="58"/>
  <c r="AD39" i="58"/>
  <c r="AE39" i="58"/>
  <c r="AF39" i="58"/>
  <c r="AG39" i="58"/>
  <c r="AH39" i="58"/>
  <c r="AI39" i="58"/>
  <c r="AJ39" i="58"/>
  <c r="AK39" i="58"/>
  <c r="AL39" i="58"/>
  <c r="AM39" i="58"/>
  <c r="AN39" i="58"/>
  <c r="AO39" i="58"/>
  <c r="AP39" i="58"/>
  <c r="AQ39" i="58"/>
  <c r="AR39" i="58"/>
  <c r="AS39" i="58"/>
  <c r="AT39" i="58"/>
  <c r="AU39" i="58"/>
  <c r="AV39" i="58"/>
  <c r="AW39" i="58"/>
  <c r="AX39" i="58"/>
  <c r="AY39" i="58"/>
  <c r="AZ39" i="58"/>
  <c r="BA39" i="58"/>
  <c r="BB39" i="58"/>
  <c r="BC39" i="58"/>
  <c r="BD39" i="58"/>
  <c r="BE39" i="58"/>
  <c r="BF39" i="58"/>
  <c r="BG39" i="58"/>
  <c r="BH39" i="58"/>
  <c r="BI39" i="58"/>
  <c r="BJ39" i="58"/>
  <c r="BK39" i="58"/>
  <c r="BL39" i="58"/>
  <c r="BM39" i="58"/>
  <c r="BN39" i="58"/>
  <c r="BO39" i="58"/>
  <c r="BP39" i="58"/>
  <c r="BQ39" i="58"/>
  <c r="BR39" i="58"/>
  <c r="BS39" i="58"/>
  <c r="BT39" i="58"/>
  <c r="BU39" i="58"/>
  <c r="BV39" i="58"/>
  <c r="BW39" i="58"/>
  <c r="BX39" i="58"/>
  <c r="BY39" i="58"/>
  <c r="BZ39" i="58"/>
  <c r="CA39" i="58"/>
  <c r="CB39" i="58"/>
  <c r="CC39" i="58"/>
  <c r="CD39" i="58"/>
  <c r="CE39" i="58"/>
  <c r="CF39" i="58"/>
  <c r="CG39" i="58"/>
  <c r="CH39" i="58"/>
  <c r="CI39" i="58"/>
  <c r="CJ39" i="58"/>
  <c r="CK39" i="58"/>
  <c r="CL39" i="58"/>
  <c r="CM39" i="58"/>
  <c r="CN39" i="58"/>
  <c r="CO39" i="58"/>
  <c r="CP39" i="58"/>
  <c r="CQ39" i="58"/>
  <c r="CR39" i="58"/>
  <c r="CS39" i="58"/>
  <c r="CT39" i="58"/>
  <c r="CU39" i="58"/>
  <c r="CV39" i="58"/>
  <c r="CW39" i="58"/>
  <c r="CX39" i="58"/>
  <c r="CY39" i="58"/>
  <c r="CZ39" i="58"/>
  <c r="D39" i="58"/>
  <c r="E2" i="58"/>
  <c r="F2" i="58"/>
  <c r="G2" i="58"/>
  <c r="H2" i="58"/>
  <c r="I2" i="58"/>
  <c r="J2" i="58"/>
  <c r="K2" i="58"/>
  <c r="L2" i="58"/>
  <c r="M2" i="58"/>
  <c r="N2" i="58"/>
  <c r="O2" i="58"/>
  <c r="P2" i="58"/>
  <c r="Q2" i="58"/>
  <c r="R2" i="58"/>
  <c r="S2" i="58"/>
  <c r="T2" i="58"/>
  <c r="U2" i="58"/>
  <c r="V2" i="58"/>
  <c r="W2" i="58"/>
  <c r="X2" i="58"/>
  <c r="Y2" i="58"/>
  <c r="Z2" i="58"/>
  <c r="AA2" i="58"/>
  <c r="AB2" i="58"/>
  <c r="AC2" i="58"/>
  <c r="AD2" i="58"/>
  <c r="AE2" i="58"/>
  <c r="AF2" i="58"/>
  <c r="AG2" i="58"/>
  <c r="AH2" i="58"/>
  <c r="AI2" i="58"/>
  <c r="AJ2" i="58"/>
  <c r="AK2" i="58"/>
  <c r="AL2" i="58"/>
  <c r="AM2" i="58"/>
  <c r="AN2" i="58"/>
  <c r="AO2" i="58"/>
  <c r="AP2" i="58"/>
  <c r="AQ2" i="58"/>
  <c r="AR2" i="58"/>
  <c r="AS2" i="58"/>
  <c r="AT2" i="58"/>
  <c r="AU2" i="58"/>
  <c r="AV2" i="58"/>
  <c r="AW2" i="58"/>
  <c r="AX2" i="58"/>
  <c r="AY2" i="58"/>
  <c r="AZ2" i="58"/>
  <c r="BA2" i="58"/>
  <c r="BB2" i="58"/>
  <c r="BC2" i="58"/>
  <c r="BD2" i="58"/>
  <c r="BE2" i="58"/>
  <c r="BF2" i="58"/>
  <c r="BG2" i="58"/>
  <c r="BH2" i="58"/>
  <c r="BI2" i="58"/>
  <c r="BJ2" i="58"/>
  <c r="BK2" i="58"/>
  <c r="BL2" i="58"/>
  <c r="BM2" i="58"/>
  <c r="BN2" i="58"/>
  <c r="BO2" i="58"/>
  <c r="BP2" i="58"/>
  <c r="BQ2" i="58"/>
  <c r="BR2" i="58"/>
  <c r="BS2" i="58"/>
  <c r="BT2" i="58"/>
  <c r="BU2" i="58"/>
  <c r="BV2" i="58"/>
  <c r="BW2" i="58"/>
  <c r="BX2" i="58"/>
  <c r="BY2" i="58"/>
  <c r="BZ2" i="58"/>
  <c r="CA2" i="58"/>
  <c r="CB2" i="58"/>
  <c r="CC2" i="58"/>
  <c r="CD2" i="58"/>
  <c r="CE2" i="58"/>
  <c r="CF2" i="58"/>
  <c r="CG2" i="58"/>
  <c r="CH2" i="58"/>
  <c r="CI2" i="58"/>
  <c r="CJ2" i="58"/>
  <c r="CK2" i="58"/>
  <c r="CL2" i="58"/>
  <c r="CM2" i="58"/>
  <c r="CN2" i="58"/>
  <c r="CO2" i="58"/>
  <c r="CP2" i="58"/>
  <c r="CQ2" i="58"/>
  <c r="CR2" i="58"/>
  <c r="CS2" i="58"/>
  <c r="CT2" i="58"/>
  <c r="CU2" i="58"/>
  <c r="CV2" i="58"/>
  <c r="CW2" i="58"/>
  <c r="CX2" i="58"/>
  <c r="CY2" i="58"/>
  <c r="CZ2" i="58"/>
  <c r="D2" i="58"/>
  <c r="O383" i="57"/>
  <c r="P383" i="57"/>
  <c r="Q383" i="57"/>
  <c r="P97" i="18" s="1"/>
  <c r="R383" i="57"/>
  <c r="S383" i="57"/>
  <c r="R97" i="18" s="1"/>
  <c r="T383" i="57"/>
  <c r="U383" i="57"/>
  <c r="T97" i="18" s="1"/>
  <c r="V383" i="57"/>
  <c r="W383" i="57"/>
  <c r="X383" i="57"/>
  <c r="W97" i="18" s="1"/>
  <c r="Y383" i="57"/>
  <c r="X97" i="18" s="1"/>
  <c r="Z383" i="57"/>
  <c r="AA383" i="57"/>
  <c r="AB383" i="57"/>
  <c r="AC383" i="57"/>
  <c r="AB97" i="18" s="1"/>
  <c r="AD383" i="57"/>
  <c r="AE383" i="57"/>
  <c r="AF383" i="57"/>
  <c r="AG383" i="57"/>
  <c r="AF97" i="18" s="1"/>
  <c r="AH383" i="57"/>
  <c r="AI383" i="57"/>
  <c r="AJ383" i="57"/>
  <c r="AK383" i="57"/>
  <c r="AJ97" i="18" s="1"/>
  <c r="AL383" i="57"/>
  <c r="AM383" i="57"/>
  <c r="AN383" i="57"/>
  <c r="AM97" i="18" s="1"/>
  <c r="AO383" i="57"/>
  <c r="AN97" i="18" s="1"/>
  <c r="AP383" i="57"/>
  <c r="AQ383" i="57"/>
  <c r="AP97" i="18" s="1"/>
  <c r="AR383" i="57"/>
  <c r="AS383" i="57"/>
  <c r="AR97" i="18" s="1"/>
  <c r="AT383" i="57"/>
  <c r="AU383" i="57"/>
  <c r="AV383" i="57"/>
  <c r="AW383" i="57"/>
  <c r="AV97" i="18" s="1"/>
  <c r="AX383" i="57"/>
  <c r="AY383" i="57"/>
  <c r="AX97" i="18" s="1"/>
  <c r="AZ383" i="57"/>
  <c r="BA383" i="57"/>
  <c r="AZ97" i="18" s="1"/>
  <c r="BB383" i="57"/>
  <c r="BC383" i="57"/>
  <c r="BB97" i="18" s="1"/>
  <c r="BD383" i="57"/>
  <c r="BC97" i="18" s="1"/>
  <c r="BE383" i="57"/>
  <c r="BF383" i="57"/>
  <c r="BG383" i="57"/>
  <c r="BF97" i="18" s="1"/>
  <c r="BH383" i="57"/>
  <c r="BI383" i="57"/>
  <c r="BH97" i="18" s="1"/>
  <c r="BJ383" i="57"/>
  <c r="BK383" i="57"/>
  <c r="O384" i="57"/>
  <c r="N98" i="18" s="1"/>
  <c r="P384" i="57"/>
  <c r="O98" i="18" s="1"/>
  <c r="Q384" i="57"/>
  <c r="P98" i="18" s="1"/>
  <c r="R384" i="57"/>
  <c r="S384" i="57"/>
  <c r="R98" i="18" s="1"/>
  <c r="T384" i="57"/>
  <c r="S98" i="18" s="1"/>
  <c r="U384" i="57"/>
  <c r="T98" i="18" s="1"/>
  <c r="V384" i="57"/>
  <c r="W384" i="57"/>
  <c r="V98" i="18" s="1"/>
  <c r="X384" i="57"/>
  <c r="Y384" i="57"/>
  <c r="X98" i="18" s="1"/>
  <c r="Z384" i="57"/>
  <c r="AA384" i="57"/>
  <c r="Z98" i="18" s="1"/>
  <c r="AB384" i="57"/>
  <c r="AA98" i="18" s="1"/>
  <c r="AC384" i="57"/>
  <c r="AB98" i="18" s="1"/>
  <c r="AD384" i="57"/>
  <c r="AE384" i="57"/>
  <c r="AD98" i="18" s="1"/>
  <c r="AF384" i="57"/>
  <c r="AE98" i="18" s="1"/>
  <c r="AG384" i="57"/>
  <c r="AF98" i="18" s="1"/>
  <c r="AH384" i="57"/>
  <c r="AI384" i="57"/>
  <c r="AH98" i="18" s="1"/>
  <c r="AJ384" i="57"/>
  <c r="AI98" i="18" s="1"/>
  <c r="AK384" i="57"/>
  <c r="AJ98" i="18" s="1"/>
  <c r="AL384" i="57"/>
  <c r="AM384" i="57"/>
  <c r="AL98" i="18" s="1"/>
  <c r="AN384" i="57"/>
  <c r="AO384" i="57"/>
  <c r="AN98" i="18" s="1"/>
  <c r="AP384" i="57"/>
  <c r="AQ384" i="57"/>
  <c r="AP98" i="18" s="1"/>
  <c r="AR384" i="57"/>
  <c r="AQ98" i="18" s="1"/>
  <c r="AS384" i="57"/>
  <c r="AR98" i="18" s="1"/>
  <c r="AT384" i="57"/>
  <c r="AU384" i="57"/>
  <c r="AT98" i="18" s="1"/>
  <c r="AV384" i="57"/>
  <c r="AU98" i="18" s="1"/>
  <c r="AW384" i="57"/>
  <c r="AV98" i="18" s="1"/>
  <c r="AX384" i="57"/>
  <c r="AY384" i="57"/>
  <c r="AX98" i="18" s="1"/>
  <c r="AZ384" i="57"/>
  <c r="AY98" i="18" s="1"/>
  <c r="BA384" i="57"/>
  <c r="AZ98" i="18" s="1"/>
  <c r="BB384" i="57"/>
  <c r="BA98" i="18" s="1"/>
  <c r="BC384" i="57"/>
  <c r="BB98" i="18" s="1"/>
  <c r="BD384" i="57"/>
  <c r="BE384" i="57"/>
  <c r="BD98" i="18" s="1"/>
  <c r="BF384" i="57"/>
  <c r="BG384" i="57"/>
  <c r="BF98" i="18" s="1"/>
  <c r="BH384" i="57"/>
  <c r="BG98" i="18" s="1"/>
  <c r="BI384" i="57"/>
  <c r="BH98" i="18" s="1"/>
  <c r="BJ384" i="57"/>
  <c r="BK384" i="57"/>
  <c r="BJ98" i="18" s="1"/>
  <c r="E383" i="57"/>
  <c r="D97" i="18" s="1"/>
  <c r="F383" i="57"/>
  <c r="G383" i="57"/>
  <c r="F97" i="18" s="1"/>
  <c r="H383" i="57"/>
  <c r="I383" i="57"/>
  <c r="H97" i="18" s="1"/>
  <c r="J383" i="57"/>
  <c r="K383" i="57"/>
  <c r="J97" i="18" s="1"/>
  <c r="L383" i="57"/>
  <c r="K97" i="18" s="1"/>
  <c r="M383" i="57"/>
  <c r="L97" i="18" s="1"/>
  <c r="N383" i="57"/>
  <c r="E384" i="57"/>
  <c r="F384" i="57"/>
  <c r="E98" i="18" s="1"/>
  <c r="G384" i="57"/>
  <c r="F98" i="18" s="1"/>
  <c r="H384" i="57"/>
  <c r="I384" i="57"/>
  <c r="H98" i="18" s="1"/>
  <c r="J384" i="57"/>
  <c r="I98" i="18" s="1"/>
  <c r="K384" i="57"/>
  <c r="J98" i="18" s="1"/>
  <c r="L384" i="57"/>
  <c r="M384" i="57"/>
  <c r="N384" i="57"/>
  <c r="M98" i="18" s="1"/>
  <c r="D384" i="57"/>
  <c r="C98" i="18" s="1"/>
  <c r="D383" i="57"/>
  <c r="G15" i="7"/>
  <c r="G16" i="7"/>
  <c r="F157" i="59"/>
  <c r="F158" i="59"/>
  <c r="F160" i="59"/>
  <c r="F161" i="59"/>
  <c r="F163" i="59"/>
  <c r="G157" i="59"/>
  <c r="G158" i="59"/>
  <c r="G160" i="59"/>
  <c r="G161" i="59"/>
  <c r="G163" i="59"/>
  <c r="H157" i="59"/>
  <c r="H158" i="59"/>
  <c r="H160" i="59"/>
  <c r="H161" i="59"/>
  <c r="H163" i="59"/>
  <c r="I157" i="59"/>
  <c r="I158" i="59"/>
  <c r="I160" i="59"/>
  <c r="I161" i="59"/>
  <c r="I163" i="59"/>
  <c r="J157" i="59"/>
  <c r="J158" i="59"/>
  <c r="J160" i="59"/>
  <c r="J161" i="59"/>
  <c r="J163" i="59"/>
  <c r="K157" i="59"/>
  <c r="K158" i="59"/>
  <c r="K160" i="59"/>
  <c r="K161" i="59"/>
  <c r="K163" i="59"/>
  <c r="L157" i="59"/>
  <c r="L158" i="59"/>
  <c r="L160" i="59"/>
  <c r="L161" i="59"/>
  <c r="L163" i="59"/>
  <c r="M157" i="59"/>
  <c r="M158" i="59"/>
  <c r="M160" i="59"/>
  <c r="M161" i="59"/>
  <c r="M163" i="59"/>
  <c r="N157" i="59"/>
  <c r="N158" i="59"/>
  <c r="N160" i="59"/>
  <c r="N161" i="59"/>
  <c r="N163" i="59"/>
  <c r="O157" i="59"/>
  <c r="O158" i="59"/>
  <c r="O160" i="59"/>
  <c r="O161" i="59"/>
  <c r="O163" i="59"/>
  <c r="P157" i="59"/>
  <c r="P158" i="59"/>
  <c r="P160" i="59"/>
  <c r="P161" i="59"/>
  <c r="P163" i="59"/>
  <c r="Q157" i="59"/>
  <c r="Q158" i="59"/>
  <c r="Q160" i="59"/>
  <c r="Q161" i="59"/>
  <c r="Q163" i="59"/>
  <c r="R157" i="59"/>
  <c r="R158" i="59"/>
  <c r="R160" i="59"/>
  <c r="R161" i="59"/>
  <c r="R163" i="59"/>
  <c r="S157" i="59"/>
  <c r="S158" i="59"/>
  <c r="S160" i="59"/>
  <c r="S161" i="59"/>
  <c r="S163" i="59"/>
  <c r="T157" i="59"/>
  <c r="T158" i="59"/>
  <c r="T160" i="59"/>
  <c r="T161" i="59"/>
  <c r="T163" i="59"/>
  <c r="U157" i="59"/>
  <c r="U158" i="59"/>
  <c r="U160" i="59"/>
  <c r="U161" i="59"/>
  <c r="U163" i="59"/>
  <c r="V157" i="59"/>
  <c r="V158" i="59"/>
  <c r="V160" i="59"/>
  <c r="V161" i="59"/>
  <c r="V163" i="59"/>
  <c r="W157" i="59"/>
  <c r="W158" i="59"/>
  <c r="W160" i="59"/>
  <c r="W161" i="59"/>
  <c r="W163" i="59"/>
  <c r="X157" i="59"/>
  <c r="X158" i="59"/>
  <c r="X160" i="59"/>
  <c r="X161" i="59"/>
  <c r="X163" i="59"/>
  <c r="Y157" i="59"/>
  <c r="Y158" i="59"/>
  <c r="Y160" i="59"/>
  <c r="Y161" i="59"/>
  <c r="Y163" i="59"/>
  <c r="Z157" i="59"/>
  <c r="Z158" i="59"/>
  <c r="Z160" i="59"/>
  <c r="Z161" i="59"/>
  <c r="Z163" i="59"/>
  <c r="AA157" i="59"/>
  <c r="AA158" i="59"/>
  <c r="AA160" i="59"/>
  <c r="AA161" i="59"/>
  <c r="AA163" i="59"/>
  <c r="AB157" i="59"/>
  <c r="AB158" i="59"/>
  <c r="AB160" i="59"/>
  <c r="AB161" i="59"/>
  <c r="AB163" i="59"/>
  <c r="AC157" i="59"/>
  <c r="AC158" i="59"/>
  <c r="AC160" i="59"/>
  <c r="AC161" i="59"/>
  <c r="AC163" i="59"/>
  <c r="AD157" i="59"/>
  <c r="AD158" i="59"/>
  <c r="AD160" i="59"/>
  <c r="AD161" i="59"/>
  <c r="AD163" i="59"/>
  <c r="AE157" i="59"/>
  <c r="AE158" i="59"/>
  <c r="AE160" i="59"/>
  <c r="AE161" i="59"/>
  <c r="AE163" i="59"/>
  <c r="AF157" i="59"/>
  <c r="AF158" i="59"/>
  <c r="AF160" i="59"/>
  <c r="AF161" i="59"/>
  <c r="AF163" i="59"/>
  <c r="AG157" i="59"/>
  <c r="AG158" i="59"/>
  <c r="AG160" i="59"/>
  <c r="AG161" i="59"/>
  <c r="AG163" i="59"/>
  <c r="AH157" i="59"/>
  <c r="AH158" i="59"/>
  <c r="AH160" i="59"/>
  <c r="AH161" i="59"/>
  <c r="AH163" i="59"/>
  <c r="AI157" i="59"/>
  <c r="AI158" i="59"/>
  <c r="AI160" i="59"/>
  <c r="AI161" i="59"/>
  <c r="AI163" i="59"/>
  <c r="AJ157" i="59"/>
  <c r="AJ158" i="59"/>
  <c r="AJ160" i="59"/>
  <c r="AJ161" i="59"/>
  <c r="AJ163" i="59"/>
  <c r="AK157" i="59"/>
  <c r="AK158" i="59"/>
  <c r="AK160" i="59"/>
  <c r="AK161" i="59"/>
  <c r="AK163" i="59"/>
  <c r="AL157" i="59"/>
  <c r="AL158" i="59"/>
  <c r="AL160" i="59"/>
  <c r="AL161" i="59"/>
  <c r="AL163" i="59"/>
  <c r="AM157" i="59"/>
  <c r="AM158" i="59"/>
  <c r="AM160" i="59"/>
  <c r="AM161" i="59"/>
  <c r="AM163" i="59"/>
  <c r="AN157" i="59"/>
  <c r="AN158" i="59"/>
  <c r="AN160" i="59"/>
  <c r="AN161" i="59"/>
  <c r="AN163" i="59"/>
  <c r="AO157" i="59"/>
  <c r="AO158" i="59"/>
  <c r="AO160" i="59"/>
  <c r="AO161" i="59"/>
  <c r="AO163" i="59"/>
  <c r="AP157" i="59"/>
  <c r="AP158" i="59"/>
  <c r="AP160" i="59"/>
  <c r="AP161" i="59"/>
  <c r="AP163" i="59"/>
  <c r="AQ157" i="59"/>
  <c r="AQ158" i="59"/>
  <c r="AQ160" i="59"/>
  <c r="AQ161" i="59"/>
  <c r="AQ163" i="59"/>
  <c r="AR157" i="59"/>
  <c r="AR158" i="59"/>
  <c r="AR160" i="59"/>
  <c r="AR161" i="59"/>
  <c r="AR163" i="59"/>
  <c r="AS157" i="59"/>
  <c r="AS158" i="59"/>
  <c r="AS160" i="59"/>
  <c r="AS161" i="59"/>
  <c r="AS163" i="59"/>
  <c r="AT157" i="59"/>
  <c r="AT158" i="59"/>
  <c r="AT160" i="59"/>
  <c r="AT161" i="59"/>
  <c r="AT163" i="59"/>
  <c r="AU157" i="59"/>
  <c r="AU158" i="59"/>
  <c r="AU160" i="59"/>
  <c r="AU161" i="59"/>
  <c r="AU163" i="59"/>
  <c r="AV157" i="59"/>
  <c r="AV158" i="59"/>
  <c r="AV160" i="59"/>
  <c r="AV161" i="59"/>
  <c r="AV163" i="59"/>
  <c r="AW157" i="59"/>
  <c r="AW158" i="59"/>
  <c r="AW160" i="59"/>
  <c r="AW161" i="59"/>
  <c r="AW163" i="59"/>
  <c r="AX157" i="59"/>
  <c r="AX158" i="59"/>
  <c r="AX160" i="59"/>
  <c r="AX161" i="59"/>
  <c r="AX163" i="59"/>
  <c r="AY157" i="59"/>
  <c r="AY158" i="59"/>
  <c r="AY160" i="59"/>
  <c r="AY161" i="59"/>
  <c r="AY163" i="59"/>
  <c r="AZ157" i="59"/>
  <c r="AZ158" i="59"/>
  <c r="AZ160" i="59"/>
  <c r="AZ161" i="59"/>
  <c r="AZ163" i="59"/>
  <c r="BA157" i="59"/>
  <c r="BA158" i="59"/>
  <c r="BA160" i="59"/>
  <c r="BA161" i="59"/>
  <c r="BA163" i="59"/>
  <c r="BB157" i="59"/>
  <c r="BB158" i="59"/>
  <c r="BB160" i="59"/>
  <c r="BB161" i="59"/>
  <c r="BB163" i="59"/>
  <c r="BC157" i="59"/>
  <c r="BC158" i="59"/>
  <c r="BC160" i="59"/>
  <c r="BC161" i="59"/>
  <c r="BC163" i="59"/>
  <c r="BD157" i="59"/>
  <c r="BD158" i="59"/>
  <c r="BD160" i="59"/>
  <c r="BD161" i="59"/>
  <c r="BD163" i="59"/>
  <c r="BE157" i="59"/>
  <c r="BE158" i="59"/>
  <c r="BE160" i="59"/>
  <c r="BE161" i="59"/>
  <c r="BE163" i="59"/>
  <c r="BF157" i="59"/>
  <c r="BF158" i="59"/>
  <c r="BF160" i="59"/>
  <c r="BF161" i="59"/>
  <c r="BF163" i="59"/>
  <c r="BG157" i="59"/>
  <c r="BG158" i="59"/>
  <c r="BG160" i="59"/>
  <c r="BG161" i="59"/>
  <c r="BG163" i="59"/>
  <c r="BH157" i="59"/>
  <c r="BH158" i="59"/>
  <c r="BH160" i="59"/>
  <c r="BH161" i="59"/>
  <c r="BH163" i="59"/>
  <c r="BI157" i="59"/>
  <c r="BI158" i="59"/>
  <c r="BI160" i="59"/>
  <c r="BI161" i="59"/>
  <c r="BI163" i="59"/>
  <c r="BJ157" i="59"/>
  <c r="BJ158" i="59"/>
  <c r="BJ160" i="59"/>
  <c r="BJ161" i="59"/>
  <c r="BJ163" i="59"/>
  <c r="BK157" i="59"/>
  <c r="BK158" i="59"/>
  <c r="BK160" i="59"/>
  <c r="BK161" i="59"/>
  <c r="BK163" i="59"/>
  <c r="BL157" i="59"/>
  <c r="BL158" i="59"/>
  <c r="BL160" i="59"/>
  <c r="BL161" i="59"/>
  <c r="BL163" i="59"/>
  <c r="BM157" i="59"/>
  <c r="BM158" i="59"/>
  <c r="BM160" i="59"/>
  <c r="BM161" i="59"/>
  <c r="BM163" i="59"/>
  <c r="F166" i="59"/>
  <c r="F167" i="59"/>
  <c r="F168" i="59"/>
  <c r="F169" i="59"/>
  <c r="F170" i="59"/>
  <c r="F171" i="59"/>
  <c r="F429" i="62"/>
  <c r="F442" i="62"/>
  <c r="F455" i="62"/>
  <c r="F468" i="62"/>
  <c r="F481" i="62"/>
  <c r="F430" i="62"/>
  <c r="F431" i="62"/>
  <c r="F435" i="62"/>
  <c r="D88" i="58"/>
  <c r="D1" i="58"/>
  <c r="D187" i="58"/>
  <c r="D189" i="58"/>
  <c r="D135" i="58"/>
  <c r="G166" i="59"/>
  <c r="G167" i="59"/>
  <c r="G168" i="59"/>
  <c r="G169" i="59"/>
  <c r="G170" i="59"/>
  <c r="G171" i="59"/>
  <c r="G429" i="62"/>
  <c r="G481" i="62"/>
  <c r="G430" i="62"/>
  <c r="G482" i="62"/>
  <c r="G431" i="62"/>
  <c r="G483" i="62"/>
  <c r="G435" i="62"/>
  <c r="G448" i="62"/>
  <c r="G487" i="62"/>
  <c r="E88" i="58"/>
  <c r="E1" i="58"/>
  <c r="E135" i="58"/>
  <c r="H166" i="59"/>
  <c r="H167" i="59"/>
  <c r="H168" i="59"/>
  <c r="H169" i="59"/>
  <c r="H170" i="59"/>
  <c r="H171" i="59"/>
  <c r="H429" i="62"/>
  <c r="H481" i="62"/>
  <c r="H430" i="62"/>
  <c r="H482" i="62"/>
  <c r="H431" i="62"/>
  <c r="H483" i="62"/>
  <c r="H435" i="62"/>
  <c r="H448" i="62"/>
  <c r="H487" i="62"/>
  <c r="F88" i="58"/>
  <c r="F1" i="58"/>
  <c r="F135" i="58"/>
  <c r="I166" i="59"/>
  <c r="I167" i="59"/>
  <c r="I168" i="59"/>
  <c r="I169" i="59"/>
  <c r="I170" i="59"/>
  <c r="I171" i="59"/>
  <c r="I429" i="62"/>
  <c r="I481" i="62"/>
  <c r="I430" i="62"/>
  <c r="I482" i="62"/>
  <c r="I431" i="62"/>
  <c r="I483" i="62"/>
  <c r="I435" i="62"/>
  <c r="I448" i="62"/>
  <c r="I487" i="62"/>
  <c r="G88" i="58"/>
  <c r="G1" i="58"/>
  <c r="G135" i="58"/>
  <c r="J166" i="59"/>
  <c r="J167" i="59"/>
  <c r="J168" i="59"/>
  <c r="J169" i="59"/>
  <c r="J170" i="59"/>
  <c r="J171" i="59"/>
  <c r="J429" i="62"/>
  <c r="J481" i="62"/>
  <c r="J430" i="62"/>
  <c r="J482" i="62"/>
  <c r="J431" i="62"/>
  <c r="J483" i="62"/>
  <c r="J435" i="62"/>
  <c r="J448" i="62"/>
  <c r="J487" i="62"/>
  <c r="H88" i="58"/>
  <c r="H1" i="58"/>
  <c r="H135" i="58"/>
  <c r="K166" i="59"/>
  <c r="K167" i="59"/>
  <c r="K168" i="59"/>
  <c r="K169" i="59"/>
  <c r="K170" i="59"/>
  <c r="K171" i="59"/>
  <c r="K429" i="62"/>
  <c r="K481" i="62"/>
  <c r="K430" i="62"/>
  <c r="K482" i="62"/>
  <c r="K431" i="62"/>
  <c r="K483" i="62"/>
  <c r="K435" i="62"/>
  <c r="K448" i="62"/>
  <c r="K487" i="62"/>
  <c r="I88" i="58"/>
  <c r="I1" i="58"/>
  <c r="I135" i="58"/>
  <c r="L166" i="59"/>
  <c r="L167" i="59"/>
  <c r="L168" i="59"/>
  <c r="L169" i="59"/>
  <c r="L170" i="59"/>
  <c r="L171" i="59"/>
  <c r="L429" i="62"/>
  <c r="L481" i="62"/>
  <c r="L430" i="62"/>
  <c r="L482" i="62"/>
  <c r="L431" i="62"/>
  <c r="L483" i="62"/>
  <c r="L435" i="62"/>
  <c r="L448" i="62"/>
  <c r="L487" i="62"/>
  <c r="J88" i="58"/>
  <c r="J1" i="58"/>
  <c r="J135" i="58"/>
  <c r="M166" i="59"/>
  <c r="M167" i="59"/>
  <c r="M168" i="59"/>
  <c r="M169" i="59"/>
  <c r="M170" i="59"/>
  <c r="M171" i="59"/>
  <c r="M429" i="62"/>
  <c r="M481" i="62"/>
  <c r="M430" i="62"/>
  <c r="M482" i="62"/>
  <c r="M431" i="62"/>
  <c r="M483" i="62"/>
  <c r="M435" i="62"/>
  <c r="M448" i="62"/>
  <c r="M487" i="62"/>
  <c r="K88" i="58"/>
  <c r="K1" i="58"/>
  <c r="K135" i="58"/>
  <c r="N166" i="59"/>
  <c r="N167" i="59"/>
  <c r="N168" i="59"/>
  <c r="N169" i="59"/>
  <c r="N170" i="59"/>
  <c r="N171" i="59"/>
  <c r="N429" i="62"/>
  <c r="N481" i="62"/>
  <c r="N430" i="62"/>
  <c r="N482" i="62"/>
  <c r="N431" i="62"/>
  <c r="N483" i="62"/>
  <c r="N435" i="62"/>
  <c r="N448" i="62"/>
  <c r="N487" i="62"/>
  <c r="L88" i="58"/>
  <c r="L1" i="58"/>
  <c r="L135" i="58"/>
  <c r="O166" i="59"/>
  <c r="O167" i="59"/>
  <c r="O168" i="59"/>
  <c r="O169" i="59"/>
  <c r="O170" i="59"/>
  <c r="O171" i="59"/>
  <c r="O429" i="62"/>
  <c r="O481" i="62"/>
  <c r="O430" i="62"/>
  <c r="O482" i="62"/>
  <c r="O431" i="62"/>
  <c r="O483" i="62"/>
  <c r="O435" i="62"/>
  <c r="O448" i="62"/>
  <c r="O487" i="62"/>
  <c r="M88" i="58"/>
  <c r="M1" i="58"/>
  <c r="M135" i="58"/>
  <c r="P166" i="59"/>
  <c r="P167" i="59"/>
  <c r="P168" i="59"/>
  <c r="P169" i="59"/>
  <c r="P170" i="59"/>
  <c r="P171" i="59"/>
  <c r="P429" i="62"/>
  <c r="P481" i="62"/>
  <c r="P430" i="62"/>
  <c r="P482" i="62"/>
  <c r="P431" i="62"/>
  <c r="P483" i="62"/>
  <c r="P435" i="62"/>
  <c r="P448" i="62"/>
  <c r="P487" i="62"/>
  <c r="N88" i="58"/>
  <c r="N1" i="58"/>
  <c r="N135" i="58"/>
  <c r="Q166" i="59"/>
  <c r="Q167" i="59"/>
  <c r="Q168" i="59"/>
  <c r="Q169" i="59"/>
  <c r="Q170" i="59"/>
  <c r="Q171" i="59"/>
  <c r="Q429" i="62"/>
  <c r="Q481" i="62"/>
  <c r="Q430" i="62"/>
  <c r="Q482" i="62"/>
  <c r="Q431" i="62"/>
  <c r="Q483" i="62"/>
  <c r="Q435" i="62"/>
  <c r="Q448" i="62"/>
  <c r="Q487" i="62"/>
  <c r="O88" i="58"/>
  <c r="O1" i="58"/>
  <c r="O135" i="58"/>
  <c r="R166" i="59"/>
  <c r="R167" i="59"/>
  <c r="R168" i="59"/>
  <c r="R169" i="59"/>
  <c r="R170" i="59"/>
  <c r="R171" i="59"/>
  <c r="R429" i="62"/>
  <c r="R481" i="62"/>
  <c r="R430" i="62"/>
  <c r="R482" i="62"/>
  <c r="R431" i="62"/>
  <c r="R483" i="62"/>
  <c r="R435" i="62"/>
  <c r="R448" i="62"/>
  <c r="R487" i="62"/>
  <c r="P88" i="58"/>
  <c r="P1" i="58"/>
  <c r="P135" i="58"/>
  <c r="S166" i="59"/>
  <c r="S167" i="59"/>
  <c r="S168" i="59"/>
  <c r="S169" i="59"/>
  <c r="S170" i="59"/>
  <c r="S171" i="59"/>
  <c r="S429" i="62"/>
  <c r="S481" i="62"/>
  <c r="S430" i="62"/>
  <c r="S482" i="62"/>
  <c r="S431" i="62"/>
  <c r="S483" i="62"/>
  <c r="S435" i="62"/>
  <c r="S448" i="62"/>
  <c r="S487" i="62"/>
  <c r="Q88" i="58"/>
  <c r="Q1" i="58"/>
  <c r="Q135" i="58"/>
  <c r="T166" i="59"/>
  <c r="T167" i="59"/>
  <c r="T168" i="59"/>
  <c r="T169" i="59"/>
  <c r="T170" i="59"/>
  <c r="T171" i="59"/>
  <c r="T429" i="62"/>
  <c r="T481" i="62"/>
  <c r="T430" i="62"/>
  <c r="T482" i="62"/>
  <c r="T431" i="62"/>
  <c r="T483" i="62"/>
  <c r="T435" i="62"/>
  <c r="T448" i="62"/>
  <c r="T487" i="62"/>
  <c r="R88" i="58"/>
  <c r="R1" i="58"/>
  <c r="R135" i="58"/>
  <c r="U166" i="59"/>
  <c r="U167" i="59"/>
  <c r="U168" i="59"/>
  <c r="U169" i="59"/>
  <c r="U170" i="59"/>
  <c r="U171" i="59"/>
  <c r="U429" i="62"/>
  <c r="U481" i="62"/>
  <c r="U430" i="62"/>
  <c r="U482" i="62"/>
  <c r="U431" i="62"/>
  <c r="U483" i="62"/>
  <c r="U435" i="62"/>
  <c r="U448" i="62"/>
  <c r="U487" i="62"/>
  <c r="S88" i="58"/>
  <c r="S1" i="58"/>
  <c r="S135" i="58"/>
  <c r="V166" i="59"/>
  <c r="V167" i="59"/>
  <c r="V168" i="59"/>
  <c r="V169" i="59"/>
  <c r="V170" i="59"/>
  <c r="V171" i="59"/>
  <c r="V429" i="62"/>
  <c r="V481" i="62"/>
  <c r="V430" i="62"/>
  <c r="V482" i="62"/>
  <c r="V431" i="62"/>
  <c r="V483" i="62"/>
  <c r="V435" i="62"/>
  <c r="V448" i="62"/>
  <c r="V487" i="62"/>
  <c r="T88" i="58"/>
  <c r="T1" i="58"/>
  <c r="T135" i="58"/>
  <c r="W166" i="59"/>
  <c r="W167" i="59"/>
  <c r="W168" i="59"/>
  <c r="W169" i="59"/>
  <c r="W170" i="59"/>
  <c r="W171" i="59"/>
  <c r="W429" i="62"/>
  <c r="W481" i="62"/>
  <c r="W430" i="62"/>
  <c r="W482" i="62"/>
  <c r="W431" i="62"/>
  <c r="W483" i="62"/>
  <c r="W435" i="62"/>
  <c r="W448" i="62"/>
  <c r="W487" i="62"/>
  <c r="U88" i="58"/>
  <c r="U1" i="58"/>
  <c r="U135" i="58"/>
  <c r="X166" i="59"/>
  <c r="X167" i="59"/>
  <c r="X168" i="59"/>
  <c r="X169" i="59"/>
  <c r="X170" i="59"/>
  <c r="X171" i="59"/>
  <c r="X429" i="62"/>
  <c r="X481" i="62"/>
  <c r="X430" i="62"/>
  <c r="X482" i="62"/>
  <c r="X431" i="62"/>
  <c r="X483" i="62"/>
  <c r="X435" i="62"/>
  <c r="X448" i="62"/>
  <c r="X487" i="62"/>
  <c r="V88" i="58"/>
  <c r="V1" i="58"/>
  <c r="V135" i="58"/>
  <c r="Y166" i="59"/>
  <c r="Y167" i="59"/>
  <c r="Y168" i="59"/>
  <c r="Y169" i="59"/>
  <c r="Y170" i="59"/>
  <c r="Y171" i="59"/>
  <c r="Y429" i="62"/>
  <c r="Y481" i="62"/>
  <c r="Y430" i="62"/>
  <c r="Y482" i="62"/>
  <c r="Y431" i="62"/>
  <c r="Y483" i="62"/>
  <c r="Y435" i="62"/>
  <c r="Y448" i="62"/>
  <c r="Y487" i="62"/>
  <c r="W88" i="58"/>
  <c r="W1" i="58"/>
  <c r="W135" i="58"/>
  <c r="Z166" i="59"/>
  <c r="Z167" i="59"/>
  <c r="Z168" i="59"/>
  <c r="Z169" i="59"/>
  <c r="Z170" i="59"/>
  <c r="Z171" i="59"/>
  <c r="Z429" i="62"/>
  <c r="Z481" i="62"/>
  <c r="Z430" i="62"/>
  <c r="Z482" i="62"/>
  <c r="Z431" i="62"/>
  <c r="Z483" i="62"/>
  <c r="Z435" i="62"/>
  <c r="Z448" i="62"/>
  <c r="Z487" i="62"/>
  <c r="X88" i="58"/>
  <c r="X1" i="58"/>
  <c r="X135" i="58"/>
  <c r="AA166" i="59"/>
  <c r="AA167" i="59"/>
  <c r="AA168" i="59"/>
  <c r="AA169" i="59"/>
  <c r="AA170" i="59"/>
  <c r="AA171" i="59"/>
  <c r="AA429" i="62"/>
  <c r="AA481" i="62"/>
  <c r="AA430" i="62"/>
  <c r="AA482" i="62"/>
  <c r="AA431" i="62"/>
  <c r="AA483" i="62"/>
  <c r="AA435" i="62"/>
  <c r="AA448" i="62"/>
  <c r="AA487" i="62"/>
  <c r="Y88" i="58"/>
  <c r="Y1" i="58"/>
  <c r="Y135" i="58"/>
  <c r="AB166" i="59"/>
  <c r="AB167" i="59"/>
  <c r="AB168" i="59"/>
  <c r="AB169" i="59"/>
  <c r="AB170" i="59"/>
  <c r="AB171" i="59"/>
  <c r="AB429" i="62"/>
  <c r="AB481" i="62"/>
  <c r="AB430" i="62"/>
  <c r="AB482" i="62"/>
  <c r="AB431" i="62"/>
  <c r="AB483" i="62"/>
  <c r="AB435" i="62"/>
  <c r="AB448" i="62"/>
  <c r="AB487" i="62"/>
  <c r="Z88" i="58"/>
  <c r="Z1" i="58"/>
  <c r="Z135" i="58"/>
  <c r="AC166" i="59"/>
  <c r="AC167" i="59"/>
  <c r="AC168" i="59"/>
  <c r="AC169" i="59"/>
  <c r="AC170" i="59"/>
  <c r="AC171" i="59"/>
  <c r="AC429" i="62"/>
  <c r="AC481" i="62"/>
  <c r="AC430" i="62"/>
  <c r="AC482" i="62"/>
  <c r="AC431" i="62"/>
  <c r="AC483" i="62"/>
  <c r="AC435" i="62"/>
  <c r="AC448" i="62"/>
  <c r="AC487" i="62"/>
  <c r="AA88" i="58"/>
  <c r="AA1" i="58"/>
  <c r="AA135" i="58"/>
  <c r="AD166" i="59"/>
  <c r="AD167" i="59"/>
  <c r="AD168" i="59"/>
  <c r="AD169" i="59"/>
  <c r="AD170" i="59"/>
  <c r="AD171" i="59"/>
  <c r="AD429" i="62"/>
  <c r="AD481" i="62"/>
  <c r="AD430" i="62"/>
  <c r="AD482" i="62"/>
  <c r="AD431" i="62"/>
  <c r="AD483" i="62"/>
  <c r="AD435" i="62"/>
  <c r="AD448" i="62"/>
  <c r="AD487" i="62"/>
  <c r="AB88" i="58"/>
  <c r="AB1" i="58"/>
  <c r="AB135" i="58"/>
  <c r="AE166" i="59"/>
  <c r="AE167" i="59"/>
  <c r="AE168" i="59"/>
  <c r="AE169" i="59"/>
  <c r="AE170" i="59"/>
  <c r="AE171" i="59"/>
  <c r="AE429" i="62"/>
  <c r="AE481" i="62"/>
  <c r="AE430" i="62"/>
  <c r="AE482" i="62"/>
  <c r="AE431" i="62"/>
  <c r="AE483" i="62"/>
  <c r="AE435" i="62"/>
  <c r="AE448" i="62"/>
  <c r="AE487" i="62"/>
  <c r="AC88" i="58"/>
  <c r="AC1" i="58"/>
  <c r="AC135" i="58"/>
  <c r="AF166" i="59"/>
  <c r="AF167" i="59"/>
  <c r="AF168" i="59"/>
  <c r="AF169" i="59"/>
  <c r="AF170" i="59"/>
  <c r="AF171" i="59"/>
  <c r="AF429" i="62"/>
  <c r="AF481" i="62"/>
  <c r="AF430" i="62"/>
  <c r="AF482" i="62"/>
  <c r="AF431" i="62"/>
  <c r="AF483" i="62"/>
  <c r="AF435" i="62"/>
  <c r="AF448" i="62"/>
  <c r="AF487" i="62"/>
  <c r="AD88" i="58"/>
  <c r="AD1" i="58"/>
  <c r="AD135" i="58"/>
  <c r="AG166" i="59"/>
  <c r="AG167" i="59"/>
  <c r="AG168" i="59"/>
  <c r="AG169" i="59"/>
  <c r="AG170" i="59"/>
  <c r="AG171" i="59"/>
  <c r="AG429" i="62"/>
  <c r="AG481" i="62"/>
  <c r="AG430" i="62"/>
  <c r="AG482" i="62"/>
  <c r="AG431" i="62"/>
  <c r="AG483" i="62"/>
  <c r="AG435" i="62"/>
  <c r="AG448" i="62"/>
  <c r="AG487" i="62"/>
  <c r="AE88" i="58"/>
  <c r="AE1" i="58"/>
  <c r="AE135" i="58"/>
  <c r="AH166" i="59"/>
  <c r="AH167" i="59"/>
  <c r="AH168" i="59"/>
  <c r="AH169" i="59"/>
  <c r="AH170" i="59"/>
  <c r="AH171" i="59"/>
  <c r="AH429" i="62"/>
  <c r="AH481" i="62"/>
  <c r="AH430" i="62"/>
  <c r="AH482" i="62"/>
  <c r="AH431" i="62"/>
  <c r="AH483" i="62"/>
  <c r="AH435" i="62"/>
  <c r="AH448" i="62"/>
  <c r="AH487" i="62"/>
  <c r="AF88" i="58"/>
  <c r="AF1" i="58"/>
  <c r="AF135" i="58"/>
  <c r="AI166" i="59"/>
  <c r="AI167" i="59"/>
  <c r="AI168" i="59"/>
  <c r="AI169" i="59"/>
  <c r="AI170" i="59"/>
  <c r="AI171" i="59"/>
  <c r="AI429" i="62"/>
  <c r="AI481" i="62"/>
  <c r="AI430" i="62"/>
  <c r="AI482" i="62"/>
  <c r="AI431" i="62"/>
  <c r="AI483" i="62"/>
  <c r="AI435" i="62"/>
  <c r="AI448" i="62"/>
  <c r="AI487" i="62"/>
  <c r="AG88" i="58"/>
  <c r="AG1" i="58"/>
  <c r="AG135" i="58"/>
  <c r="AJ166" i="59"/>
  <c r="AJ167" i="59"/>
  <c r="AJ168" i="59"/>
  <c r="AJ169" i="59"/>
  <c r="AJ170" i="59"/>
  <c r="AJ171" i="59"/>
  <c r="AJ429" i="62"/>
  <c r="AJ481" i="62"/>
  <c r="AJ430" i="62"/>
  <c r="AJ482" i="62"/>
  <c r="AJ431" i="62"/>
  <c r="AJ483" i="62"/>
  <c r="AJ435" i="62"/>
  <c r="AJ448" i="62"/>
  <c r="AJ487" i="62"/>
  <c r="AH88" i="58"/>
  <c r="AH1" i="58"/>
  <c r="AH135" i="58"/>
  <c r="AK166" i="59"/>
  <c r="AK167" i="59"/>
  <c r="AK168" i="59"/>
  <c r="AK169" i="59"/>
  <c r="AK170" i="59"/>
  <c r="AK171" i="59"/>
  <c r="AK429" i="62"/>
  <c r="AK481" i="62"/>
  <c r="AK430" i="62"/>
  <c r="AK482" i="62"/>
  <c r="AK431" i="62"/>
  <c r="AK483" i="62"/>
  <c r="AK435" i="62"/>
  <c r="AK448" i="62"/>
  <c r="AK487" i="62"/>
  <c r="AI88" i="58"/>
  <c r="AI1" i="58"/>
  <c r="AI135" i="58"/>
  <c r="AL166" i="59"/>
  <c r="AL167" i="59"/>
  <c r="AL168" i="59"/>
  <c r="AL169" i="59"/>
  <c r="AL170" i="59"/>
  <c r="AL171" i="59"/>
  <c r="AL429" i="62"/>
  <c r="AL481" i="62"/>
  <c r="AL430" i="62"/>
  <c r="AL482" i="62"/>
  <c r="AL431" i="62"/>
  <c r="AL483" i="62"/>
  <c r="AL435" i="62"/>
  <c r="AL448" i="62"/>
  <c r="AL487" i="62"/>
  <c r="AJ88" i="58"/>
  <c r="AJ1" i="58"/>
  <c r="AJ135" i="58"/>
  <c r="AM166" i="59"/>
  <c r="AM167" i="59"/>
  <c r="AM168" i="59"/>
  <c r="AM169" i="59"/>
  <c r="AM170" i="59"/>
  <c r="AM171" i="59"/>
  <c r="AM429" i="62"/>
  <c r="AM481" i="62"/>
  <c r="AM430" i="62"/>
  <c r="AM482" i="62"/>
  <c r="AM431" i="62"/>
  <c r="AM483" i="62"/>
  <c r="AM435" i="62"/>
  <c r="AM448" i="62"/>
  <c r="AM487" i="62"/>
  <c r="AK88" i="58"/>
  <c r="AK1" i="58"/>
  <c r="AK135" i="58"/>
  <c r="AN166" i="59"/>
  <c r="AN167" i="59"/>
  <c r="AN168" i="59"/>
  <c r="AN169" i="59"/>
  <c r="AN170" i="59"/>
  <c r="AN171" i="59"/>
  <c r="AN429" i="62"/>
  <c r="AN481" i="62"/>
  <c r="AN430" i="62"/>
  <c r="AN482" i="62"/>
  <c r="AN431" i="62"/>
  <c r="AN483" i="62"/>
  <c r="AN435" i="62"/>
  <c r="AN448" i="62"/>
  <c r="AN487" i="62"/>
  <c r="AL88" i="58"/>
  <c r="AL1" i="58"/>
  <c r="AL135" i="58"/>
  <c r="AO166" i="59"/>
  <c r="AO167" i="59"/>
  <c r="AO168" i="59"/>
  <c r="AO169" i="59"/>
  <c r="AO170" i="59"/>
  <c r="AO171" i="59"/>
  <c r="AO429" i="62"/>
  <c r="AO481" i="62"/>
  <c r="AO430" i="62"/>
  <c r="AO482" i="62"/>
  <c r="AO431" i="62"/>
  <c r="AO483" i="62"/>
  <c r="AO435" i="62"/>
  <c r="AO448" i="62"/>
  <c r="AO487" i="62"/>
  <c r="AM88" i="58"/>
  <c r="AM1" i="58"/>
  <c r="AM135" i="58"/>
  <c r="AP166" i="59"/>
  <c r="AP167" i="59"/>
  <c r="AP168" i="59"/>
  <c r="AP169" i="59"/>
  <c r="AP170" i="59"/>
  <c r="AP171" i="59"/>
  <c r="AP429" i="62"/>
  <c r="AP481" i="62"/>
  <c r="AP430" i="62"/>
  <c r="AP482" i="62"/>
  <c r="AP431" i="62"/>
  <c r="AP483" i="62"/>
  <c r="AP435" i="62"/>
  <c r="AP448" i="62"/>
  <c r="AP487" i="62"/>
  <c r="AN88" i="58"/>
  <c r="AN1" i="58"/>
  <c r="AN135" i="58"/>
  <c r="AQ166" i="59"/>
  <c r="AQ167" i="59"/>
  <c r="AQ168" i="59"/>
  <c r="AQ169" i="59"/>
  <c r="AQ170" i="59"/>
  <c r="AQ171" i="59"/>
  <c r="AQ429" i="62"/>
  <c r="AQ481" i="62"/>
  <c r="AQ430" i="62"/>
  <c r="AQ482" i="62"/>
  <c r="AQ431" i="62"/>
  <c r="AQ483" i="62"/>
  <c r="AQ435" i="62"/>
  <c r="AQ448" i="62"/>
  <c r="AQ487" i="62"/>
  <c r="AO88" i="58"/>
  <c r="AO1" i="58"/>
  <c r="AO135" i="58"/>
  <c r="AR166" i="59"/>
  <c r="AR167" i="59"/>
  <c r="AR168" i="59"/>
  <c r="AR169" i="59"/>
  <c r="AR170" i="59"/>
  <c r="AR171" i="59"/>
  <c r="AR429" i="62"/>
  <c r="AR481" i="62"/>
  <c r="AR430" i="62"/>
  <c r="AR482" i="62"/>
  <c r="AR431" i="62"/>
  <c r="AR483" i="62"/>
  <c r="AR435" i="62"/>
  <c r="AR448" i="62"/>
  <c r="AR487" i="62"/>
  <c r="AP88" i="58"/>
  <c r="AP1" i="58"/>
  <c r="AP135" i="58"/>
  <c r="AS166" i="59"/>
  <c r="AS167" i="59"/>
  <c r="AS168" i="59"/>
  <c r="AS169" i="59"/>
  <c r="AS170" i="59"/>
  <c r="AS171" i="59"/>
  <c r="AS429" i="62"/>
  <c r="AS481" i="62"/>
  <c r="AS430" i="62"/>
  <c r="AS482" i="62"/>
  <c r="AS431" i="62"/>
  <c r="AS483" i="62"/>
  <c r="AS435" i="62"/>
  <c r="AS448" i="62"/>
  <c r="AS487" i="62"/>
  <c r="AQ88" i="58"/>
  <c r="AQ1" i="58"/>
  <c r="AQ135" i="58"/>
  <c r="AT166" i="59"/>
  <c r="AT167" i="59"/>
  <c r="AT168" i="59"/>
  <c r="AT169" i="59"/>
  <c r="AT170" i="59"/>
  <c r="AT171" i="59"/>
  <c r="AT429" i="62"/>
  <c r="AT481" i="62"/>
  <c r="AT430" i="62"/>
  <c r="AT482" i="62"/>
  <c r="AT431" i="62"/>
  <c r="AT483" i="62"/>
  <c r="AT435" i="62"/>
  <c r="AT448" i="62"/>
  <c r="AT487" i="62"/>
  <c r="AR88" i="58"/>
  <c r="AR1" i="58"/>
  <c r="AR135" i="58"/>
  <c r="AU166" i="59"/>
  <c r="AU167" i="59"/>
  <c r="AU168" i="59"/>
  <c r="AU169" i="59"/>
  <c r="AU170" i="59"/>
  <c r="AU171" i="59"/>
  <c r="AU429" i="62"/>
  <c r="AU481" i="62"/>
  <c r="AU430" i="62"/>
  <c r="AU482" i="62"/>
  <c r="AU431" i="62"/>
  <c r="AU483" i="62"/>
  <c r="AU435" i="62"/>
  <c r="AU448" i="62"/>
  <c r="AU487" i="62"/>
  <c r="AS88" i="58"/>
  <c r="AS1" i="58"/>
  <c r="AS135" i="58"/>
  <c r="AV166" i="59"/>
  <c r="AV167" i="59"/>
  <c r="AV168" i="59"/>
  <c r="AV169" i="59"/>
  <c r="AV170" i="59"/>
  <c r="AV171" i="59"/>
  <c r="AV429" i="62"/>
  <c r="AV481" i="62"/>
  <c r="AV430" i="62"/>
  <c r="AV482" i="62"/>
  <c r="AV431" i="62"/>
  <c r="AV483" i="62"/>
  <c r="AV435" i="62"/>
  <c r="AV448" i="62"/>
  <c r="AV487" i="62"/>
  <c r="AT88" i="58"/>
  <c r="AT1" i="58"/>
  <c r="AT135" i="58"/>
  <c r="AW166" i="59"/>
  <c r="AW167" i="59"/>
  <c r="AW168" i="59"/>
  <c r="AW169" i="59"/>
  <c r="AW170" i="59"/>
  <c r="AW171" i="59"/>
  <c r="AW429" i="62"/>
  <c r="AW481" i="62"/>
  <c r="AW430" i="62"/>
  <c r="AW482" i="62"/>
  <c r="AW431" i="62"/>
  <c r="AW483" i="62"/>
  <c r="AW435" i="62"/>
  <c r="AW448" i="62"/>
  <c r="AW487" i="62"/>
  <c r="AU88" i="58"/>
  <c r="AU1" i="58"/>
  <c r="AU135" i="58"/>
  <c r="AX166" i="59"/>
  <c r="AX167" i="59"/>
  <c r="AX168" i="59"/>
  <c r="AX169" i="59"/>
  <c r="AX170" i="59"/>
  <c r="AX171" i="59"/>
  <c r="AX429" i="62"/>
  <c r="AX481" i="62"/>
  <c r="AX430" i="62"/>
  <c r="AX482" i="62"/>
  <c r="AX431" i="62"/>
  <c r="AX483" i="62"/>
  <c r="AX435" i="62"/>
  <c r="AX448" i="62"/>
  <c r="AX487" i="62"/>
  <c r="AV88" i="58"/>
  <c r="AV1" i="58"/>
  <c r="AV135" i="58"/>
  <c r="AY166" i="59"/>
  <c r="AY167" i="59"/>
  <c r="AY168" i="59"/>
  <c r="AY169" i="59"/>
  <c r="AY170" i="59"/>
  <c r="AY171" i="59"/>
  <c r="AY429" i="62"/>
  <c r="AY481" i="62"/>
  <c r="AY430" i="62"/>
  <c r="AY482" i="62"/>
  <c r="AY431" i="62"/>
  <c r="AY483" i="62"/>
  <c r="AY435" i="62"/>
  <c r="AY448" i="62"/>
  <c r="AY487" i="62"/>
  <c r="AW88" i="58"/>
  <c r="AW1" i="58"/>
  <c r="AW135" i="58"/>
  <c r="AZ166" i="59"/>
  <c r="AZ167" i="59"/>
  <c r="AZ168" i="59"/>
  <c r="AZ169" i="59"/>
  <c r="AZ170" i="59"/>
  <c r="AZ171" i="59"/>
  <c r="AZ429" i="62"/>
  <c r="AZ481" i="62"/>
  <c r="AZ430" i="62"/>
  <c r="AZ482" i="62"/>
  <c r="AZ431" i="62"/>
  <c r="AZ483" i="62"/>
  <c r="AZ435" i="62"/>
  <c r="AZ448" i="62"/>
  <c r="AZ487" i="62"/>
  <c r="AX88" i="58"/>
  <c r="AX1" i="58"/>
  <c r="AX135" i="58"/>
  <c r="BA166" i="59"/>
  <c r="BA167" i="59"/>
  <c r="BA168" i="59"/>
  <c r="BA169" i="59"/>
  <c r="BA170" i="59"/>
  <c r="BA171" i="59"/>
  <c r="BA429" i="62"/>
  <c r="BA481" i="62"/>
  <c r="BA430" i="62"/>
  <c r="BA482" i="62"/>
  <c r="BA431" i="62"/>
  <c r="BA483" i="62"/>
  <c r="BA435" i="62"/>
  <c r="BA448" i="62"/>
  <c r="BA487" i="62"/>
  <c r="AY88" i="58"/>
  <c r="AY1" i="58"/>
  <c r="AY135" i="58"/>
  <c r="BB166" i="59"/>
  <c r="BB167" i="59"/>
  <c r="BB168" i="59"/>
  <c r="BB169" i="59"/>
  <c r="BB170" i="59"/>
  <c r="BB171" i="59"/>
  <c r="BB429" i="62"/>
  <c r="BB481" i="62"/>
  <c r="BB430" i="62"/>
  <c r="BB482" i="62"/>
  <c r="BB431" i="62"/>
  <c r="BB483" i="62"/>
  <c r="BB435" i="62"/>
  <c r="BB448" i="62"/>
  <c r="BB487" i="62"/>
  <c r="AZ88" i="58"/>
  <c r="AZ1" i="58"/>
  <c r="AZ135" i="58"/>
  <c r="BC166" i="59"/>
  <c r="BC167" i="59"/>
  <c r="BC168" i="59"/>
  <c r="BC169" i="59"/>
  <c r="BC170" i="59"/>
  <c r="BC171" i="59"/>
  <c r="BC429" i="62"/>
  <c r="BC481" i="62"/>
  <c r="BC430" i="62"/>
  <c r="BC482" i="62"/>
  <c r="BC431" i="62"/>
  <c r="BC483" i="62"/>
  <c r="BC435" i="62"/>
  <c r="BC448" i="62"/>
  <c r="BC487" i="62"/>
  <c r="BA88" i="58"/>
  <c r="BA1" i="58"/>
  <c r="BA135" i="58"/>
  <c r="BD166" i="59"/>
  <c r="BD167" i="59"/>
  <c r="BD168" i="59"/>
  <c r="BD169" i="59"/>
  <c r="BD170" i="59"/>
  <c r="BD171" i="59"/>
  <c r="BD429" i="62"/>
  <c r="BD481" i="62"/>
  <c r="BD430" i="62"/>
  <c r="BD482" i="62"/>
  <c r="BD431" i="62"/>
  <c r="BD483" i="62"/>
  <c r="BD435" i="62"/>
  <c r="BD448" i="62"/>
  <c r="BD487" i="62"/>
  <c r="BB88" i="58"/>
  <c r="BB1" i="58"/>
  <c r="BB135" i="58"/>
  <c r="BE166" i="59"/>
  <c r="BE167" i="59"/>
  <c r="BE168" i="59"/>
  <c r="BE169" i="59"/>
  <c r="BE170" i="59"/>
  <c r="BE171" i="59"/>
  <c r="BE429" i="62"/>
  <c r="BE481" i="62"/>
  <c r="BE430" i="62"/>
  <c r="BE482" i="62"/>
  <c r="BE431" i="62"/>
  <c r="BE483" i="62"/>
  <c r="BE435" i="62"/>
  <c r="BE448" i="62"/>
  <c r="BE487" i="62"/>
  <c r="BC88" i="58"/>
  <c r="BC1" i="58"/>
  <c r="BC135" i="58"/>
  <c r="BF166" i="59"/>
  <c r="BF167" i="59"/>
  <c r="BF168" i="59"/>
  <c r="BF169" i="59"/>
  <c r="BF170" i="59"/>
  <c r="BF171" i="59"/>
  <c r="BF429" i="62"/>
  <c r="BF481" i="62"/>
  <c r="BF430" i="62"/>
  <c r="BF482" i="62"/>
  <c r="BF431" i="62"/>
  <c r="BF483" i="62"/>
  <c r="BF435" i="62"/>
  <c r="BF448" i="62"/>
  <c r="BF487" i="62"/>
  <c r="BD88" i="58"/>
  <c r="BD1" i="58"/>
  <c r="BD135" i="58"/>
  <c r="BG166" i="59"/>
  <c r="BG167" i="59"/>
  <c r="BG168" i="59"/>
  <c r="BG169" i="59"/>
  <c r="BG170" i="59"/>
  <c r="BG171" i="59"/>
  <c r="BG429" i="62"/>
  <c r="BG481" i="62"/>
  <c r="BG430" i="62"/>
  <c r="BG482" i="62"/>
  <c r="BG431" i="62"/>
  <c r="BG483" i="62"/>
  <c r="BG435" i="62"/>
  <c r="BG448" i="62"/>
  <c r="BG487" i="62"/>
  <c r="BE88" i="58"/>
  <c r="BE1" i="58"/>
  <c r="BE135" i="58"/>
  <c r="BH166" i="59"/>
  <c r="BH167" i="59"/>
  <c r="BH168" i="59"/>
  <c r="BH169" i="59"/>
  <c r="BH170" i="59"/>
  <c r="BH171" i="59"/>
  <c r="BH429" i="62"/>
  <c r="BH481" i="62"/>
  <c r="BH430" i="62"/>
  <c r="BH482" i="62"/>
  <c r="BH431" i="62"/>
  <c r="BH483" i="62"/>
  <c r="BH435" i="62"/>
  <c r="BH448" i="62"/>
  <c r="BH487" i="62"/>
  <c r="BF88" i="58"/>
  <c r="BF1" i="58"/>
  <c r="BF135" i="58"/>
  <c r="BI166" i="59"/>
  <c r="BI167" i="59"/>
  <c r="BI168" i="59"/>
  <c r="BI169" i="59"/>
  <c r="BI170" i="59"/>
  <c r="BI171" i="59"/>
  <c r="BI429" i="62"/>
  <c r="BI481" i="62"/>
  <c r="BI430" i="62"/>
  <c r="BI482" i="62"/>
  <c r="BI431" i="62"/>
  <c r="BI483" i="62"/>
  <c r="BI435" i="62"/>
  <c r="BI448" i="62"/>
  <c r="BI487" i="62"/>
  <c r="BG88" i="58"/>
  <c r="BG1" i="58"/>
  <c r="BG135" i="58"/>
  <c r="BJ166" i="59"/>
  <c r="BJ167" i="59"/>
  <c r="BJ168" i="59"/>
  <c r="BJ169" i="59"/>
  <c r="BJ170" i="59"/>
  <c r="BJ171" i="59"/>
  <c r="BJ429" i="62"/>
  <c r="BJ481" i="62"/>
  <c r="BJ430" i="62"/>
  <c r="BJ482" i="62"/>
  <c r="BJ431" i="62"/>
  <c r="BJ483" i="62"/>
  <c r="BJ435" i="62"/>
  <c r="BJ448" i="62"/>
  <c r="BJ487" i="62"/>
  <c r="BH88" i="58"/>
  <c r="BH1" i="58"/>
  <c r="BH135" i="58"/>
  <c r="BK166" i="59"/>
  <c r="BK167" i="59"/>
  <c r="BK168" i="59"/>
  <c r="BK169" i="59"/>
  <c r="BK170" i="59"/>
  <c r="BK171" i="59"/>
  <c r="BK429" i="62"/>
  <c r="BK481" i="62"/>
  <c r="BK430" i="62"/>
  <c r="BK482" i="62"/>
  <c r="BK431" i="62"/>
  <c r="BK483" i="62"/>
  <c r="BK435" i="62"/>
  <c r="BK448" i="62"/>
  <c r="BK487" i="62"/>
  <c r="BI88" i="58"/>
  <c r="BI1" i="58"/>
  <c r="BI135" i="58"/>
  <c r="BL166" i="59"/>
  <c r="BL167" i="59"/>
  <c r="BL168" i="59"/>
  <c r="BL169" i="59"/>
  <c r="BL170" i="59"/>
  <c r="BL171" i="59"/>
  <c r="BL429" i="62"/>
  <c r="BL481" i="62"/>
  <c r="BL430" i="62"/>
  <c r="BL482" i="62"/>
  <c r="BL431" i="62"/>
  <c r="BL483" i="62"/>
  <c r="BL435" i="62"/>
  <c r="BL448" i="62"/>
  <c r="BL487" i="62"/>
  <c r="BJ88" i="58"/>
  <c r="BJ1" i="58"/>
  <c r="BJ135" i="58"/>
  <c r="BM166" i="59"/>
  <c r="BM167" i="59"/>
  <c r="BM168" i="59"/>
  <c r="BM169" i="59"/>
  <c r="BM170" i="59"/>
  <c r="BM171" i="59"/>
  <c r="BM429" i="62"/>
  <c r="BM481" i="62"/>
  <c r="BM430" i="62"/>
  <c r="BM482" i="62"/>
  <c r="BM431" i="62"/>
  <c r="BM483" i="62"/>
  <c r="BM435" i="62"/>
  <c r="BM448" i="62"/>
  <c r="BM487" i="62"/>
  <c r="BK88" i="58"/>
  <c r="BK1" i="58"/>
  <c r="BK135" i="58"/>
  <c r="BL88" i="58"/>
  <c r="BL1" i="58"/>
  <c r="BL135" i="58"/>
  <c r="BM88" i="58"/>
  <c r="BM1" i="58"/>
  <c r="BM135" i="58"/>
  <c r="BN88" i="58"/>
  <c r="BN1" i="58"/>
  <c r="BN135" i="58"/>
  <c r="BO88" i="58"/>
  <c r="BO1" i="58"/>
  <c r="BO135" i="58"/>
  <c r="BP88" i="58"/>
  <c r="BP1" i="58"/>
  <c r="BP135" i="58"/>
  <c r="BQ88" i="58"/>
  <c r="BQ1" i="58"/>
  <c r="BQ135" i="58"/>
  <c r="BR88" i="58"/>
  <c r="BR1" i="58"/>
  <c r="BR135" i="58"/>
  <c r="BS88" i="58"/>
  <c r="BS1" i="58"/>
  <c r="BS135" i="58"/>
  <c r="BT88" i="58"/>
  <c r="BT1" i="58"/>
  <c r="BT135" i="58"/>
  <c r="BU88" i="58"/>
  <c r="BU1" i="58"/>
  <c r="BU135" i="58"/>
  <c r="BV88" i="58"/>
  <c r="BV1" i="58"/>
  <c r="BV135" i="58"/>
  <c r="BW88" i="58"/>
  <c r="BW1" i="58"/>
  <c r="BW135" i="58"/>
  <c r="BX88" i="58"/>
  <c r="BX1" i="58"/>
  <c r="BX135" i="58"/>
  <c r="BY88" i="58"/>
  <c r="BY1" i="58"/>
  <c r="BY135" i="58"/>
  <c r="BZ88" i="58"/>
  <c r="BZ1" i="58"/>
  <c r="BZ135" i="58"/>
  <c r="CA88" i="58"/>
  <c r="CA1" i="58"/>
  <c r="CA135" i="58"/>
  <c r="CB88" i="58"/>
  <c r="CB1" i="58"/>
  <c r="CB135" i="58"/>
  <c r="CC88" i="58"/>
  <c r="CC1" i="58"/>
  <c r="CC135" i="58"/>
  <c r="CD88" i="58"/>
  <c r="CD1" i="58"/>
  <c r="CD135" i="58"/>
  <c r="CE88" i="58"/>
  <c r="CE1" i="58"/>
  <c r="CE135" i="58"/>
  <c r="CF88" i="58"/>
  <c r="CF1" i="58"/>
  <c r="CF135" i="58"/>
  <c r="CG88" i="58"/>
  <c r="CG1" i="58"/>
  <c r="CG135" i="58"/>
  <c r="CH88" i="58"/>
  <c r="CH1" i="58"/>
  <c r="CH135" i="58"/>
  <c r="CI88" i="58"/>
  <c r="CI1" i="58"/>
  <c r="CI135" i="58"/>
  <c r="CJ88" i="58"/>
  <c r="CJ1" i="58"/>
  <c r="CJ135" i="58"/>
  <c r="CK88" i="58"/>
  <c r="CK1" i="58"/>
  <c r="CK135" i="58"/>
  <c r="CL88" i="58"/>
  <c r="CL1" i="58"/>
  <c r="CL135" i="58"/>
  <c r="CM88" i="58"/>
  <c r="CM1" i="58"/>
  <c r="CM135" i="58"/>
  <c r="CN88" i="58"/>
  <c r="CN1" i="58"/>
  <c r="CN135" i="58"/>
  <c r="CO88" i="58"/>
  <c r="CO1" i="58"/>
  <c r="CO135" i="58"/>
  <c r="CP88" i="58"/>
  <c r="CP1" i="58"/>
  <c r="CP135" i="58"/>
  <c r="CQ88" i="58"/>
  <c r="CQ1" i="58"/>
  <c r="CQ135" i="58"/>
  <c r="CR88" i="58"/>
  <c r="CR1" i="58"/>
  <c r="CR135" i="58"/>
  <c r="CS88" i="58"/>
  <c r="CS1" i="58"/>
  <c r="CS135" i="58"/>
  <c r="CT88" i="58"/>
  <c r="CT1" i="58"/>
  <c r="CT135" i="58"/>
  <c r="CU88" i="58"/>
  <c r="CU1" i="58"/>
  <c r="CU135" i="58"/>
  <c r="CV88" i="58"/>
  <c r="CV1" i="58"/>
  <c r="CV135" i="58"/>
  <c r="CW88" i="58"/>
  <c r="CW1" i="58"/>
  <c r="CW187" i="58"/>
  <c r="CW189" i="58"/>
  <c r="CW135" i="58"/>
  <c r="CX88" i="58"/>
  <c r="CX1" i="58"/>
  <c r="CX187" i="58"/>
  <c r="CX189" i="58"/>
  <c r="CX135" i="58"/>
  <c r="CY88" i="58"/>
  <c r="CY1" i="58"/>
  <c r="CY187" i="58"/>
  <c r="CY189" i="58"/>
  <c r="CY135" i="58"/>
  <c r="CY142" i="58" s="1"/>
  <c r="CY232" i="58" s="1"/>
  <c r="CZ88" i="58"/>
  <c r="CZ1" i="58"/>
  <c r="CZ187" i="58"/>
  <c r="CZ189" i="58"/>
  <c r="CZ135" i="58"/>
  <c r="CZ142" i="58" s="1"/>
  <c r="Z320" i="57"/>
  <c r="AA320" i="57"/>
  <c r="AC4" i="62" s="1"/>
  <c r="AB320" i="57"/>
  <c r="AV17" i="74" s="1"/>
  <c r="AC320" i="57"/>
  <c r="AE4" i="62" s="1"/>
  <c r="AD320" i="57"/>
  <c r="AE320" i="57"/>
  <c r="AF320" i="57"/>
  <c r="AG320" i="57"/>
  <c r="AH320" i="57"/>
  <c r="AI320" i="57"/>
  <c r="AK4" i="62" s="1"/>
  <c r="AI4" i="77" s="1"/>
  <c r="AJ320" i="57"/>
  <c r="AL4" i="62" s="1"/>
  <c r="AK320" i="57"/>
  <c r="AM4" i="62" s="1"/>
  <c r="AL320" i="57"/>
  <c r="AK5" i="18" s="1"/>
  <c r="AM320" i="57"/>
  <c r="D4" i="44" s="1"/>
  <c r="AN320" i="57"/>
  <c r="E4" i="44" s="1"/>
  <c r="AO320" i="57"/>
  <c r="F4" i="44" s="1"/>
  <c r="AP320" i="57"/>
  <c r="AO5" i="18" s="1"/>
  <c r="AQ320" i="57"/>
  <c r="AS4" i="62" s="1"/>
  <c r="AQ4" i="77" s="1"/>
  <c r="AR320" i="57"/>
  <c r="I4" i="44" s="1"/>
  <c r="AS320" i="57"/>
  <c r="AR5" i="18" s="1"/>
  <c r="AT320" i="57"/>
  <c r="AU320" i="57"/>
  <c r="AW4" i="62" s="1"/>
  <c r="AV320" i="57"/>
  <c r="AU5" i="18" s="1"/>
  <c r="AW320" i="57"/>
  <c r="AX320" i="57"/>
  <c r="AY320" i="57"/>
  <c r="BA4" i="62" s="1"/>
  <c r="AY4" i="77" s="1"/>
  <c r="AZ320" i="57"/>
  <c r="BB4" i="62" s="1"/>
  <c r="BA320" i="57"/>
  <c r="R4" i="44" s="1"/>
  <c r="BB320" i="57"/>
  <c r="BA5" i="18" s="1"/>
  <c r="BC320" i="57"/>
  <c r="BB5" i="18" s="1"/>
  <c r="BD320" i="57"/>
  <c r="BC5" i="18" s="1"/>
  <c r="BE320" i="57"/>
  <c r="BG4" i="62" s="1"/>
  <c r="BE4" i="77" s="1"/>
  <c r="BF320" i="57"/>
  <c r="W4" i="44" s="1"/>
  <c r="BG320" i="57"/>
  <c r="BF5" i="18" s="1"/>
  <c r="BH320" i="57"/>
  <c r="BI320" i="57"/>
  <c r="BH5" i="18" s="1"/>
  <c r="BJ320" i="57"/>
  <c r="BK320" i="57"/>
  <c r="AB4" i="44" s="1"/>
  <c r="E320" i="57"/>
  <c r="F320" i="57"/>
  <c r="G320" i="57"/>
  <c r="I4" i="62" s="1"/>
  <c r="H320" i="57"/>
  <c r="I320" i="57"/>
  <c r="AC17" i="74" s="1"/>
  <c r="J320" i="57"/>
  <c r="K320" i="57"/>
  <c r="L320" i="57"/>
  <c r="N4" i="62" s="1"/>
  <c r="L4" i="77" s="1"/>
  <c r="M320" i="57"/>
  <c r="N320" i="57"/>
  <c r="P4" i="62" s="1"/>
  <c r="N4" i="77" s="1"/>
  <c r="O320" i="57"/>
  <c r="P320" i="57"/>
  <c r="O5" i="18" s="1"/>
  <c r="Q320" i="57"/>
  <c r="P5" i="18" s="1"/>
  <c r="R320" i="57"/>
  <c r="T4" i="62" s="1"/>
  <c r="S320" i="57"/>
  <c r="U4" i="62" s="1"/>
  <c r="T320" i="57"/>
  <c r="S5" i="18" s="1"/>
  <c r="U320" i="57"/>
  <c r="AO17" i="74" s="1"/>
  <c r="V320" i="57"/>
  <c r="W320" i="57"/>
  <c r="X320" i="57"/>
  <c r="W5" i="18" s="1"/>
  <c r="Y320" i="57"/>
  <c r="X5" i="18" s="1"/>
  <c r="D320" i="57"/>
  <c r="X17" i="74" s="1"/>
  <c r="G432" i="62"/>
  <c r="H432" i="62"/>
  <c r="I432" i="62"/>
  <c r="J432" i="62"/>
  <c r="K432" i="62"/>
  <c r="L432" i="62"/>
  <c r="M432" i="62"/>
  <c r="N432" i="62"/>
  <c r="O432" i="62"/>
  <c r="P432" i="62"/>
  <c r="Q432" i="62"/>
  <c r="R432" i="62"/>
  <c r="S432" i="62"/>
  <c r="T432" i="62"/>
  <c r="U432" i="62"/>
  <c r="V432" i="62"/>
  <c r="W432" i="62"/>
  <c r="X432" i="62"/>
  <c r="Y432" i="62"/>
  <c r="Z432" i="62"/>
  <c r="AA432" i="62"/>
  <c r="AB432" i="62"/>
  <c r="AC432" i="62"/>
  <c r="AD432" i="62"/>
  <c r="AE432" i="62"/>
  <c r="AF432" i="62"/>
  <c r="AG432" i="62"/>
  <c r="AH432" i="62"/>
  <c r="AI432" i="62"/>
  <c r="AJ432" i="62"/>
  <c r="AK432" i="62"/>
  <c r="AL432" i="62"/>
  <c r="AM432" i="62"/>
  <c r="AN432" i="62"/>
  <c r="AO432" i="62"/>
  <c r="AP432" i="62"/>
  <c r="AQ432" i="62"/>
  <c r="AR432" i="62"/>
  <c r="AS432" i="62"/>
  <c r="AT432" i="62"/>
  <c r="AU432" i="62"/>
  <c r="AV432" i="62"/>
  <c r="AW432" i="62"/>
  <c r="AX432" i="62"/>
  <c r="AY432" i="62"/>
  <c r="AZ432" i="62"/>
  <c r="BA432" i="62"/>
  <c r="BB432" i="62"/>
  <c r="BC432" i="62"/>
  <c r="BD432" i="62"/>
  <c r="BE432" i="62"/>
  <c r="BF432" i="62"/>
  <c r="BG432" i="62"/>
  <c r="BH432" i="62"/>
  <c r="BI432" i="62"/>
  <c r="BJ432" i="62"/>
  <c r="BK432" i="62"/>
  <c r="BL432" i="62"/>
  <c r="BM432" i="62"/>
  <c r="G433" i="62"/>
  <c r="H433" i="62"/>
  <c r="I433" i="62"/>
  <c r="J433" i="62"/>
  <c r="K433" i="62"/>
  <c r="L433" i="62"/>
  <c r="M433" i="62"/>
  <c r="N433" i="62"/>
  <c r="O433" i="62"/>
  <c r="P433" i="62"/>
  <c r="Q433" i="62"/>
  <c r="R433" i="62"/>
  <c r="S433" i="62"/>
  <c r="T433" i="62"/>
  <c r="U433" i="62"/>
  <c r="V433" i="62"/>
  <c r="W433" i="62"/>
  <c r="X433" i="62"/>
  <c r="Y433" i="62"/>
  <c r="Z433" i="62"/>
  <c r="AA433" i="62"/>
  <c r="AB433" i="62"/>
  <c r="AC433" i="62"/>
  <c r="AD433" i="62"/>
  <c r="AE433" i="62"/>
  <c r="AF433" i="62"/>
  <c r="AG433" i="62"/>
  <c r="AH433" i="62"/>
  <c r="AI433" i="62"/>
  <c r="AJ433" i="62"/>
  <c r="AK433" i="62"/>
  <c r="AL433" i="62"/>
  <c r="AM433" i="62"/>
  <c r="AN433" i="62"/>
  <c r="AO433" i="62"/>
  <c r="AP433" i="62"/>
  <c r="AQ433" i="62"/>
  <c r="AR433" i="62"/>
  <c r="AS433" i="62"/>
  <c r="AT433" i="62"/>
  <c r="AU433" i="62"/>
  <c r="AV433" i="62"/>
  <c r="AW433" i="62"/>
  <c r="AX433" i="62"/>
  <c r="AY433" i="62"/>
  <c r="AZ433" i="62"/>
  <c r="BA433" i="62"/>
  <c r="BB433" i="62"/>
  <c r="BC433" i="62"/>
  <c r="BD433" i="62"/>
  <c r="BE433" i="62"/>
  <c r="BF433" i="62"/>
  <c r="BG433" i="62"/>
  <c r="BH433" i="62"/>
  <c r="BI433" i="62"/>
  <c r="BJ433" i="62"/>
  <c r="BK433" i="62"/>
  <c r="BL433" i="62"/>
  <c r="BM433" i="62"/>
  <c r="G434" i="62"/>
  <c r="H434" i="62"/>
  <c r="I434" i="62"/>
  <c r="J434" i="62"/>
  <c r="K434" i="62"/>
  <c r="L434" i="62"/>
  <c r="M434" i="62"/>
  <c r="N434" i="62"/>
  <c r="O434" i="62"/>
  <c r="P434" i="62"/>
  <c r="Q434" i="62"/>
  <c r="R434" i="62"/>
  <c r="S434" i="62"/>
  <c r="T434" i="62"/>
  <c r="U434" i="62"/>
  <c r="V434" i="62"/>
  <c r="W434" i="62"/>
  <c r="X434" i="62"/>
  <c r="Y434" i="62"/>
  <c r="Z434" i="62"/>
  <c r="AA434" i="62"/>
  <c r="AB434" i="62"/>
  <c r="AC434" i="62"/>
  <c r="AD434" i="62"/>
  <c r="AE434" i="62"/>
  <c r="AF434" i="62"/>
  <c r="AG434" i="62"/>
  <c r="AH434" i="62"/>
  <c r="AI434" i="62"/>
  <c r="AJ434" i="62"/>
  <c r="AK434" i="62"/>
  <c r="AL434" i="62"/>
  <c r="AM434" i="62"/>
  <c r="AN434" i="62"/>
  <c r="AO434" i="62"/>
  <c r="AP434" i="62"/>
  <c r="AQ434" i="62"/>
  <c r="AR434" i="62"/>
  <c r="AS434" i="62"/>
  <c r="AT434" i="62"/>
  <c r="AU434" i="62"/>
  <c r="AV434" i="62"/>
  <c r="AW434" i="62"/>
  <c r="AX434" i="62"/>
  <c r="AY434" i="62"/>
  <c r="AZ434" i="62"/>
  <c r="BA434" i="62"/>
  <c r="BB434" i="62"/>
  <c r="BC434" i="62"/>
  <c r="BD434" i="62"/>
  <c r="BE434" i="62"/>
  <c r="BF434" i="62"/>
  <c r="BG434" i="62"/>
  <c r="BH434" i="62"/>
  <c r="BI434" i="62"/>
  <c r="BJ434" i="62"/>
  <c r="BK434" i="62"/>
  <c r="BL434" i="62"/>
  <c r="BM434" i="62"/>
  <c r="G445" i="62"/>
  <c r="H445" i="62"/>
  <c r="I445" i="62"/>
  <c r="J445" i="62"/>
  <c r="K445" i="62"/>
  <c r="L445" i="62"/>
  <c r="M445" i="62"/>
  <c r="N445" i="62"/>
  <c r="O445" i="62"/>
  <c r="P445" i="62"/>
  <c r="Q445" i="62"/>
  <c r="R445" i="62"/>
  <c r="S445" i="62"/>
  <c r="T445" i="62"/>
  <c r="U445" i="62"/>
  <c r="V445" i="62"/>
  <c r="W445" i="62"/>
  <c r="X445" i="62"/>
  <c r="Y445" i="62"/>
  <c r="Z445" i="62"/>
  <c r="AA445" i="62"/>
  <c r="AB445" i="62"/>
  <c r="AC445" i="62"/>
  <c r="AD445" i="62"/>
  <c r="AE445" i="62"/>
  <c r="AF445" i="62"/>
  <c r="AG445" i="62"/>
  <c r="AH445" i="62"/>
  <c r="AI445" i="62"/>
  <c r="AJ445" i="62"/>
  <c r="AK445" i="62"/>
  <c r="AL445" i="62"/>
  <c r="AM445" i="62"/>
  <c r="AN445" i="62"/>
  <c r="AO445" i="62"/>
  <c r="AP445" i="62"/>
  <c r="AQ445" i="62"/>
  <c r="AR445" i="62"/>
  <c r="AS445" i="62"/>
  <c r="AT445" i="62"/>
  <c r="AU445" i="62"/>
  <c r="AV445" i="62"/>
  <c r="AW445" i="62"/>
  <c r="AX445" i="62"/>
  <c r="AY445" i="62"/>
  <c r="AZ445" i="62"/>
  <c r="BA445" i="62"/>
  <c r="BB445" i="62"/>
  <c r="BC445" i="62"/>
  <c r="BD445" i="62"/>
  <c r="BE445" i="62"/>
  <c r="BF445" i="62"/>
  <c r="BG445" i="62"/>
  <c r="BH445" i="62"/>
  <c r="BI445" i="62"/>
  <c r="BJ445" i="62"/>
  <c r="BK445" i="62"/>
  <c r="BL445" i="62"/>
  <c r="BM445" i="62"/>
  <c r="G446" i="62"/>
  <c r="H446" i="62"/>
  <c r="I446" i="62"/>
  <c r="J446" i="62"/>
  <c r="K446" i="62"/>
  <c r="L446" i="62"/>
  <c r="M446" i="62"/>
  <c r="N446" i="62"/>
  <c r="O446" i="62"/>
  <c r="P446" i="62"/>
  <c r="Q446" i="62"/>
  <c r="R446" i="62"/>
  <c r="S446" i="62"/>
  <c r="T446" i="62"/>
  <c r="U446" i="62"/>
  <c r="V446" i="62"/>
  <c r="W446" i="62"/>
  <c r="X446" i="62"/>
  <c r="Y446" i="62"/>
  <c r="Z446" i="62"/>
  <c r="AA446" i="62"/>
  <c r="AB446" i="62"/>
  <c r="AC446" i="62"/>
  <c r="AD446" i="62"/>
  <c r="AE446" i="62"/>
  <c r="AF446" i="62"/>
  <c r="AG446" i="62"/>
  <c r="AH446" i="62"/>
  <c r="AI446" i="62"/>
  <c r="AJ446" i="62"/>
  <c r="AK446" i="62"/>
  <c r="AL446" i="62"/>
  <c r="AM446" i="62"/>
  <c r="AN446" i="62"/>
  <c r="AO446" i="62"/>
  <c r="AP446" i="62"/>
  <c r="AQ446" i="62"/>
  <c r="AR446" i="62"/>
  <c r="AS446" i="62"/>
  <c r="AT446" i="62"/>
  <c r="AU446" i="62"/>
  <c r="AV446" i="62"/>
  <c r="AW446" i="62"/>
  <c r="AX446" i="62"/>
  <c r="AY446" i="62"/>
  <c r="AZ446" i="62"/>
  <c r="BA446" i="62"/>
  <c r="BB446" i="62"/>
  <c r="BC446" i="62"/>
  <c r="BD446" i="62"/>
  <c r="BE446" i="62"/>
  <c r="BF446" i="62"/>
  <c r="BG446" i="62"/>
  <c r="BH446" i="62"/>
  <c r="BI446" i="62"/>
  <c r="BJ446" i="62"/>
  <c r="BK446" i="62"/>
  <c r="BL446" i="62"/>
  <c r="BM446" i="62"/>
  <c r="G447" i="62"/>
  <c r="H447" i="62"/>
  <c r="I447" i="62"/>
  <c r="J447" i="62"/>
  <c r="K447" i="62"/>
  <c r="L447" i="62"/>
  <c r="M447" i="62"/>
  <c r="N447" i="62"/>
  <c r="O447" i="62"/>
  <c r="P447" i="62"/>
  <c r="Q447" i="62"/>
  <c r="R447" i="62"/>
  <c r="S447" i="62"/>
  <c r="T447" i="62"/>
  <c r="U447" i="62"/>
  <c r="V447" i="62"/>
  <c r="W447" i="62"/>
  <c r="X447" i="62"/>
  <c r="Y447" i="62"/>
  <c r="Z447" i="62"/>
  <c r="AA447" i="62"/>
  <c r="AB447" i="62"/>
  <c r="AC447" i="62"/>
  <c r="AD447" i="62"/>
  <c r="AE447" i="62"/>
  <c r="AF447" i="62"/>
  <c r="AG447" i="62"/>
  <c r="AH447" i="62"/>
  <c r="AI447" i="62"/>
  <c r="AJ447" i="62"/>
  <c r="AK447" i="62"/>
  <c r="AL447" i="62"/>
  <c r="AM447" i="62"/>
  <c r="AN447" i="62"/>
  <c r="AO447" i="62"/>
  <c r="AP447" i="62"/>
  <c r="AQ447" i="62"/>
  <c r="AR447" i="62"/>
  <c r="AS447" i="62"/>
  <c r="AT447" i="62"/>
  <c r="AU447" i="62"/>
  <c r="AV447" i="62"/>
  <c r="AW447" i="62"/>
  <c r="AX447" i="62"/>
  <c r="AY447" i="62"/>
  <c r="AZ447" i="62"/>
  <c r="BA447" i="62"/>
  <c r="BB447" i="62"/>
  <c r="BC447" i="62"/>
  <c r="BD447" i="62"/>
  <c r="BE447" i="62"/>
  <c r="BF447" i="62"/>
  <c r="BG447" i="62"/>
  <c r="BH447" i="62"/>
  <c r="BI447" i="62"/>
  <c r="BJ447" i="62"/>
  <c r="BK447" i="62"/>
  <c r="BL447" i="62"/>
  <c r="BM447" i="62"/>
  <c r="G458" i="62"/>
  <c r="H458" i="62"/>
  <c r="I458" i="62"/>
  <c r="J458" i="62"/>
  <c r="K458" i="62"/>
  <c r="L458" i="62"/>
  <c r="M458" i="62"/>
  <c r="N458" i="62"/>
  <c r="O458" i="62"/>
  <c r="P458" i="62"/>
  <c r="Q458" i="62"/>
  <c r="R458" i="62"/>
  <c r="S458" i="62"/>
  <c r="T458" i="62"/>
  <c r="U458" i="62"/>
  <c r="V458" i="62"/>
  <c r="W458" i="62"/>
  <c r="X458" i="62"/>
  <c r="Y458" i="62"/>
  <c r="Z458" i="62"/>
  <c r="AA458" i="62"/>
  <c r="AB458" i="62"/>
  <c r="AC458" i="62"/>
  <c r="AD458" i="62"/>
  <c r="AE458" i="62"/>
  <c r="AF458" i="62"/>
  <c r="AG458" i="62"/>
  <c r="AH458" i="62"/>
  <c r="AI458" i="62"/>
  <c r="AJ458" i="62"/>
  <c r="AK458" i="62"/>
  <c r="AL458" i="62"/>
  <c r="AM458" i="62"/>
  <c r="AN458" i="62"/>
  <c r="AO458" i="62"/>
  <c r="AP458" i="62"/>
  <c r="AQ458" i="62"/>
  <c r="AR458" i="62"/>
  <c r="AS458" i="62"/>
  <c r="AT458" i="62"/>
  <c r="AU458" i="62"/>
  <c r="AV458" i="62"/>
  <c r="AW458" i="62"/>
  <c r="AX458" i="62"/>
  <c r="AY458" i="62"/>
  <c r="AZ458" i="62"/>
  <c r="BA458" i="62"/>
  <c r="BB458" i="62"/>
  <c r="BC458" i="62"/>
  <c r="BD458" i="62"/>
  <c r="BE458" i="62"/>
  <c r="BF458" i="62"/>
  <c r="BG458" i="62"/>
  <c r="BH458" i="62"/>
  <c r="BI458" i="62"/>
  <c r="BJ458" i="62"/>
  <c r="BK458" i="62"/>
  <c r="BL458" i="62"/>
  <c r="BM458" i="62"/>
  <c r="G459" i="62"/>
  <c r="H459" i="62"/>
  <c r="I459" i="62"/>
  <c r="J459" i="62"/>
  <c r="K459" i="62"/>
  <c r="L459" i="62"/>
  <c r="M459" i="62"/>
  <c r="N459" i="62"/>
  <c r="O459" i="62"/>
  <c r="P459" i="62"/>
  <c r="Q459" i="62"/>
  <c r="R459" i="62"/>
  <c r="S459" i="62"/>
  <c r="T459" i="62"/>
  <c r="U459" i="62"/>
  <c r="V459" i="62"/>
  <c r="W459" i="62"/>
  <c r="X459" i="62"/>
  <c r="Y459" i="62"/>
  <c r="Z459" i="62"/>
  <c r="AA459" i="62"/>
  <c r="AB459" i="62"/>
  <c r="AC459" i="62"/>
  <c r="AD459" i="62"/>
  <c r="AE459" i="62"/>
  <c r="AF459" i="62"/>
  <c r="AG459" i="62"/>
  <c r="AH459" i="62"/>
  <c r="AI459" i="62"/>
  <c r="AJ459" i="62"/>
  <c r="AK459" i="62"/>
  <c r="AL459" i="62"/>
  <c r="AM459" i="62"/>
  <c r="AN459" i="62"/>
  <c r="AO459" i="62"/>
  <c r="AP459" i="62"/>
  <c r="AQ459" i="62"/>
  <c r="AR459" i="62"/>
  <c r="AS459" i="62"/>
  <c r="AT459" i="62"/>
  <c r="AU459" i="62"/>
  <c r="AV459" i="62"/>
  <c r="AW459" i="62"/>
  <c r="AX459" i="62"/>
  <c r="AY459" i="62"/>
  <c r="AZ459" i="62"/>
  <c r="BA459" i="62"/>
  <c r="BB459" i="62"/>
  <c r="BC459" i="62"/>
  <c r="BD459" i="62"/>
  <c r="BE459" i="62"/>
  <c r="BF459" i="62"/>
  <c r="BG459" i="62"/>
  <c r="BH459" i="62"/>
  <c r="BI459" i="62"/>
  <c r="BJ459" i="62"/>
  <c r="BK459" i="62"/>
  <c r="BL459" i="62"/>
  <c r="BM459" i="62"/>
  <c r="G460" i="62"/>
  <c r="H460" i="62"/>
  <c r="I460" i="62"/>
  <c r="J460" i="62"/>
  <c r="K460" i="62"/>
  <c r="L460" i="62"/>
  <c r="M460" i="62"/>
  <c r="N460" i="62"/>
  <c r="O460" i="62"/>
  <c r="P460" i="62"/>
  <c r="Q460" i="62"/>
  <c r="R460" i="62"/>
  <c r="S460" i="62"/>
  <c r="T460" i="62"/>
  <c r="U460" i="62"/>
  <c r="V460" i="62"/>
  <c r="W460" i="62"/>
  <c r="X460" i="62"/>
  <c r="Y460" i="62"/>
  <c r="Z460" i="62"/>
  <c r="AA460" i="62"/>
  <c r="AB460" i="62"/>
  <c r="AC460" i="62"/>
  <c r="AD460" i="62"/>
  <c r="AE460" i="62"/>
  <c r="AF460" i="62"/>
  <c r="AG460" i="62"/>
  <c r="AH460" i="62"/>
  <c r="AI460" i="62"/>
  <c r="AJ460" i="62"/>
  <c r="AK460" i="62"/>
  <c r="AL460" i="62"/>
  <c r="AM460" i="62"/>
  <c r="AN460" i="62"/>
  <c r="AO460" i="62"/>
  <c r="AP460" i="62"/>
  <c r="AQ460" i="62"/>
  <c r="AR460" i="62"/>
  <c r="AS460" i="62"/>
  <c r="AT460" i="62"/>
  <c r="AU460" i="62"/>
  <c r="AV460" i="62"/>
  <c r="AW460" i="62"/>
  <c r="AX460" i="62"/>
  <c r="AY460" i="62"/>
  <c r="AZ460" i="62"/>
  <c r="BA460" i="62"/>
  <c r="BB460" i="62"/>
  <c r="BC460" i="62"/>
  <c r="BD460" i="62"/>
  <c r="BE460" i="62"/>
  <c r="BF460" i="62"/>
  <c r="BG460" i="62"/>
  <c r="BH460" i="62"/>
  <c r="BI460" i="62"/>
  <c r="BJ460" i="62"/>
  <c r="BK460" i="62"/>
  <c r="BL460" i="62"/>
  <c r="BM460" i="62"/>
  <c r="G471" i="62"/>
  <c r="H471" i="62"/>
  <c r="I471" i="62"/>
  <c r="J471" i="62"/>
  <c r="K471" i="62"/>
  <c r="L471" i="62"/>
  <c r="M471" i="62"/>
  <c r="N471" i="62"/>
  <c r="O471" i="62"/>
  <c r="P471" i="62"/>
  <c r="Q471" i="62"/>
  <c r="R471" i="62"/>
  <c r="S471" i="62"/>
  <c r="T471" i="62"/>
  <c r="U471" i="62"/>
  <c r="V471" i="62"/>
  <c r="W471" i="62"/>
  <c r="X471" i="62"/>
  <c r="Y471" i="62"/>
  <c r="Z471" i="62"/>
  <c r="AA471" i="62"/>
  <c r="AB471" i="62"/>
  <c r="AC471" i="62"/>
  <c r="AD471" i="62"/>
  <c r="AE471" i="62"/>
  <c r="AF471" i="62"/>
  <c r="AG471" i="62"/>
  <c r="AH471" i="62"/>
  <c r="AI471" i="62"/>
  <c r="AJ471" i="62"/>
  <c r="AK471" i="62"/>
  <c r="AL471" i="62"/>
  <c r="AM471" i="62"/>
  <c r="AN471" i="62"/>
  <c r="AO471" i="62"/>
  <c r="AP471" i="62"/>
  <c r="AQ471" i="62"/>
  <c r="AR471" i="62"/>
  <c r="AS471" i="62"/>
  <c r="AT471" i="62"/>
  <c r="AU471" i="62"/>
  <c r="AV471" i="62"/>
  <c r="AW471" i="62"/>
  <c r="AX471" i="62"/>
  <c r="AY471" i="62"/>
  <c r="AZ471" i="62"/>
  <c r="BA471" i="62"/>
  <c r="BB471" i="62"/>
  <c r="BC471" i="62"/>
  <c r="BD471" i="62"/>
  <c r="BE471" i="62"/>
  <c r="BF471" i="62"/>
  <c r="BG471" i="62"/>
  <c r="BH471" i="62"/>
  <c r="BI471" i="62"/>
  <c r="BJ471" i="62"/>
  <c r="BK471" i="62"/>
  <c r="BL471" i="62"/>
  <c r="BM471" i="62"/>
  <c r="G472" i="62"/>
  <c r="H472" i="62"/>
  <c r="I472" i="62"/>
  <c r="J472" i="62"/>
  <c r="K472" i="62"/>
  <c r="L472" i="62"/>
  <c r="M472" i="62"/>
  <c r="N472" i="62"/>
  <c r="O472" i="62"/>
  <c r="P472" i="62"/>
  <c r="Q472" i="62"/>
  <c r="R472" i="62"/>
  <c r="S472" i="62"/>
  <c r="T472" i="62"/>
  <c r="U472" i="62"/>
  <c r="V472" i="62"/>
  <c r="W472" i="62"/>
  <c r="X472" i="62"/>
  <c r="Y472" i="62"/>
  <c r="Z472" i="62"/>
  <c r="AA472" i="62"/>
  <c r="AB472" i="62"/>
  <c r="AC472" i="62"/>
  <c r="AD472" i="62"/>
  <c r="AE472" i="62"/>
  <c r="AF472" i="62"/>
  <c r="AG472" i="62"/>
  <c r="AH472" i="62"/>
  <c r="AI472" i="62"/>
  <c r="AJ472" i="62"/>
  <c r="AK472" i="62"/>
  <c r="AL472" i="62"/>
  <c r="AM472" i="62"/>
  <c r="AN472" i="62"/>
  <c r="AO472" i="62"/>
  <c r="AP472" i="62"/>
  <c r="AQ472" i="62"/>
  <c r="AR472" i="62"/>
  <c r="AS472" i="62"/>
  <c r="AT472" i="62"/>
  <c r="AU472" i="62"/>
  <c r="AV472" i="62"/>
  <c r="AW472" i="62"/>
  <c r="AX472" i="62"/>
  <c r="AY472" i="62"/>
  <c r="AZ472" i="62"/>
  <c r="BA472" i="62"/>
  <c r="BB472" i="62"/>
  <c r="BC472" i="62"/>
  <c r="BD472" i="62"/>
  <c r="BE472" i="62"/>
  <c r="BF472" i="62"/>
  <c r="BG472" i="62"/>
  <c r="BH472" i="62"/>
  <c r="BI472" i="62"/>
  <c r="BJ472" i="62"/>
  <c r="BK472" i="62"/>
  <c r="BL472" i="62"/>
  <c r="BM472" i="62"/>
  <c r="G473" i="62"/>
  <c r="H473" i="62"/>
  <c r="I473" i="62"/>
  <c r="J473" i="62"/>
  <c r="K473" i="62"/>
  <c r="L473" i="62"/>
  <c r="M473" i="62"/>
  <c r="N473" i="62"/>
  <c r="O473" i="62"/>
  <c r="P473" i="62"/>
  <c r="Q473" i="62"/>
  <c r="R473" i="62"/>
  <c r="S473" i="62"/>
  <c r="T473" i="62"/>
  <c r="U473" i="62"/>
  <c r="V473" i="62"/>
  <c r="W473" i="62"/>
  <c r="X473" i="62"/>
  <c r="Y473" i="62"/>
  <c r="Z473" i="62"/>
  <c r="AA473" i="62"/>
  <c r="AB473" i="62"/>
  <c r="AC473" i="62"/>
  <c r="AD473" i="62"/>
  <c r="AE473" i="62"/>
  <c r="AF473" i="62"/>
  <c r="AG473" i="62"/>
  <c r="AH473" i="62"/>
  <c r="AI473" i="62"/>
  <c r="AJ473" i="62"/>
  <c r="AK473" i="62"/>
  <c r="AL473" i="62"/>
  <c r="AM473" i="62"/>
  <c r="AN473" i="62"/>
  <c r="AO473" i="62"/>
  <c r="AP473" i="62"/>
  <c r="AQ473" i="62"/>
  <c r="AR473" i="62"/>
  <c r="AS473" i="62"/>
  <c r="AT473" i="62"/>
  <c r="AU473" i="62"/>
  <c r="AV473" i="62"/>
  <c r="AW473" i="62"/>
  <c r="AX473" i="62"/>
  <c r="AY473" i="62"/>
  <c r="AZ473" i="62"/>
  <c r="BA473" i="62"/>
  <c r="BB473" i="62"/>
  <c r="BC473" i="62"/>
  <c r="BD473" i="62"/>
  <c r="BE473" i="62"/>
  <c r="BF473" i="62"/>
  <c r="BG473" i="62"/>
  <c r="BH473" i="62"/>
  <c r="BI473" i="62"/>
  <c r="BJ473" i="62"/>
  <c r="BK473" i="62"/>
  <c r="BL473" i="62"/>
  <c r="BM473" i="62"/>
  <c r="G484" i="62"/>
  <c r="H484" i="62"/>
  <c r="I484" i="62"/>
  <c r="J484" i="62"/>
  <c r="K484" i="62"/>
  <c r="L484" i="62"/>
  <c r="M484" i="62"/>
  <c r="N484" i="62"/>
  <c r="O484" i="62"/>
  <c r="P484" i="62"/>
  <c r="Q484" i="62"/>
  <c r="R484" i="62"/>
  <c r="S484" i="62"/>
  <c r="T484" i="62"/>
  <c r="U484" i="62"/>
  <c r="V484" i="62"/>
  <c r="W484" i="62"/>
  <c r="X484" i="62"/>
  <c r="Y484" i="62"/>
  <c r="Z484" i="62"/>
  <c r="AA484" i="62"/>
  <c r="AB484" i="62"/>
  <c r="AC484" i="62"/>
  <c r="AD484" i="62"/>
  <c r="AE484" i="62"/>
  <c r="AF484" i="62"/>
  <c r="AG484" i="62"/>
  <c r="AH484" i="62"/>
  <c r="AI484" i="62"/>
  <c r="AJ484" i="62"/>
  <c r="AK484" i="62"/>
  <c r="AL484" i="62"/>
  <c r="AM484" i="62"/>
  <c r="AN484" i="62"/>
  <c r="AO484" i="62"/>
  <c r="AP484" i="62"/>
  <c r="AQ484" i="62"/>
  <c r="AR484" i="62"/>
  <c r="AS484" i="62"/>
  <c r="AT484" i="62"/>
  <c r="AU484" i="62"/>
  <c r="AV484" i="62"/>
  <c r="AW484" i="62"/>
  <c r="AX484" i="62"/>
  <c r="AY484" i="62"/>
  <c r="AZ484" i="62"/>
  <c r="BA484" i="62"/>
  <c r="BB484" i="62"/>
  <c r="BC484" i="62"/>
  <c r="BD484" i="62"/>
  <c r="BE484" i="62"/>
  <c r="BF484" i="62"/>
  <c r="BG484" i="62"/>
  <c r="BH484" i="62"/>
  <c r="BI484" i="62"/>
  <c r="BJ484" i="62"/>
  <c r="BK484" i="62"/>
  <c r="BL484" i="62"/>
  <c r="BM484" i="62"/>
  <c r="G485" i="62"/>
  <c r="H485" i="62"/>
  <c r="I485" i="62"/>
  <c r="J485" i="62"/>
  <c r="K485" i="62"/>
  <c r="L485" i="62"/>
  <c r="M485" i="62"/>
  <c r="N485" i="62"/>
  <c r="O485" i="62"/>
  <c r="P485" i="62"/>
  <c r="Q485" i="62"/>
  <c r="R485" i="62"/>
  <c r="S485" i="62"/>
  <c r="T485" i="62"/>
  <c r="U485" i="62"/>
  <c r="V485" i="62"/>
  <c r="W485" i="62"/>
  <c r="X485" i="62"/>
  <c r="Y485" i="62"/>
  <c r="Z485" i="62"/>
  <c r="AA485" i="62"/>
  <c r="AB485" i="62"/>
  <c r="AC485" i="62"/>
  <c r="AD485" i="62"/>
  <c r="AE485" i="62"/>
  <c r="AF485" i="62"/>
  <c r="AG485" i="62"/>
  <c r="AH485" i="62"/>
  <c r="AI485" i="62"/>
  <c r="AJ485" i="62"/>
  <c r="AK485" i="62"/>
  <c r="AL485" i="62"/>
  <c r="AM485" i="62"/>
  <c r="AN485" i="62"/>
  <c r="AO485" i="62"/>
  <c r="AP485" i="62"/>
  <c r="AQ485" i="62"/>
  <c r="AR485" i="62"/>
  <c r="AS485" i="62"/>
  <c r="AT485" i="62"/>
  <c r="AU485" i="62"/>
  <c r="AV485" i="62"/>
  <c r="AW485" i="62"/>
  <c r="AX485" i="62"/>
  <c r="AY485" i="62"/>
  <c r="AZ485" i="62"/>
  <c r="BA485" i="62"/>
  <c r="BB485" i="62"/>
  <c r="BC485" i="62"/>
  <c r="BD485" i="62"/>
  <c r="BE485" i="62"/>
  <c r="BF485" i="62"/>
  <c r="BG485" i="62"/>
  <c r="BH485" i="62"/>
  <c r="BI485" i="62"/>
  <c r="BJ485" i="62"/>
  <c r="BK485" i="62"/>
  <c r="BL485" i="62"/>
  <c r="BM485" i="62"/>
  <c r="G486" i="62"/>
  <c r="H486" i="62"/>
  <c r="I486" i="62"/>
  <c r="J486" i="62"/>
  <c r="K486" i="62"/>
  <c r="L486" i="62"/>
  <c r="M486" i="62"/>
  <c r="N486" i="62"/>
  <c r="O486" i="62"/>
  <c r="P486" i="62"/>
  <c r="Q486" i="62"/>
  <c r="R486" i="62"/>
  <c r="S486" i="62"/>
  <c r="T486" i="62"/>
  <c r="U486" i="62"/>
  <c r="V486" i="62"/>
  <c r="W486" i="62"/>
  <c r="X486" i="62"/>
  <c r="Y486" i="62"/>
  <c r="Z486" i="62"/>
  <c r="AA486" i="62"/>
  <c r="AB486" i="62"/>
  <c r="AC486" i="62"/>
  <c r="AD486" i="62"/>
  <c r="AE486" i="62"/>
  <c r="AF486" i="62"/>
  <c r="AG486" i="62"/>
  <c r="AH486" i="62"/>
  <c r="AI486" i="62"/>
  <c r="AJ486" i="62"/>
  <c r="AK486" i="62"/>
  <c r="AL486" i="62"/>
  <c r="AM486" i="62"/>
  <c r="AN486" i="62"/>
  <c r="AO486" i="62"/>
  <c r="AP486" i="62"/>
  <c r="AQ486" i="62"/>
  <c r="AR486" i="62"/>
  <c r="AS486" i="62"/>
  <c r="AT486" i="62"/>
  <c r="AU486" i="62"/>
  <c r="AV486" i="62"/>
  <c r="AW486" i="62"/>
  <c r="AX486" i="62"/>
  <c r="AY486" i="62"/>
  <c r="AZ486" i="62"/>
  <c r="BA486" i="62"/>
  <c r="BB486" i="62"/>
  <c r="BC486" i="62"/>
  <c r="BD486" i="62"/>
  <c r="BE486" i="62"/>
  <c r="BF486" i="62"/>
  <c r="BG486" i="62"/>
  <c r="BH486" i="62"/>
  <c r="BI486" i="62"/>
  <c r="BJ486" i="62"/>
  <c r="BK486" i="62"/>
  <c r="BL486" i="62"/>
  <c r="BM486" i="62"/>
  <c r="O20" i="7"/>
  <c r="O19" i="7"/>
  <c r="L19" i="7" s="1"/>
  <c r="O18" i="7"/>
  <c r="C8" i="57" s="1"/>
  <c r="O17" i="7"/>
  <c r="C7" i="57" s="1"/>
  <c r="O16" i="7"/>
  <c r="C6" i="57" s="1"/>
  <c r="O15" i="7"/>
  <c r="L15" i="7" s="1"/>
  <c r="J20" i="7"/>
  <c r="J19" i="7"/>
  <c r="J18" i="7"/>
  <c r="J17" i="7"/>
  <c r="J16" i="7"/>
  <c r="J15" i="7"/>
  <c r="G20" i="7"/>
  <c r="D20" i="7" s="1"/>
  <c r="B20" i="7"/>
  <c r="G19" i="7"/>
  <c r="D19" i="7" s="1"/>
  <c r="B19" i="7"/>
  <c r="G18" i="7"/>
  <c r="D18" i="7" s="1"/>
  <c r="B18" i="7"/>
  <c r="G17" i="7"/>
  <c r="D17" i="7" s="1"/>
  <c r="B17" i="7"/>
  <c r="B16" i="7"/>
  <c r="B15" i="7"/>
  <c r="D19" i="44"/>
  <c r="E19" i="44"/>
  <c r="F19" i="44"/>
  <c r="G19" i="44"/>
  <c r="H19" i="44"/>
  <c r="I19" i="44"/>
  <c r="J19" i="44"/>
  <c r="K19" i="44"/>
  <c r="L19" i="44"/>
  <c r="M19" i="44"/>
  <c r="N19" i="44"/>
  <c r="O19" i="44"/>
  <c r="P19" i="44"/>
  <c r="Q19" i="44"/>
  <c r="R19" i="44"/>
  <c r="S19" i="44"/>
  <c r="T19" i="44"/>
  <c r="U19" i="44"/>
  <c r="V19" i="44"/>
  <c r="W19" i="44"/>
  <c r="X19" i="44"/>
  <c r="Y19" i="44"/>
  <c r="Z19" i="44"/>
  <c r="AA19" i="44"/>
  <c r="AB19" i="44"/>
  <c r="D18" i="44"/>
  <c r="E18" i="44"/>
  <c r="F18" i="44"/>
  <c r="G18" i="44"/>
  <c r="H18" i="44"/>
  <c r="I18" i="44"/>
  <c r="J18" i="44"/>
  <c r="K18" i="44"/>
  <c r="L18" i="44"/>
  <c r="M18" i="44"/>
  <c r="N18" i="44"/>
  <c r="O18" i="44"/>
  <c r="P18" i="44"/>
  <c r="Q18" i="44"/>
  <c r="R18" i="44"/>
  <c r="S18" i="44"/>
  <c r="T18" i="44"/>
  <c r="U18" i="44"/>
  <c r="V18" i="44"/>
  <c r="W18" i="44"/>
  <c r="X18" i="44"/>
  <c r="Y18" i="44"/>
  <c r="Z18" i="44"/>
  <c r="AA18" i="44"/>
  <c r="AB18" i="44"/>
  <c r="D10" i="44"/>
  <c r="E10" i="44"/>
  <c r="F10" i="44"/>
  <c r="G10" i="44"/>
  <c r="H10" i="44"/>
  <c r="I10" i="44"/>
  <c r="J10" i="44"/>
  <c r="K10" i="44"/>
  <c r="L10" i="44"/>
  <c r="M10" i="44"/>
  <c r="N10" i="44"/>
  <c r="O10" i="44"/>
  <c r="P10" i="44"/>
  <c r="Q10" i="44"/>
  <c r="R10" i="44"/>
  <c r="S10" i="44"/>
  <c r="T10" i="44"/>
  <c r="U10" i="44"/>
  <c r="V10" i="44"/>
  <c r="W10" i="44"/>
  <c r="X10" i="44"/>
  <c r="Y10" i="44"/>
  <c r="Z10" i="44"/>
  <c r="AA10" i="44"/>
  <c r="AB10" i="44"/>
  <c r="D9" i="44"/>
  <c r="E9" i="44"/>
  <c r="F9" i="44"/>
  <c r="G9" i="44"/>
  <c r="H9" i="44"/>
  <c r="I9" i="44"/>
  <c r="J9" i="44"/>
  <c r="K9" i="44"/>
  <c r="L9" i="44"/>
  <c r="M9" i="44"/>
  <c r="N9" i="44"/>
  <c r="O9" i="44"/>
  <c r="P9" i="44"/>
  <c r="Q9" i="44"/>
  <c r="R9" i="44"/>
  <c r="S9" i="44"/>
  <c r="T9" i="44"/>
  <c r="U9" i="44"/>
  <c r="V9" i="44"/>
  <c r="W9" i="44"/>
  <c r="X9" i="44"/>
  <c r="Y9" i="44"/>
  <c r="Z9" i="44"/>
  <c r="AA9" i="44"/>
  <c r="AB9" i="44"/>
  <c r="AC22" i="44"/>
  <c r="AC21" i="44"/>
  <c r="AC13" i="44"/>
  <c r="AC12" i="44"/>
  <c r="BK60" i="18"/>
  <c r="BK59" i="18"/>
  <c r="F484" i="62"/>
  <c r="F485" i="62"/>
  <c r="F486" i="62"/>
  <c r="F471" i="62"/>
  <c r="F472" i="62"/>
  <c r="F473" i="62"/>
  <c r="F458" i="62"/>
  <c r="F459" i="62"/>
  <c r="F460" i="62"/>
  <c r="F445" i="62"/>
  <c r="F446" i="62"/>
  <c r="F447" i="62"/>
  <c r="F432" i="62"/>
  <c r="F433" i="62"/>
  <c r="F434" i="62"/>
  <c r="D374" i="62"/>
  <c r="D375" i="62" s="1"/>
  <c r="D376" i="62" s="1"/>
  <c r="D377" i="62" s="1"/>
  <c r="D378" i="62" s="1"/>
  <c r="D379" i="62" s="1"/>
  <c r="D380" i="62" s="1"/>
  <c r="D381" i="62" s="1"/>
  <c r="D382" i="62" s="1"/>
  <c r="D383" i="62" s="1"/>
  <c r="D384" i="62" s="1"/>
  <c r="D385" i="62" s="1"/>
  <c r="D386" i="62" s="1"/>
  <c r="D387" i="62" s="1"/>
  <c r="D388" i="62" s="1"/>
  <c r="D359" i="62"/>
  <c r="D360" i="62" s="1"/>
  <c r="D361" i="62" s="1"/>
  <c r="D362" i="62" s="1"/>
  <c r="D363" i="62" s="1"/>
  <c r="D364" i="62" s="1"/>
  <c r="D365" i="62" s="1"/>
  <c r="D366" i="62" s="1"/>
  <c r="D367" i="62" s="1"/>
  <c r="D368" i="62" s="1"/>
  <c r="D369" i="62" s="1"/>
  <c r="D370" i="62" s="1"/>
  <c r="D371" i="62" s="1"/>
  <c r="D372" i="62" s="1"/>
  <c r="D373" i="62" s="1"/>
  <c r="D344" i="62"/>
  <c r="D345" i="62" s="1"/>
  <c r="D346" i="62" s="1"/>
  <c r="D347" i="62" s="1"/>
  <c r="D348" i="62" s="1"/>
  <c r="D349" i="62" s="1"/>
  <c r="D350" i="62" s="1"/>
  <c r="D351" i="62" s="1"/>
  <c r="D352" i="62" s="1"/>
  <c r="D353" i="62" s="1"/>
  <c r="D354" i="62" s="1"/>
  <c r="D355" i="62" s="1"/>
  <c r="D356" i="62" s="1"/>
  <c r="D357" i="62" s="1"/>
  <c r="D358" i="62" s="1"/>
  <c r="D329" i="62"/>
  <c r="D330" i="62" s="1"/>
  <c r="D331" i="62" s="1"/>
  <c r="D332" i="62" s="1"/>
  <c r="D333" i="62" s="1"/>
  <c r="D334" i="62" s="1"/>
  <c r="D335" i="62" s="1"/>
  <c r="D336" i="62" s="1"/>
  <c r="D337" i="62" s="1"/>
  <c r="D338" i="62" s="1"/>
  <c r="D339" i="62" s="1"/>
  <c r="D340" i="62" s="1"/>
  <c r="D341" i="62" s="1"/>
  <c r="D342" i="62" s="1"/>
  <c r="D343" i="62" s="1"/>
  <c r="D314" i="62"/>
  <c r="D315" i="62" s="1"/>
  <c r="D316" i="62" s="1"/>
  <c r="D317" i="62" s="1"/>
  <c r="D318" i="62" s="1"/>
  <c r="D319" i="62" s="1"/>
  <c r="D320" i="62" s="1"/>
  <c r="D321" i="62" s="1"/>
  <c r="D322" i="62" s="1"/>
  <c r="D323" i="62" s="1"/>
  <c r="D324" i="62" s="1"/>
  <c r="D325" i="62" s="1"/>
  <c r="D326" i="62" s="1"/>
  <c r="D327" i="62" s="1"/>
  <c r="D328" i="62" s="1"/>
  <c r="D298" i="62"/>
  <c r="D299" i="62" s="1"/>
  <c r="D300" i="62" s="1"/>
  <c r="D301" i="62" s="1"/>
  <c r="D302" i="62" s="1"/>
  <c r="D303" i="62" s="1"/>
  <c r="D304" i="62" s="1"/>
  <c r="D305" i="62" s="1"/>
  <c r="D306" i="62" s="1"/>
  <c r="D307" i="62" s="1"/>
  <c r="D308" i="62" s="1"/>
  <c r="D309" i="62" s="1"/>
  <c r="D310" i="62" s="1"/>
  <c r="D311" i="62" s="1"/>
  <c r="D312" i="62" s="1"/>
  <c r="D283" i="62"/>
  <c r="D284" i="62" s="1"/>
  <c r="D285" i="62" s="1"/>
  <c r="D286" i="62" s="1"/>
  <c r="D287" i="62" s="1"/>
  <c r="D288" i="62" s="1"/>
  <c r="D289" i="62" s="1"/>
  <c r="D290" i="62" s="1"/>
  <c r="D291" i="62" s="1"/>
  <c r="D292" i="62" s="1"/>
  <c r="D293" i="62" s="1"/>
  <c r="D294" i="62" s="1"/>
  <c r="D295" i="62" s="1"/>
  <c r="D296" i="62" s="1"/>
  <c r="D297" i="62" s="1"/>
  <c r="D268" i="62"/>
  <c r="D269" i="62" s="1"/>
  <c r="D270" i="62" s="1"/>
  <c r="D271" i="62" s="1"/>
  <c r="D272" i="62" s="1"/>
  <c r="D273" i="62" s="1"/>
  <c r="D274" i="62" s="1"/>
  <c r="D275" i="62" s="1"/>
  <c r="D276" i="62" s="1"/>
  <c r="D277" i="62" s="1"/>
  <c r="D278" i="62" s="1"/>
  <c r="D279" i="62" s="1"/>
  <c r="D280" i="62" s="1"/>
  <c r="D281" i="62" s="1"/>
  <c r="D282" i="62" s="1"/>
  <c r="D253" i="62"/>
  <c r="D254" i="62" s="1"/>
  <c r="D255" i="62" s="1"/>
  <c r="D256" i="62" s="1"/>
  <c r="D257" i="62" s="1"/>
  <c r="D258" i="62" s="1"/>
  <c r="D259" i="62" s="1"/>
  <c r="D260" i="62" s="1"/>
  <c r="D261" i="62" s="1"/>
  <c r="D262" i="62" s="1"/>
  <c r="D263" i="62" s="1"/>
  <c r="D264" i="62" s="1"/>
  <c r="D265" i="62" s="1"/>
  <c r="D266" i="62" s="1"/>
  <c r="D267" i="62" s="1"/>
  <c r="D238" i="62"/>
  <c r="D239" i="62" s="1"/>
  <c r="D240" i="62" s="1"/>
  <c r="D241" i="62" s="1"/>
  <c r="D242" i="62" s="1"/>
  <c r="D243" i="62" s="1"/>
  <c r="D244" i="62" s="1"/>
  <c r="D245" i="62" s="1"/>
  <c r="D246" i="62" s="1"/>
  <c r="D247" i="62" s="1"/>
  <c r="D248" i="62" s="1"/>
  <c r="D249" i="62" s="1"/>
  <c r="D250" i="62" s="1"/>
  <c r="D251" i="62" s="1"/>
  <c r="D252" i="62" s="1"/>
  <c r="D222" i="62"/>
  <c r="D223" i="62" s="1"/>
  <c r="D224" i="62" s="1"/>
  <c r="D225" i="62" s="1"/>
  <c r="D226" i="62" s="1"/>
  <c r="D227" i="62" s="1"/>
  <c r="D228" i="62" s="1"/>
  <c r="D229" i="62" s="1"/>
  <c r="D230" i="62" s="1"/>
  <c r="D231" i="62" s="1"/>
  <c r="D232" i="62" s="1"/>
  <c r="D233" i="62" s="1"/>
  <c r="D234" i="62" s="1"/>
  <c r="D235" i="62" s="1"/>
  <c r="D236" i="62" s="1"/>
  <c r="D207" i="62"/>
  <c r="D208" i="62" s="1"/>
  <c r="D209" i="62" s="1"/>
  <c r="D210" i="62" s="1"/>
  <c r="D211" i="62" s="1"/>
  <c r="D212" i="62" s="1"/>
  <c r="D213" i="62" s="1"/>
  <c r="D214" i="62" s="1"/>
  <c r="D215" i="62" s="1"/>
  <c r="D216" i="62" s="1"/>
  <c r="D217" i="62" s="1"/>
  <c r="D218" i="62" s="1"/>
  <c r="D219" i="62" s="1"/>
  <c r="D220" i="62" s="1"/>
  <c r="D221" i="62" s="1"/>
  <c r="D192" i="62"/>
  <c r="D193" i="62" s="1"/>
  <c r="D194" i="62" s="1"/>
  <c r="D195" i="62" s="1"/>
  <c r="D196" i="62" s="1"/>
  <c r="D197" i="62" s="1"/>
  <c r="D198" i="62" s="1"/>
  <c r="D199" i="62" s="1"/>
  <c r="D200" i="62" s="1"/>
  <c r="D201" i="62" s="1"/>
  <c r="D202" i="62" s="1"/>
  <c r="D203" i="62" s="1"/>
  <c r="D204" i="62" s="1"/>
  <c r="D205" i="62" s="1"/>
  <c r="D206" i="62" s="1"/>
  <c r="D177" i="62"/>
  <c r="D178" i="62" s="1"/>
  <c r="D179" i="62" s="1"/>
  <c r="D180" i="62" s="1"/>
  <c r="D181" i="62" s="1"/>
  <c r="D182" i="62" s="1"/>
  <c r="D183" i="62" s="1"/>
  <c r="D184" i="62" s="1"/>
  <c r="D185" i="62" s="1"/>
  <c r="D186" i="62" s="1"/>
  <c r="D187" i="62" s="1"/>
  <c r="D188" i="62" s="1"/>
  <c r="D189" i="62" s="1"/>
  <c r="D190" i="62" s="1"/>
  <c r="D191" i="62" s="1"/>
  <c r="D162" i="62"/>
  <c r="D163" i="62" s="1"/>
  <c r="D164" i="62" s="1"/>
  <c r="D165" i="62" s="1"/>
  <c r="D166" i="62" s="1"/>
  <c r="D167" i="62" s="1"/>
  <c r="D168" i="62" s="1"/>
  <c r="D169" i="62" s="1"/>
  <c r="D170" i="62" s="1"/>
  <c r="D171" i="62" s="1"/>
  <c r="D172" i="62" s="1"/>
  <c r="D173" i="62" s="1"/>
  <c r="D174" i="62" s="1"/>
  <c r="D175" i="62" s="1"/>
  <c r="D176" i="62" s="1"/>
  <c r="D146" i="62"/>
  <c r="D147" i="62" s="1"/>
  <c r="D148" i="62" s="1"/>
  <c r="D149" i="62" s="1"/>
  <c r="D150" i="62" s="1"/>
  <c r="D151" i="62" s="1"/>
  <c r="D152" i="62" s="1"/>
  <c r="D153" i="62" s="1"/>
  <c r="D154" i="62" s="1"/>
  <c r="D155" i="62" s="1"/>
  <c r="D156" i="62" s="1"/>
  <c r="D157" i="62" s="1"/>
  <c r="D158" i="62" s="1"/>
  <c r="D159" i="62" s="1"/>
  <c r="D160" i="62" s="1"/>
  <c r="D131" i="62"/>
  <c r="D132" i="62" s="1"/>
  <c r="D133" i="62" s="1"/>
  <c r="D134" i="62" s="1"/>
  <c r="D135" i="62" s="1"/>
  <c r="D136" i="62" s="1"/>
  <c r="D137" i="62" s="1"/>
  <c r="D138" i="62" s="1"/>
  <c r="D139" i="62" s="1"/>
  <c r="D140" i="62" s="1"/>
  <c r="D141" i="62" s="1"/>
  <c r="D142" i="62" s="1"/>
  <c r="D143" i="62" s="1"/>
  <c r="D144" i="62" s="1"/>
  <c r="D145" i="62" s="1"/>
  <c r="D116" i="62"/>
  <c r="D117" i="62" s="1"/>
  <c r="D118" i="62" s="1"/>
  <c r="D119" i="62" s="1"/>
  <c r="D120" i="62" s="1"/>
  <c r="D121" i="62" s="1"/>
  <c r="D122" i="62" s="1"/>
  <c r="D123" i="62" s="1"/>
  <c r="D124" i="62" s="1"/>
  <c r="D125" i="62" s="1"/>
  <c r="D126" i="62" s="1"/>
  <c r="D127" i="62" s="1"/>
  <c r="D128" i="62" s="1"/>
  <c r="D129" i="62" s="1"/>
  <c r="D130" i="62" s="1"/>
  <c r="D101" i="62"/>
  <c r="D102" i="62" s="1"/>
  <c r="D103" i="62" s="1"/>
  <c r="D104" i="62" s="1"/>
  <c r="D105" i="62" s="1"/>
  <c r="D106" i="62" s="1"/>
  <c r="D107" i="62" s="1"/>
  <c r="D108" i="62" s="1"/>
  <c r="D109" i="62" s="1"/>
  <c r="D110" i="62" s="1"/>
  <c r="D111" i="62" s="1"/>
  <c r="D112" i="62" s="1"/>
  <c r="D113" i="62" s="1"/>
  <c r="D114" i="62" s="1"/>
  <c r="D115" i="62" s="1"/>
  <c r="D86" i="62"/>
  <c r="D87" i="62" s="1"/>
  <c r="D88" i="62" s="1"/>
  <c r="D89" i="62" s="1"/>
  <c r="D90" i="62" s="1"/>
  <c r="D91" i="62" s="1"/>
  <c r="D92" i="62" s="1"/>
  <c r="D93" i="62" s="1"/>
  <c r="D94" i="62" s="1"/>
  <c r="D95" i="62" s="1"/>
  <c r="D96" i="62" s="1"/>
  <c r="D97" i="62" s="1"/>
  <c r="D98" i="62" s="1"/>
  <c r="D99" i="62" s="1"/>
  <c r="D100" i="62" s="1"/>
  <c r="D70" i="62"/>
  <c r="D71" i="62" s="1"/>
  <c r="D72" i="62" s="1"/>
  <c r="D73" i="62" s="1"/>
  <c r="D74" i="62" s="1"/>
  <c r="D75" i="62" s="1"/>
  <c r="D76" i="62" s="1"/>
  <c r="D77" i="62" s="1"/>
  <c r="D78" i="62" s="1"/>
  <c r="D79" i="62" s="1"/>
  <c r="D80" i="62" s="1"/>
  <c r="D81" i="62" s="1"/>
  <c r="D82" i="62" s="1"/>
  <c r="D83" i="62" s="1"/>
  <c r="D84" i="62" s="1"/>
  <c r="D55" i="62"/>
  <c r="D56" i="62" s="1"/>
  <c r="D57" i="62" s="1"/>
  <c r="D58" i="62" s="1"/>
  <c r="D59" i="62" s="1"/>
  <c r="D60" i="62" s="1"/>
  <c r="D61" i="62" s="1"/>
  <c r="D62" i="62" s="1"/>
  <c r="D63" i="62" s="1"/>
  <c r="D64" i="62" s="1"/>
  <c r="D65" i="62" s="1"/>
  <c r="D66" i="62" s="1"/>
  <c r="D67" i="62" s="1"/>
  <c r="D68" i="62" s="1"/>
  <c r="D69" i="62" s="1"/>
  <c r="D40" i="62"/>
  <c r="D41" i="62" s="1"/>
  <c r="D42" i="62" s="1"/>
  <c r="D43" i="62" s="1"/>
  <c r="D44" i="62" s="1"/>
  <c r="D45" i="62" s="1"/>
  <c r="D46" i="62" s="1"/>
  <c r="D47" i="62" s="1"/>
  <c r="D48" i="62" s="1"/>
  <c r="D49" i="62" s="1"/>
  <c r="D50" i="62" s="1"/>
  <c r="D51" i="62" s="1"/>
  <c r="D52" i="62" s="1"/>
  <c r="D53" i="62" s="1"/>
  <c r="D54" i="62" s="1"/>
  <c r="D25" i="62"/>
  <c r="D26" i="62" s="1"/>
  <c r="D27" i="62" s="1"/>
  <c r="D28" i="62" s="1"/>
  <c r="D29" i="62" s="1"/>
  <c r="D30" i="62" s="1"/>
  <c r="D31" i="62" s="1"/>
  <c r="D32" i="62" s="1"/>
  <c r="D33" i="62" s="1"/>
  <c r="D34" i="62" s="1"/>
  <c r="D35" i="62" s="1"/>
  <c r="D36" i="62" s="1"/>
  <c r="D37" i="62" s="1"/>
  <c r="D38" i="62" s="1"/>
  <c r="D39" i="62" s="1"/>
  <c r="G27" i="77"/>
  <c r="H27" i="77"/>
  <c r="I27" i="77"/>
  <c r="J27" i="77"/>
  <c r="K27" i="77"/>
  <c r="L27" i="77"/>
  <c r="M27" i="77"/>
  <c r="N27" i="77"/>
  <c r="O27" i="77"/>
  <c r="P27" i="77"/>
  <c r="Q27" i="77"/>
  <c r="R27" i="77"/>
  <c r="S27" i="77"/>
  <c r="T27" i="77"/>
  <c r="U27" i="77"/>
  <c r="V27" i="77"/>
  <c r="W27" i="77"/>
  <c r="X27" i="77"/>
  <c r="Y27" i="77"/>
  <c r="Z27" i="77"/>
  <c r="AA27" i="77"/>
  <c r="AB27" i="77"/>
  <c r="AC27" i="77"/>
  <c r="AD27" i="77"/>
  <c r="AE27" i="77"/>
  <c r="AF27" i="77"/>
  <c r="AG27" i="77"/>
  <c r="AH27" i="77"/>
  <c r="AI27" i="77"/>
  <c r="AJ27" i="77"/>
  <c r="AK27" i="77"/>
  <c r="AL27" i="77"/>
  <c r="AM27" i="77"/>
  <c r="AN27" i="77"/>
  <c r="AO27" i="77"/>
  <c r="AP27" i="77"/>
  <c r="AQ27" i="77"/>
  <c r="AR27" i="77"/>
  <c r="AS27" i="77"/>
  <c r="AT27" i="77"/>
  <c r="AU27" i="77"/>
  <c r="AV27" i="77"/>
  <c r="AW27" i="77"/>
  <c r="AX27" i="77"/>
  <c r="AY27" i="77"/>
  <c r="AZ27" i="77"/>
  <c r="BA27" i="77"/>
  <c r="BB27" i="77"/>
  <c r="BC27" i="77"/>
  <c r="BD27" i="77"/>
  <c r="BE27" i="77"/>
  <c r="BF27" i="77"/>
  <c r="BG27" i="77"/>
  <c r="BH27" i="77"/>
  <c r="BI27" i="77"/>
  <c r="BJ27" i="77"/>
  <c r="BK27" i="77"/>
  <c r="G28" i="77"/>
  <c r="H28" i="77"/>
  <c r="I28" i="77"/>
  <c r="J28" i="77"/>
  <c r="K28" i="77"/>
  <c r="L28" i="77"/>
  <c r="M28" i="77"/>
  <c r="N28" i="77"/>
  <c r="O28" i="77"/>
  <c r="P28" i="77"/>
  <c r="Q28" i="77"/>
  <c r="R28" i="77"/>
  <c r="S28" i="77"/>
  <c r="T28" i="77"/>
  <c r="U28" i="77"/>
  <c r="V28" i="77"/>
  <c r="W28" i="77"/>
  <c r="X28" i="77"/>
  <c r="Y28" i="77"/>
  <c r="Z28" i="77"/>
  <c r="AA28" i="77"/>
  <c r="AB28" i="77"/>
  <c r="AC28" i="77"/>
  <c r="AD28" i="77"/>
  <c r="AE28" i="77"/>
  <c r="AF28" i="77"/>
  <c r="AG28" i="77"/>
  <c r="AH28" i="77"/>
  <c r="AI28" i="77"/>
  <c r="AJ28" i="77"/>
  <c r="AK28" i="77"/>
  <c r="AL28" i="77"/>
  <c r="AM28" i="77"/>
  <c r="AN28" i="77"/>
  <c r="AO28" i="77"/>
  <c r="AP28" i="77"/>
  <c r="AQ28" i="77"/>
  <c r="AR28" i="77"/>
  <c r="AS28" i="77"/>
  <c r="AT28" i="77"/>
  <c r="AU28" i="77"/>
  <c r="AV28" i="77"/>
  <c r="AW28" i="77"/>
  <c r="AX28" i="77"/>
  <c r="AY28" i="77"/>
  <c r="AZ28" i="77"/>
  <c r="BA28" i="77"/>
  <c r="BB28" i="77"/>
  <c r="BC28" i="77"/>
  <c r="BD28" i="77"/>
  <c r="BE28" i="77"/>
  <c r="BF28" i="77"/>
  <c r="BG28" i="77"/>
  <c r="BH28" i="77"/>
  <c r="BI28" i="77"/>
  <c r="BJ28" i="77"/>
  <c r="BK28" i="77"/>
  <c r="E27" i="77"/>
  <c r="F27" i="77"/>
  <c r="E28" i="77"/>
  <c r="F28" i="77"/>
  <c r="D28" i="77"/>
  <c r="D27" i="77"/>
  <c r="B3" i="58"/>
  <c r="B4" i="58"/>
  <c r="B5" i="58"/>
  <c r="B6" i="58"/>
  <c r="B7" i="58"/>
  <c r="B8" i="58"/>
  <c r="B9" i="58"/>
  <c r="B10" i="58"/>
  <c r="B11" i="58"/>
  <c r="B12" i="58"/>
  <c r="B13" i="58"/>
  <c r="B14" i="58"/>
  <c r="B15" i="58"/>
  <c r="B2" i="58"/>
  <c r="E4" i="58"/>
  <c r="F4" i="58"/>
  <c r="G4" i="58"/>
  <c r="H4" i="58"/>
  <c r="I4" i="58"/>
  <c r="J4" i="58"/>
  <c r="K4" i="58"/>
  <c r="L4" i="58"/>
  <c r="M4" i="58"/>
  <c r="N4" i="58"/>
  <c r="O4" i="58"/>
  <c r="P4" i="58"/>
  <c r="Q4" i="58"/>
  <c r="R4" i="58"/>
  <c r="S4" i="58"/>
  <c r="T4" i="58"/>
  <c r="U4" i="58"/>
  <c r="V4" i="58"/>
  <c r="W4" i="58"/>
  <c r="X4" i="58"/>
  <c r="Y4" i="58"/>
  <c r="Z4" i="58"/>
  <c r="AA4" i="58"/>
  <c r="AB4" i="58"/>
  <c r="AC4" i="58"/>
  <c r="AD4" i="58"/>
  <c r="AE4" i="58"/>
  <c r="AF4" i="58"/>
  <c r="AG4" i="58"/>
  <c r="AH4" i="58"/>
  <c r="AI4" i="58"/>
  <c r="AJ4" i="58"/>
  <c r="AK4" i="58"/>
  <c r="AL4" i="58"/>
  <c r="AM4" i="58"/>
  <c r="AN4" i="58"/>
  <c r="AO4" i="58"/>
  <c r="AP4" i="58"/>
  <c r="AQ4" i="58"/>
  <c r="AR4" i="58"/>
  <c r="AS4" i="58"/>
  <c r="AT4" i="58"/>
  <c r="AU4" i="58"/>
  <c r="AV4" i="58"/>
  <c r="AW4" i="58"/>
  <c r="AX4" i="58"/>
  <c r="AY4" i="58"/>
  <c r="AZ4" i="58"/>
  <c r="BA4" i="58"/>
  <c r="BB4" i="58"/>
  <c r="BC4" i="58"/>
  <c r="BD4" i="58"/>
  <c r="BE4" i="58"/>
  <c r="BF4" i="58"/>
  <c r="BG4" i="58"/>
  <c r="BH4" i="58"/>
  <c r="BI4" i="58"/>
  <c r="BJ4" i="58"/>
  <c r="BK4" i="58"/>
  <c r="BL4" i="58"/>
  <c r="BM4" i="58"/>
  <c r="BN4" i="58"/>
  <c r="BO4" i="58"/>
  <c r="BP4" i="58"/>
  <c r="BQ4" i="58"/>
  <c r="BR4" i="58"/>
  <c r="BS4" i="58"/>
  <c r="BT4" i="58"/>
  <c r="BU4" i="58"/>
  <c r="BV4" i="58"/>
  <c r="BW4" i="58"/>
  <c r="BX4" i="58"/>
  <c r="BY4" i="58"/>
  <c r="BZ4" i="58"/>
  <c r="CA4" i="58"/>
  <c r="CB4" i="58"/>
  <c r="CC4" i="58"/>
  <c r="CD4" i="58"/>
  <c r="CE4" i="58"/>
  <c r="CF4" i="58"/>
  <c r="CG4" i="58"/>
  <c r="CH4" i="58"/>
  <c r="CI4" i="58"/>
  <c r="CJ4" i="58"/>
  <c r="CK4" i="58"/>
  <c r="CL4" i="58"/>
  <c r="CM4" i="58"/>
  <c r="CN4" i="58"/>
  <c r="CO4" i="58"/>
  <c r="CP4" i="58"/>
  <c r="CQ4" i="58"/>
  <c r="CR4" i="58"/>
  <c r="CS4" i="58"/>
  <c r="CT4" i="58"/>
  <c r="CU4" i="58"/>
  <c r="CV4" i="58"/>
  <c r="CW4" i="58"/>
  <c r="CX4" i="58"/>
  <c r="CY4" i="58"/>
  <c r="CZ4" i="58"/>
  <c r="E5" i="58"/>
  <c r="F5" i="58"/>
  <c r="G5" i="58"/>
  <c r="H5" i="58"/>
  <c r="I5" i="58"/>
  <c r="J5" i="58"/>
  <c r="K5" i="58"/>
  <c r="L5" i="58"/>
  <c r="M5" i="58"/>
  <c r="N5" i="58"/>
  <c r="O5" i="58"/>
  <c r="P5" i="58"/>
  <c r="Q5" i="58"/>
  <c r="R5" i="58"/>
  <c r="S5" i="58"/>
  <c r="T5" i="58"/>
  <c r="U5" i="58"/>
  <c r="V5" i="58"/>
  <c r="W5" i="58"/>
  <c r="X5" i="58"/>
  <c r="Y5" i="58"/>
  <c r="Z5" i="58"/>
  <c r="AA5" i="58"/>
  <c r="AB5" i="58"/>
  <c r="AC5" i="58"/>
  <c r="AD5" i="58"/>
  <c r="AE5" i="58"/>
  <c r="AF5" i="58"/>
  <c r="AG5" i="58"/>
  <c r="AH5" i="58"/>
  <c r="AI5" i="58"/>
  <c r="AJ5" i="58"/>
  <c r="AK5" i="58"/>
  <c r="AL5" i="58"/>
  <c r="AM5" i="58"/>
  <c r="AN5" i="58"/>
  <c r="AO5" i="58"/>
  <c r="AP5" i="58"/>
  <c r="AQ5" i="58"/>
  <c r="AR5" i="58"/>
  <c r="AS5" i="58"/>
  <c r="AT5" i="58"/>
  <c r="AU5" i="58"/>
  <c r="AV5" i="58"/>
  <c r="AW5" i="58"/>
  <c r="AX5" i="58"/>
  <c r="AY5" i="58"/>
  <c r="AZ5" i="58"/>
  <c r="BA5" i="58"/>
  <c r="BB5" i="58"/>
  <c r="BC5" i="58"/>
  <c r="BD5" i="58"/>
  <c r="BE5" i="58"/>
  <c r="BF5" i="58"/>
  <c r="BG5" i="58"/>
  <c r="BH5" i="58"/>
  <c r="BI5" i="58"/>
  <c r="BJ5" i="58"/>
  <c r="BK5" i="58"/>
  <c r="BL5" i="58"/>
  <c r="BM5" i="58"/>
  <c r="BN5" i="58"/>
  <c r="BO5" i="58"/>
  <c r="BP5" i="58"/>
  <c r="BQ5" i="58"/>
  <c r="BR5" i="58"/>
  <c r="BS5" i="58"/>
  <c r="BT5" i="58"/>
  <c r="BU5" i="58"/>
  <c r="BV5" i="58"/>
  <c r="BW5" i="58"/>
  <c r="BX5" i="58"/>
  <c r="BY5" i="58"/>
  <c r="BZ5" i="58"/>
  <c r="CA5" i="58"/>
  <c r="CB5" i="58"/>
  <c r="CC5" i="58"/>
  <c r="CD5" i="58"/>
  <c r="CE5" i="58"/>
  <c r="CF5" i="58"/>
  <c r="CG5" i="58"/>
  <c r="CH5" i="58"/>
  <c r="CI5" i="58"/>
  <c r="CJ5" i="58"/>
  <c r="CK5" i="58"/>
  <c r="CL5" i="58"/>
  <c r="CM5" i="58"/>
  <c r="CN5" i="58"/>
  <c r="CO5" i="58"/>
  <c r="CP5" i="58"/>
  <c r="CQ5" i="58"/>
  <c r="CR5" i="58"/>
  <c r="CS5" i="58"/>
  <c r="CT5" i="58"/>
  <c r="CU5" i="58"/>
  <c r="CV5" i="58"/>
  <c r="CW5" i="58"/>
  <c r="CX5" i="58"/>
  <c r="CY5" i="58"/>
  <c r="CZ5" i="58"/>
  <c r="E6" i="58"/>
  <c r="F6" i="58"/>
  <c r="G6" i="58"/>
  <c r="H6" i="58"/>
  <c r="I6" i="58"/>
  <c r="J6" i="58"/>
  <c r="K6" i="58"/>
  <c r="L6" i="58"/>
  <c r="M6" i="58"/>
  <c r="N6" i="58"/>
  <c r="O6" i="58"/>
  <c r="P6" i="58"/>
  <c r="Q6" i="58"/>
  <c r="R6" i="58"/>
  <c r="S6" i="58"/>
  <c r="T6" i="58"/>
  <c r="U6" i="58"/>
  <c r="V6" i="58"/>
  <c r="W6" i="58"/>
  <c r="X6" i="58"/>
  <c r="Y6" i="58"/>
  <c r="Z6" i="58"/>
  <c r="AA6" i="58"/>
  <c r="AB6" i="58"/>
  <c r="AC6" i="58"/>
  <c r="AD6" i="58"/>
  <c r="AE6" i="58"/>
  <c r="AF6" i="58"/>
  <c r="AG6" i="58"/>
  <c r="AH6" i="58"/>
  <c r="AI6" i="58"/>
  <c r="AJ6" i="58"/>
  <c r="AK6" i="58"/>
  <c r="AL6" i="58"/>
  <c r="AM6" i="58"/>
  <c r="AN6" i="58"/>
  <c r="AO6" i="58"/>
  <c r="AP6" i="58"/>
  <c r="AQ6" i="58"/>
  <c r="AR6" i="58"/>
  <c r="AS6" i="58"/>
  <c r="AT6" i="58"/>
  <c r="AU6" i="58"/>
  <c r="AV6" i="58"/>
  <c r="AW6" i="58"/>
  <c r="AX6" i="58"/>
  <c r="AY6" i="58"/>
  <c r="AZ6" i="58"/>
  <c r="BA6" i="58"/>
  <c r="BB6" i="58"/>
  <c r="BC6" i="58"/>
  <c r="BD6" i="58"/>
  <c r="BE6" i="58"/>
  <c r="BF6" i="58"/>
  <c r="BG6" i="58"/>
  <c r="BH6" i="58"/>
  <c r="BI6" i="58"/>
  <c r="BJ6" i="58"/>
  <c r="BK6" i="58"/>
  <c r="BL6" i="58"/>
  <c r="BM6" i="58"/>
  <c r="BN6" i="58"/>
  <c r="BO6" i="58"/>
  <c r="BP6" i="58"/>
  <c r="BQ6" i="58"/>
  <c r="BR6" i="58"/>
  <c r="BS6" i="58"/>
  <c r="BT6" i="58"/>
  <c r="BU6" i="58"/>
  <c r="BV6" i="58"/>
  <c r="BW6" i="58"/>
  <c r="BX6" i="58"/>
  <c r="BY6" i="58"/>
  <c r="BZ6" i="58"/>
  <c r="CA6" i="58"/>
  <c r="CB6" i="58"/>
  <c r="CC6" i="58"/>
  <c r="CD6" i="58"/>
  <c r="CE6" i="58"/>
  <c r="CF6" i="58"/>
  <c r="CG6" i="58"/>
  <c r="CH6" i="58"/>
  <c r="CI6" i="58"/>
  <c r="CJ6" i="58"/>
  <c r="CK6" i="58"/>
  <c r="CL6" i="58"/>
  <c r="CM6" i="58"/>
  <c r="CN6" i="58"/>
  <c r="CO6" i="58"/>
  <c r="CP6" i="58"/>
  <c r="CQ6" i="58"/>
  <c r="CR6" i="58"/>
  <c r="CS6" i="58"/>
  <c r="CT6" i="58"/>
  <c r="CU6" i="58"/>
  <c r="CV6" i="58"/>
  <c r="CW6" i="58"/>
  <c r="CX6" i="58"/>
  <c r="CY6" i="58"/>
  <c r="CZ6" i="58"/>
  <c r="E7" i="58"/>
  <c r="F7" i="58"/>
  <c r="G7" i="58"/>
  <c r="H7" i="58"/>
  <c r="I7" i="58"/>
  <c r="J7" i="58"/>
  <c r="K7" i="58"/>
  <c r="L7" i="58"/>
  <c r="M7" i="58"/>
  <c r="N7" i="58"/>
  <c r="O7" i="58"/>
  <c r="P7" i="58"/>
  <c r="Q7" i="58"/>
  <c r="R7" i="58"/>
  <c r="S7" i="58"/>
  <c r="T7" i="58"/>
  <c r="U7" i="58"/>
  <c r="V7" i="58"/>
  <c r="W7" i="58"/>
  <c r="X7" i="58"/>
  <c r="Y7" i="58"/>
  <c r="Z7" i="58"/>
  <c r="AA7" i="58"/>
  <c r="AB7" i="58"/>
  <c r="AC7" i="58"/>
  <c r="AD7" i="58"/>
  <c r="AE7" i="58"/>
  <c r="AF7" i="58"/>
  <c r="AG7" i="58"/>
  <c r="AH7" i="58"/>
  <c r="AI7" i="58"/>
  <c r="AJ7" i="58"/>
  <c r="AK7" i="58"/>
  <c r="AL7" i="58"/>
  <c r="AM7" i="58"/>
  <c r="AN7" i="58"/>
  <c r="AO7" i="58"/>
  <c r="AP7" i="58"/>
  <c r="AQ7" i="58"/>
  <c r="AR7" i="58"/>
  <c r="AS7" i="58"/>
  <c r="AT7" i="58"/>
  <c r="AU7" i="58"/>
  <c r="AV7" i="58"/>
  <c r="AW7" i="58"/>
  <c r="AX7" i="58"/>
  <c r="AY7" i="58"/>
  <c r="AZ7" i="58"/>
  <c r="BA7" i="58"/>
  <c r="BB7" i="58"/>
  <c r="BC7" i="58"/>
  <c r="BD7" i="58"/>
  <c r="BE7" i="58"/>
  <c r="BF7" i="58"/>
  <c r="BG7" i="58"/>
  <c r="BH7" i="58"/>
  <c r="BI7" i="58"/>
  <c r="BJ7" i="58"/>
  <c r="BK7" i="58"/>
  <c r="BL7" i="58"/>
  <c r="BM7" i="58"/>
  <c r="BN7" i="58"/>
  <c r="BO7" i="58"/>
  <c r="BP7" i="58"/>
  <c r="BQ7" i="58"/>
  <c r="BR7" i="58"/>
  <c r="BS7" i="58"/>
  <c r="BT7" i="58"/>
  <c r="BU7" i="58"/>
  <c r="BV7" i="58"/>
  <c r="BW7" i="58"/>
  <c r="BX7" i="58"/>
  <c r="BY7" i="58"/>
  <c r="BZ7" i="58"/>
  <c r="CA7" i="58"/>
  <c r="CB7" i="58"/>
  <c r="CC7" i="58"/>
  <c r="CD7" i="58"/>
  <c r="CE7" i="58"/>
  <c r="CF7" i="58"/>
  <c r="CG7" i="58"/>
  <c r="CH7" i="58"/>
  <c r="CI7" i="58"/>
  <c r="CJ7" i="58"/>
  <c r="CK7" i="58"/>
  <c r="CL7" i="58"/>
  <c r="CM7" i="58"/>
  <c r="CN7" i="58"/>
  <c r="CO7" i="58"/>
  <c r="CP7" i="58"/>
  <c r="CQ7" i="58"/>
  <c r="CR7" i="58"/>
  <c r="CS7" i="58"/>
  <c r="CT7" i="58"/>
  <c r="CU7" i="58"/>
  <c r="CV7" i="58"/>
  <c r="CW7" i="58"/>
  <c r="CX7" i="58"/>
  <c r="CY7" i="58"/>
  <c r="CZ7" i="58"/>
  <c r="E8" i="58"/>
  <c r="F8" i="58"/>
  <c r="G8" i="58"/>
  <c r="H8" i="58"/>
  <c r="I8" i="58"/>
  <c r="J8" i="58"/>
  <c r="K8" i="58"/>
  <c r="L8" i="58"/>
  <c r="M8" i="58"/>
  <c r="N8" i="58"/>
  <c r="O8" i="58"/>
  <c r="P8" i="58"/>
  <c r="Q8" i="58"/>
  <c r="R8" i="58"/>
  <c r="S8" i="58"/>
  <c r="T8" i="58"/>
  <c r="U8" i="58"/>
  <c r="V8" i="58"/>
  <c r="W8" i="58"/>
  <c r="X8" i="58"/>
  <c r="Y8" i="58"/>
  <c r="Z8" i="58"/>
  <c r="AA8" i="58"/>
  <c r="AB8" i="58"/>
  <c r="AC8" i="58"/>
  <c r="AD8" i="58"/>
  <c r="AE8" i="58"/>
  <c r="AF8" i="58"/>
  <c r="AG8" i="58"/>
  <c r="AH8" i="58"/>
  <c r="AI8" i="58"/>
  <c r="AJ8" i="58"/>
  <c r="AK8" i="58"/>
  <c r="AL8" i="58"/>
  <c r="AM8" i="58"/>
  <c r="AN8" i="58"/>
  <c r="AO8" i="58"/>
  <c r="AP8" i="58"/>
  <c r="AQ8" i="58"/>
  <c r="AR8" i="58"/>
  <c r="AS8" i="58"/>
  <c r="AT8" i="58"/>
  <c r="AU8" i="58"/>
  <c r="AV8" i="58"/>
  <c r="AW8" i="58"/>
  <c r="AX8" i="58"/>
  <c r="AY8" i="58"/>
  <c r="AZ8" i="58"/>
  <c r="BA8" i="58"/>
  <c r="BB8" i="58"/>
  <c r="BC8" i="58"/>
  <c r="BD8" i="58"/>
  <c r="BE8" i="58"/>
  <c r="BF8" i="58"/>
  <c r="BG8" i="58"/>
  <c r="BH8" i="58"/>
  <c r="BI8" i="58"/>
  <c r="BJ8" i="58"/>
  <c r="BK8" i="58"/>
  <c r="BL8" i="58"/>
  <c r="BM8" i="58"/>
  <c r="BN8" i="58"/>
  <c r="BO8" i="58"/>
  <c r="BP8" i="58"/>
  <c r="BQ8" i="58"/>
  <c r="BR8" i="58"/>
  <c r="BS8" i="58"/>
  <c r="BT8" i="58"/>
  <c r="BU8" i="58"/>
  <c r="BV8" i="58"/>
  <c r="BW8" i="58"/>
  <c r="BX8" i="58"/>
  <c r="BY8" i="58"/>
  <c r="BZ8" i="58"/>
  <c r="CA8" i="58"/>
  <c r="CB8" i="58"/>
  <c r="CC8" i="58"/>
  <c r="CD8" i="58"/>
  <c r="CE8" i="58"/>
  <c r="CF8" i="58"/>
  <c r="CG8" i="58"/>
  <c r="CH8" i="58"/>
  <c r="CI8" i="58"/>
  <c r="CJ8" i="58"/>
  <c r="CK8" i="58"/>
  <c r="CL8" i="58"/>
  <c r="CM8" i="58"/>
  <c r="CN8" i="58"/>
  <c r="CO8" i="58"/>
  <c r="CP8" i="58"/>
  <c r="CQ8" i="58"/>
  <c r="CR8" i="58"/>
  <c r="CS8" i="58"/>
  <c r="CT8" i="58"/>
  <c r="CU8" i="58"/>
  <c r="CV8" i="58"/>
  <c r="CW8" i="58"/>
  <c r="CX8" i="58"/>
  <c r="CY8" i="58"/>
  <c r="CZ8" i="58"/>
  <c r="E9" i="58"/>
  <c r="F9" i="58"/>
  <c r="G9" i="58"/>
  <c r="H9" i="58"/>
  <c r="I9" i="58"/>
  <c r="J9" i="58"/>
  <c r="K9" i="58"/>
  <c r="L9" i="58"/>
  <c r="M9" i="58"/>
  <c r="N9" i="58"/>
  <c r="O9" i="58"/>
  <c r="P9" i="58"/>
  <c r="Q9" i="58"/>
  <c r="R9" i="58"/>
  <c r="S9" i="58"/>
  <c r="T9" i="58"/>
  <c r="U9" i="58"/>
  <c r="V9" i="58"/>
  <c r="W9" i="58"/>
  <c r="X9" i="58"/>
  <c r="Y9" i="58"/>
  <c r="Z9" i="58"/>
  <c r="AA9" i="58"/>
  <c r="AB9" i="58"/>
  <c r="AC9" i="58"/>
  <c r="AD9" i="58"/>
  <c r="AE9" i="58"/>
  <c r="AF9" i="58"/>
  <c r="AG9" i="58"/>
  <c r="AH9" i="58"/>
  <c r="AI9" i="58"/>
  <c r="AJ9" i="58"/>
  <c r="AK9" i="58"/>
  <c r="AL9" i="58"/>
  <c r="AM9" i="58"/>
  <c r="AN9" i="58"/>
  <c r="AO9" i="58"/>
  <c r="AP9" i="58"/>
  <c r="AQ9" i="58"/>
  <c r="AR9" i="58"/>
  <c r="AS9" i="58"/>
  <c r="AT9" i="58"/>
  <c r="AU9" i="58"/>
  <c r="AV9" i="58"/>
  <c r="AW9" i="58"/>
  <c r="AX9" i="58"/>
  <c r="AY9" i="58"/>
  <c r="AZ9" i="58"/>
  <c r="BA9" i="58"/>
  <c r="BB9" i="58"/>
  <c r="BC9" i="58"/>
  <c r="BD9" i="58"/>
  <c r="BE9" i="58"/>
  <c r="BF9" i="58"/>
  <c r="BG9" i="58"/>
  <c r="BH9" i="58"/>
  <c r="BI9" i="58"/>
  <c r="BJ9" i="58"/>
  <c r="BK9" i="58"/>
  <c r="BL9" i="58"/>
  <c r="BM9" i="58"/>
  <c r="BN9" i="58"/>
  <c r="BO9" i="58"/>
  <c r="BP9" i="58"/>
  <c r="BQ9" i="58"/>
  <c r="BR9" i="58"/>
  <c r="BS9" i="58"/>
  <c r="BT9" i="58"/>
  <c r="BU9" i="58"/>
  <c r="BV9" i="58"/>
  <c r="BW9" i="58"/>
  <c r="BX9" i="58"/>
  <c r="BY9" i="58"/>
  <c r="BZ9" i="58"/>
  <c r="CA9" i="58"/>
  <c r="CB9" i="58"/>
  <c r="CC9" i="58"/>
  <c r="CD9" i="58"/>
  <c r="CE9" i="58"/>
  <c r="CF9" i="58"/>
  <c r="CG9" i="58"/>
  <c r="CH9" i="58"/>
  <c r="CI9" i="58"/>
  <c r="CJ9" i="58"/>
  <c r="CK9" i="58"/>
  <c r="CL9" i="58"/>
  <c r="CM9" i="58"/>
  <c r="CN9" i="58"/>
  <c r="CO9" i="58"/>
  <c r="CP9" i="58"/>
  <c r="CQ9" i="58"/>
  <c r="CR9" i="58"/>
  <c r="CS9" i="58"/>
  <c r="CT9" i="58"/>
  <c r="CU9" i="58"/>
  <c r="CV9" i="58"/>
  <c r="CW9" i="58"/>
  <c r="CX9" i="58"/>
  <c r="CY9" i="58"/>
  <c r="CZ9" i="58"/>
  <c r="D4" i="58"/>
  <c r="D5" i="58"/>
  <c r="D6" i="58"/>
  <c r="D7" i="58"/>
  <c r="D8" i="58"/>
  <c r="D9" i="58"/>
  <c r="CZ236" i="58"/>
  <c r="CY236" i="58"/>
  <c r="CX236" i="58"/>
  <c r="CW236" i="58"/>
  <c r="CV236" i="58"/>
  <c r="CU236" i="58"/>
  <c r="CT236" i="58"/>
  <c r="CS236" i="58"/>
  <c r="CR236" i="58"/>
  <c r="CQ236" i="58"/>
  <c r="CP236" i="58"/>
  <c r="CO236" i="58"/>
  <c r="CN236" i="58"/>
  <c r="CM236" i="58"/>
  <c r="CL236" i="58"/>
  <c r="CK236" i="58"/>
  <c r="CJ236" i="58"/>
  <c r="CI236" i="58"/>
  <c r="CH236" i="58"/>
  <c r="CG236" i="58"/>
  <c r="CF236" i="58"/>
  <c r="CE236" i="58"/>
  <c r="CD236" i="58"/>
  <c r="CC236" i="58"/>
  <c r="CB236" i="58"/>
  <c r="CA236" i="58"/>
  <c r="BZ236" i="58"/>
  <c r="BY236" i="58"/>
  <c r="BX236" i="58"/>
  <c r="BW236" i="58"/>
  <c r="BV236" i="58"/>
  <c r="BU236" i="58"/>
  <c r="BT236" i="58"/>
  <c r="BS236" i="58"/>
  <c r="BR236" i="58"/>
  <c r="BQ236" i="58"/>
  <c r="BP236" i="58"/>
  <c r="BO236" i="58"/>
  <c r="BN236" i="58"/>
  <c r="BM236" i="58"/>
  <c r="BL236" i="58"/>
  <c r="BK236" i="58"/>
  <c r="BJ236" i="58"/>
  <c r="BI236" i="58"/>
  <c r="BH236" i="58"/>
  <c r="BG236" i="58"/>
  <c r="BF236" i="58"/>
  <c r="BE236" i="58"/>
  <c r="BD236" i="58"/>
  <c r="BC236" i="58"/>
  <c r="BB236" i="58"/>
  <c r="BA236" i="58"/>
  <c r="AZ236" i="58"/>
  <c r="AY236" i="58"/>
  <c r="AX236" i="58"/>
  <c r="AW236" i="58"/>
  <c r="AV236" i="58"/>
  <c r="AU236" i="58"/>
  <c r="AT236" i="58"/>
  <c r="AS236" i="58"/>
  <c r="AR236" i="58"/>
  <c r="AQ236" i="58"/>
  <c r="AP236" i="58"/>
  <c r="AO236" i="58"/>
  <c r="AN236" i="58"/>
  <c r="AM236" i="58"/>
  <c r="AL236" i="58"/>
  <c r="AK236" i="58"/>
  <c r="AJ236" i="58"/>
  <c r="AI236" i="58"/>
  <c r="AH236" i="58"/>
  <c r="AG236" i="58"/>
  <c r="AF236" i="58"/>
  <c r="AE236" i="58"/>
  <c r="AD236" i="58"/>
  <c r="AC236" i="58"/>
  <c r="AB236" i="58"/>
  <c r="AA236" i="58"/>
  <c r="Z236" i="58"/>
  <c r="Y236" i="58"/>
  <c r="X236" i="58"/>
  <c r="W236" i="58"/>
  <c r="V236" i="58"/>
  <c r="U236" i="58"/>
  <c r="T236" i="58"/>
  <c r="S236" i="58"/>
  <c r="R236" i="58"/>
  <c r="Q236" i="58"/>
  <c r="P236" i="58"/>
  <c r="O236" i="58"/>
  <c r="N236" i="58"/>
  <c r="M236" i="58"/>
  <c r="L236" i="58"/>
  <c r="K236" i="58"/>
  <c r="J236" i="58"/>
  <c r="I236" i="58"/>
  <c r="H236" i="58"/>
  <c r="G236" i="58"/>
  <c r="F236" i="58"/>
  <c r="E236" i="58"/>
  <c r="D236" i="58"/>
  <c r="CZ234" i="58"/>
  <c r="CY234" i="58"/>
  <c r="CX234" i="58"/>
  <c r="CW234" i="58"/>
  <c r="CV234" i="58"/>
  <c r="CU234" i="58"/>
  <c r="CT234" i="58"/>
  <c r="CS234" i="58"/>
  <c r="CR234" i="58"/>
  <c r="CQ234" i="58"/>
  <c r="CP234" i="58"/>
  <c r="CO234" i="58"/>
  <c r="CN234" i="58"/>
  <c r="CM234" i="58"/>
  <c r="CL234" i="58"/>
  <c r="CK234" i="58"/>
  <c r="CJ234" i="58"/>
  <c r="CI234" i="58"/>
  <c r="CH234" i="58"/>
  <c r="CG234" i="58"/>
  <c r="CF234" i="58"/>
  <c r="CE234" i="58"/>
  <c r="CD234" i="58"/>
  <c r="CC234" i="58"/>
  <c r="CB234" i="58"/>
  <c r="CA234" i="58"/>
  <c r="BZ234" i="58"/>
  <c r="BY234" i="58"/>
  <c r="BX234" i="58"/>
  <c r="BW234" i="58"/>
  <c r="BV234" i="58"/>
  <c r="BU234" i="58"/>
  <c r="BT234" i="58"/>
  <c r="BS234" i="58"/>
  <c r="BR234" i="58"/>
  <c r="BQ234" i="58"/>
  <c r="BP234" i="58"/>
  <c r="BO234" i="58"/>
  <c r="BN234" i="58"/>
  <c r="BM234" i="58"/>
  <c r="BL234" i="58"/>
  <c r="BK234" i="58"/>
  <c r="BJ234" i="58"/>
  <c r="BI234" i="58"/>
  <c r="BH234" i="58"/>
  <c r="BG234" i="58"/>
  <c r="BF234" i="58"/>
  <c r="BE234" i="58"/>
  <c r="BD234" i="58"/>
  <c r="BC234" i="58"/>
  <c r="BB234" i="58"/>
  <c r="BA234" i="58"/>
  <c r="AZ234" i="58"/>
  <c r="AY234" i="58"/>
  <c r="AX234" i="58"/>
  <c r="AW234" i="58"/>
  <c r="AV234" i="58"/>
  <c r="AU234" i="58"/>
  <c r="AT234" i="58"/>
  <c r="AS234" i="58"/>
  <c r="AR234" i="58"/>
  <c r="AQ234" i="58"/>
  <c r="AP234" i="58"/>
  <c r="AO234" i="58"/>
  <c r="AN234" i="58"/>
  <c r="AM234" i="58"/>
  <c r="AL234" i="58"/>
  <c r="AK234" i="58"/>
  <c r="AJ234" i="58"/>
  <c r="AI234" i="58"/>
  <c r="AH234" i="58"/>
  <c r="AG234" i="58"/>
  <c r="AF234" i="58"/>
  <c r="AE234" i="58"/>
  <c r="AD234" i="58"/>
  <c r="AC234" i="58"/>
  <c r="AB234" i="58"/>
  <c r="AA234" i="58"/>
  <c r="Z234" i="58"/>
  <c r="Y234" i="58"/>
  <c r="X234" i="58"/>
  <c r="W234" i="58"/>
  <c r="V234" i="58"/>
  <c r="U234" i="58"/>
  <c r="T234" i="58"/>
  <c r="S234" i="58"/>
  <c r="R234" i="58"/>
  <c r="Q234" i="58"/>
  <c r="P234" i="58"/>
  <c r="O234" i="58"/>
  <c r="N234" i="58"/>
  <c r="M234" i="58"/>
  <c r="L234" i="58"/>
  <c r="K234" i="58"/>
  <c r="J234" i="58"/>
  <c r="I234" i="58"/>
  <c r="H234" i="58"/>
  <c r="G234" i="58"/>
  <c r="F234" i="58"/>
  <c r="E234" i="58"/>
  <c r="D234" i="58"/>
  <c r="CV189" i="58"/>
  <c r="CU189" i="58"/>
  <c r="CT189" i="58"/>
  <c r="CS189" i="58"/>
  <c r="CR189" i="58"/>
  <c r="CQ189" i="58"/>
  <c r="CP189" i="58"/>
  <c r="CO189" i="58"/>
  <c r="CN189" i="58"/>
  <c r="CM189" i="58"/>
  <c r="CL189" i="58"/>
  <c r="CK189" i="58"/>
  <c r="CJ189" i="58"/>
  <c r="CI189" i="58"/>
  <c r="CH189" i="58"/>
  <c r="CG189" i="58"/>
  <c r="CF189" i="58"/>
  <c r="CE189" i="58"/>
  <c r="CD189" i="58"/>
  <c r="CC189" i="58"/>
  <c r="CB189" i="58"/>
  <c r="CA189" i="58"/>
  <c r="BZ189" i="58"/>
  <c r="BY189" i="58"/>
  <c r="BX189" i="58"/>
  <c r="BW189" i="58"/>
  <c r="BV189" i="58"/>
  <c r="BU189" i="58"/>
  <c r="BT189" i="58"/>
  <c r="BS189" i="58"/>
  <c r="BR189" i="58"/>
  <c r="BQ189" i="58"/>
  <c r="BP189" i="58"/>
  <c r="BO189" i="58"/>
  <c r="BN189" i="58"/>
  <c r="BM189" i="58"/>
  <c r="BL189" i="58"/>
  <c r="BK189" i="58"/>
  <c r="BJ189" i="58"/>
  <c r="BI189" i="58"/>
  <c r="BH189" i="58"/>
  <c r="BG189" i="58"/>
  <c r="BF189" i="58"/>
  <c r="BE189" i="58"/>
  <c r="BD189" i="58"/>
  <c r="BC189" i="58"/>
  <c r="BB189" i="58"/>
  <c r="BA189" i="58"/>
  <c r="AZ189" i="58"/>
  <c r="AY189" i="58"/>
  <c r="AX189" i="58"/>
  <c r="AW189" i="58"/>
  <c r="AV189" i="58"/>
  <c r="AU189" i="58"/>
  <c r="AT189" i="58"/>
  <c r="AS189" i="58"/>
  <c r="AR189" i="58"/>
  <c r="AQ189" i="58"/>
  <c r="AP189" i="58"/>
  <c r="AO189" i="58"/>
  <c r="AN189" i="58"/>
  <c r="AM189" i="58"/>
  <c r="AL189" i="58"/>
  <c r="AK189" i="58"/>
  <c r="AJ189" i="58"/>
  <c r="AI189" i="58"/>
  <c r="AH189" i="58"/>
  <c r="AG189" i="58"/>
  <c r="AF189" i="58"/>
  <c r="AE189" i="58"/>
  <c r="AD189" i="58"/>
  <c r="AC189" i="58"/>
  <c r="AB189" i="58"/>
  <c r="AA189" i="58"/>
  <c r="Z189" i="58"/>
  <c r="Y189" i="58"/>
  <c r="X189" i="58"/>
  <c r="W189" i="58"/>
  <c r="V189" i="58"/>
  <c r="U189" i="58"/>
  <c r="T189" i="58"/>
  <c r="S189" i="58"/>
  <c r="R189" i="58"/>
  <c r="Q189" i="58"/>
  <c r="P189" i="58"/>
  <c r="O189" i="58"/>
  <c r="N189" i="58"/>
  <c r="M189" i="58"/>
  <c r="L189" i="58"/>
  <c r="K189" i="58"/>
  <c r="J189" i="58"/>
  <c r="I189" i="58"/>
  <c r="H189" i="58"/>
  <c r="G189" i="58"/>
  <c r="F189" i="58"/>
  <c r="E189" i="58"/>
  <c r="CV187" i="58"/>
  <c r="CU187" i="58"/>
  <c r="CT187" i="58"/>
  <c r="CS187" i="58"/>
  <c r="CR187" i="58"/>
  <c r="CQ187" i="58"/>
  <c r="CP187" i="58"/>
  <c r="CO187" i="58"/>
  <c r="CN187" i="58"/>
  <c r="CM187" i="58"/>
  <c r="CL187" i="58"/>
  <c r="CK187" i="58"/>
  <c r="CJ187" i="58"/>
  <c r="CI187" i="58"/>
  <c r="CH187" i="58"/>
  <c r="CG187" i="58"/>
  <c r="CF187" i="58"/>
  <c r="CE187" i="58"/>
  <c r="CD187" i="58"/>
  <c r="CC187" i="58"/>
  <c r="CB187" i="58"/>
  <c r="CA187" i="58"/>
  <c r="BZ187" i="58"/>
  <c r="BY187" i="58"/>
  <c r="BX187" i="58"/>
  <c r="BW187" i="58"/>
  <c r="BV187" i="58"/>
  <c r="BU187" i="58"/>
  <c r="BT187" i="58"/>
  <c r="BS187" i="58"/>
  <c r="BR187" i="58"/>
  <c r="BQ187" i="58"/>
  <c r="BP187" i="58"/>
  <c r="BO187" i="58"/>
  <c r="BN187" i="58"/>
  <c r="BM187" i="58"/>
  <c r="BL187" i="58"/>
  <c r="BK187" i="58"/>
  <c r="BJ187" i="58"/>
  <c r="BI187" i="58"/>
  <c r="BH187" i="58"/>
  <c r="BG187" i="58"/>
  <c r="BF187" i="58"/>
  <c r="BE187" i="58"/>
  <c r="BD187" i="58"/>
  <c r="BC187" i="58"/>
  <c r="BB187" i="58"/>
  <c r="BA187" i="58"/>
  <c r="AZ187" i="58"/>
  <c r="AY187" i="58"/>
  <c r="AX187" i="58"/>
  <c r="AW187" i="58"/>
  <c r="AV187" i="58"/>
  <c r="AU187" i="58"/>
  <c r="AT187" i="58"/>
  <c r="AS187" i="58"/>
  <c r="AR187" i="58"/>
  <c r="AQ187" i="58"/>
  <c r="AP187" i="58"/>
  <c r="AO187" i="58"/>
  <c r="AN187" i="58"/>
  <c r="AM187" i="58"/>
  <c r="AL187" i="58"/>
  <c r="AK187" i="58"/>
  <c r="AJ187" i="58"/>
  <c r="AI187" i="58"/>
  <c r="AH187" i="58"/>
  <c r="AG187" i="58"/>
  <c r="AF187" i="58"/>
  <c r="AE187" i="58"/>
  <c r="AD187" i="58"/>
  <c r="AC187" i="58"/>
  <c r="AB187" i="58"/>
  <c r="AA187" i="58"/>
  <c r="Z187" i="58"/>
  <c r="Y187" i="58"/>
  <c r="X187" i="58"/>
  <c r="W187" i="58"/>
  <c r="V187" i="58"/>
  <c r="U187" i="58"/>
  <c r="T187" i="58"/>
  <c r="S187" i="58"/>
  <c r="R187" i="58"/>
  <c r="Q187" i="58"/>
  <c r="P187" i="58"/>
  <c r="O187" i="58"/>
  <c r="N187" i="58"/>
  <c r="M187" i="58"/>
  <c r="L187" i="58"/>
  <c r="K187" i="58"/>
  <c r="J187" i="58"/>
  <c r="I187" i="58"/>
  <c r="H187" i="58"/>
  <c r="G187" i="58"/>
  <c r="F187" i="58"/>
  <c r="E187" i="58"/>
  <c r="D17" i="44"/>
  <c r="E17" i="44"/>
  <c r="F17" i="44"/>
  <c r="G17" i="44"/>
  <c r="H17" i="44"/>
  <c r="I17" i="44"/>
  <c r="J17" i="44"/>
  <c r="K17" i="44"/>
  <c r="L17" i="44"/>
  <c r="M17" i="44"/>
  <c r="N17" i="44"/>
  <c r="O17" i="44"/>
  <c r="P17" i="44"/>
  <c r="Q17" i="44"/>
  <c r="R17" i="44"/>
  <c r="S17" i="44"/>
  <c r="T17" i="44"/>
  <c r="U17" i="44"/>
  <c r="V17" i="44"/>
  <c r="W17" i="44"/>
  <c r="X17" i="44"/>
  <c r="Y17" i="44"/>
  <c r="Z17" i="44"/>
  <c r="AA17" i="44"/>
  <c r="AB17" i="44"/>
  <c r="D8" i="44"/>
  <c r="E8" i="44"/>
  <c r="F8" i="44"/>
  <c r="G8" i="44"/>
  <c r="H8" i="44"/>
  <c r="I8" i="44"/>
  <c r="J8" i="44"/>
  <c r="K8" i="44"/>
  <c r="L8" i="44"/>
  <c r="M8" i="44"/>
  <c r="N8" i="44"/>
  <c r="O8" i="44"/>
  <c r="P8" i="44"/>
  <c r="Q8" i="44"/>
  <c r="R8" i="44"/>
  <c r="S8" i="44"/>
  <c r="T8" i="44"/>
  <c r="U8" i="44"/>
  <c r="V8" i="44"/>
  <c r="W8" i="44"/>
  <c r="X8" i="44"/>
  <c r="Y8" i="44"/>
  <c r="Z8" i="44"/>
  <c r="AA8" i="44"/>
  <c r="AB8" i="44"/>
  <c r="D482" i="62"/>
  <c r="D483" i="62" s="1"/>
  <c r="D484" i="62" s="1"/>
  <c r="D485" i="62" s="1"/>
  <c r="D486" i="62" s="1"/>
  <c r="D487" i="62" s="1"/>
  <c r="D488" i="62" s="1"/>
  <c r="D489" i="62" s="1"/>
  <c r="D490" i="62" s="1"/>
  <c r="D491" i="62" s="1"/>
  <c r="D492" i="62" s="1"/>
  <c r="D493" i="62" s="1"/>
  <c r="D469" i="62"/>
  <c r="D470" i="62" s="1"/>
  <c r="D471" i="62" s="1"/>
  <c r="D472" i="62" s="1"/>
  <c r="D473" i="62" s="1"/>
  <c r="D474" i="62" s="1"/>
  <c r="D475" i="62" s="1"/>
  <c r="D476" i="62" s="1"/>
  <c r="D477" i="62" s="1"/>
  <c r="D478" i="62" s="1"/>
  <c r="D479" i="62" s="1"/>
  <c r="D480" i="62" s="1"/>
  <c r="D456" i="62"/>
  <c r="D457" i="62" s="1"/>
  <c r="D458" i="62" s="1"/>
  <c r="D459" i="62" s="1"/>
  <c r="D460" i="62" s="1"/>
  <c r="D461" i="62" s="1"/>
  <c r="D462" i="62" s="1"/>
  <c r="D463" i="62" s="1"/>
  <c r="D464" i="62" s="1"/>
  <c r="D465" i="62" s="1"/>
  <c r="D466" i="62" s="1"/>
  <c r="D467" i="62" s="1"/>
  <c r="D443" i="62"/>
  <c r="D444" i="62" s="1"/>
  <c r="D445" i="62" s="1"/>
  <c r="D446" i="62" s="1"/>
  <c r="D447" i="62" s="1"/>
  <c r="D448" i="62" s="1"/>
  <c r="D449" i="62" s="1"/>
  <c r="D450" i="62" s="1"/>
  <c r="D451" i="62" s="1"/>
  <c r="D452" i="62" s="1"/>
  <c r="D453" i="62" s="1"/>
  <c r="D454" i="62" s="1"/>
  <c r="D10" i="62"/>
  <c r="D11" i="62" s="1"/>
  <c r="D12" i="62" s="1"/>
  <c r="D13" i="62" s="1"/>
  <c r="D14" i="62" s="1"/>
  <c r="D15" i="62" s="1"/>
  <c r="D16" i="62" s="1"/>
  <c r="D17" i="62" s="1"/>
  <c r="D18" i="62" s="1"/>
  <c r="D19" i="62" s="1"/>
  <c r="D20" i="62" s="1"/>
  <c r="D21" i="62" s="1"/>
  <c r="D22" i="62" s="1"/>
  <c r="D23" i="62" s="1"/>
  <c r="D24" i="62" s="1"/>
  <c r="BM3" i="62"/>
  <c r="BL3" i="62"/>
  <c r="BK3" i="62"/>
  <c r="BJ3" i="62"/>
  <c r="BI3" i="62"/>
  <c r="BH3" i="62"/>
  <c r="BG3" i="62"/>
  <c r="BF3" i="62"/>
  <c r="BE3" i="62"/>
  <c r="BD3" i="62"/>
  <c r="BC3" i="62"/>
  <c r="BB3" i="62"/>
  <c r="BA3" i="62"/>
  <c r="AZ3" i="62"/>
  <c r="AY3" i="62"/>
  <c r="AX3" i="62"/>
  <c r="AW3" i="62"/>
  <c r="AV3" i="62"/>
  <c r="AU3" i="62"/>
  <c r="AT3" i="62"/>
  <c r="AS3" i="62"/>
  <c r="AR3" i="62"/>
  <c r="AQ3" i="62"/>
  <c r="AP3" i="62"/>
  <c r="AO3" i="62"/>
  <c r="AN3" i="62"/>
  <c r="AM3" i="62"/>
  <c r="AL3" i="62"/>
  <c r="AK3" i="62"/>
  <c r="AJ3" i="62"/>
  <c r="AI3" i="62"/>
  <c r="AH3" i="62"/>
  <c r="AG3" i="62"/>
  <c r="AF3" i="62"/>
  <c r="AE3" i="62"/>
  <c r="AD3" i="62"/>
  <c r="AC3" i="62"/>
  <c r="AB3" i="62"/>
  <c r="AA3" i="62"/>
  <c r="Z3" i="62"/>
  <c r="Y3" i="62"/>
  <c r="X3" i="62"/>
  <c r="W3" i="62"/>
  <c r="V3" i="62"/>
  <c r="U3" i="62"/>
  <c r="T3" i="62"/>
  <c r="S3" i="62"/>
  <c r="R3" i="62"/>
  <c r="Q3" i="62"/>
  <c r="P3" i="62"/>
  <c r="O3" i="62"/>
  <c r="N3" i="62"/>
  <c r="M3" i="62"/>
  <c r="L3" i="62"/>
  <c r="K3" i="62"/>
  <c r="J3" i="62"/>
  <c r="I3" i="62"/>
  <c r="H3" i="62"/>
  <c r="G3" i="62"/>
  <c r="F3" i="62"/>
  <c r="C3" i="62"/>
  <c r="BM2" i="62"/>
  <c r="BL2" i="62"/>
  <c r="BK2" i="62"/>
  <c r="BJ2" i="62"/>
  <c r="BI2" i="62"/>
  <c r="BH2" i="62"/>
  <c r="BG2" i="62"/>
  <c r="BF2" i="62"/>
  <c r="BE2" i="62"/>
  <c r="BD2" i="62"/>
  <c r="BC2" i="62"/>
  <c r="BB2" i="62"/>
  <c r="BA2" i="62"/>
  <c r="AZ2" i="62"/>
  <c r="AY2" i="62"/>
  <c r="AX2" i="62"/>
  <c r="AW2" i="62"/>
  <c r="AV2" i="62"/>
  <c r="AU2" i="62"/>
  <c r="AT2" i="62"/>
  <c r="AS2" i="62"/>
  <c r="AR2" i="62"/>
  <c r="AQ2" i="62"/>
  <c r="AP2" i="62"/>
  <c r="AO2" i="62"/>
  <c r="AN2" i="62"/>
  <c r="AM2" i="62"/>
  <c r="AL2" i="62"/>
  <c r="AK2" i="62"/>
  <c r="AJ2" i="62"/>
  <c r="AI2" i="62"/>
  <c r="AH2" i="62"/>
  <c r="AG2" i="62"/>
  <c r="AF2" i="62"/>
  <c r="AE2" i="62"/>
  <c r="AD2" i="62"/>
  <c r="AC2" i="62"/>
  <c r="AB2" i="62"/>
  <c r="AA2" i="62"/>
  <c r="Z2" i="62"/>
  <c r="Y2" i="62"/>
  <c r="X2" i="62"/>
  <c r="W2" i="62"/>
  <c r="V2" i="62"/>
  <c r="U2" i="62"/>
  <c r="T2" i="62"/>
  <c r="S2" i="62"/>
  <c r="R2" i="62"/>
  <c r="Q2" i="62"/>
  <c r="P2" i="62"/>
  <c r="O2" i="62"/>
  <c r="N2" i="62"/>
  <c r="M2" i="62"/>
  <c r="L2" i="62"/>
  <c r="K2" i="62"/>
  <c r="J2" i="62"/>
  <c r="I2" i="62"/>
  <c r="H2" i="62"/>
  <c r="G2" i="62"/>
  <c r="F2" i="62"/>
  <c r="C2" i="62"/>
  <c r="BM3" i="59"/>
  <c r="BL3" i="59"/>
  <c r="BK3" i="59"/>
  <c r="BJ3" i="59"/>
  <c r="BI3" i="59"/>
  <c r="BH3" i="59"/>
  <c r="BG3" i="59"/>
  <c r="BF3" i="59"/>
  <c r="BE3" i="59"/>
  <c r="BD3" i="59"/>
  <c r="BC3" i="59"/>
  <c r="BB3" i="59"/>
  <c r="BA3" i="59"/>
  <c r="AZ3" i="59"/>
  <c r="AY3" i="59"/>
  <c r="AX3" i="59"/>
  <c r="AW3" i="59"/>
  <c r="AV3" i="59"/>
  <c r="AU3" i="59"/>
  <c r="AT3" i="59"/>
  <c r="AS3" i="59"/>
  <c r="AR3" i="59"/>
  <c r="AQ3" i="59"/>
  <c r="AP3" i="59"/>
  <c r="AO3" i="59"/>
  <c r="AN3" i="59"/>
  <c r="AM3" i="59"/>
  <c r="AL3" i="59"/>
  <c r="AK3" i="59"/>
  <c r="AJ3" i="59"/>
  <c r="AI3" i="59"/>
  <c r="AH3" i="59"/>
  <c r="AG3" i="59"/>
  <c r="AF3" i="59"/>
  <c r="AE3" i="59"/>
  <c r="AD3" i="59"/>
  <c r="AC3" i="59"/>
  <c r="AB3" i="59"/>
  <c r="AA3" i="59"/>
  <c r="Z3" i="59"/>
  <c r="Y3" i="59"/>
  <c r="X3" i="59"/>
  <c r="W3" i="59"/>
  <c r="V3" i="59"/>
  <c r="U3" i="59"/>
  <c r="T3" i="59"/>
  <c r="S3" i="59"/>
  <c r="R3" i="59"/>
  <c r="Q3" i="59"/>
  <c r="P3" i="59"/>
  <c r="O3" i="59"/>
  <c r="N3" i="59"/>
  <c r="M3" i="59"/>
  <c r="L3" i="59"/>
  <c r="K3" i="59"/>
  <c r="J3" i="59"/>
  <c r="I3" i="59"/>
  <c r="H3" i="59"/>
  <c r="G3" i="59"/>
  <c r="F3" i="59"/>
  <c r="C3" i="59"/>
  <c r="BM2" i="59"/>
  <c r="BL2" i="59"/>
  <c r="BK2" i="59"/>
  <c r="BJ2" i="59"/>
  <c r="BI2" i="59"/>
  <c r="BH2" i="59"/>
  <c r="BG2" i="59"/>
  <c r="BF2" i="59"/>
  <c r="BE2" i="59"/>
  <c r="BD2" i="59"/>
  <c r="BC2" i="59"/>
  <c r="BB2" i="59"/>
  <c r="BA2" i="59"/>
  <c r="AZ2" i="59"/>
  <c r="AY2" i="59"/>
  <c r="AX2" i="59"/>
  <c r="AW2" i="59"/>
  <c r="AV2" i="59"/>
  <c r="AU2" i="59"/>
  <c r="AT2" i="59"/>
  <c r="AS2" i="59"/>
  <c r="AR2" i="59"/>
  <c r="AQ2" i="59"/>
  <c r="AP2" i="59"/>
  <c r="AO2" i="59"/>
  <c r="AN2" i="59"/>
  <c r="AM2" i="59"/>
  <c r="AL2" i="59"/>
  <c r="AK2" i="59"/>
  <c r="AJ2" i="59"/>
  <c r="AI2" i="59"/>
  <c r="AH2" i="59"/>
  <c r="AG2" i="59"/>
  <c r="AF2" i="59"/>
  <c r="AE2" i="59"/>
  <c r="AD2" i="59"/>
  <c r="AC2" i="59"/>
  <c r="AB2" i="59"/>
  <c r="AA2" i="59"/>
  <c r="Z2" i="59"/>
  <c r="Y2" i="59"/>
  <c r="X2" i="59"/>
  <c r="W2" i="59"/>
  <c r="V2" i="59"/>
  <c r="U2" i="59"/>
  <c r="T2" i="59"/>
  <c r="S2" i="59"/>
  <c r="R2" i="59"/>
  <c r="Q2" i="59"/>
  <c r="P2" i="59"/>
  <c r="O2" i="59"/>
  <c r="N2" i="59"/>
  <c r="M2" i="59"/>
  <c r="L2" i="59"/>
  <c r="K2" i="59"/>
  <c r="J2" i="59"/>
  <c r="I2" i="59"/>
  <c r="H2" i="59"/>
  <c r="G2" i="59"/>
  <c r="F2" i="59"/>
  <c r="C2" i="59"/>
  <c r="BM1" i="59"/>
  <c r="BL1" i="59"/>
  <c r="BK1" i="59"/>
  <c r="BJ1" i="59"/>
  <c r="BI1" i="59"/>
  <c r="BH1" i="59"/>
  <c r="BG1" i="59"/>
  <c r="BF1" i="59"/>
  <c r="BE1" i="59"/>
  <c r="BD1" i="59"/>
  <c r="BC1" i="59"/>
  <c r="BB1" i="59"/>
  <c r="BA1" i="59"/>
  <c r="AZ1" i="59"/>
  <c r="AY1" i="59"/>
  <c r="AX1" i="59"/>
  <c r="AW1" i="59"/>
  <c r="AV1" i="59"/>
  <c r="AU1" i="59"/>
  <c r="AT1" i="59"/>
  <c r="AS1" i="59"/>
  <c r="AR1" i="59"/>
  <c r="AQ1" i="59"/>
  <c r="AP1" i="59"/>
  <c r="AO1" i="59"/>
  <c r="AN1" i="59"/>
  <c r="AM1" i="59"/>
  <c r="AL1" i="59"/>
  <c r="AK1" i="59"/>
  <c r="AJ1" i="59"/>
  <c r="AI1" i="59"/>
  <c r="AH1" i="59"/>
  <c r="AG1" i="59"/>
  <c r="AF1" i="59"/>
  <c r="AE1" i="59"/>
  <c r="AD1" i="59"/>
  <c r="AC1" i="59"/>
  <c r="AB1" i="59"/>
  <c r="AA1" i="59"/>
  <c r="Z1" i="59"/>
  <c r="Y1" i="59"/>
  <c r="X1" i="59"/>
  <c r="W1" i="59"/>
  <c r="V1" i="59"/>
  <c r="U1" i="59"/>
  <c r="T1" i="59"/>
  <c r="S1" i="59"/>
  <c r="R1" i="59"/>
  <c r="Q1" i="59"/>
  <c r="P1" i="59"/>
  <c r="O1" i="59"/>
  <c r="N1" i="59"/>
  <c r="M1" i="59"/>
  <c r="L1" i="59"/>
  <c r="K1" i="59"/>
  <c r="J1" i="59"/>
  <c r="I1" i="59"/>
  <c r="H1" i="59"/>
  <c r="G1" i="59"/>
  <c r="F1" i="59"/>
  <c r="F25" i="77"/>
  <c r="H25" i="77"/>
  <c r="I25" i="77"/>
  <c r="J25" i="77"/>
  <c r="L25" i="77"/>
  <c r="O25" i="77"/>
  <c r="Q25" i="77"/>
  <c r="S25" i="77"/>
  <c r="U25" i="77"/>
  <c r="X25" i="77"/>
  <c r="Y25" i="77"/>
  <c r="Z25" i="77"/>
  <c r="AC25" i="77"/>
  <c r="AD25" i="77"/>
  <c r="AF25" i="77"/>
  <c r="AG25" i="77"/>
  <c r="AH25" i="77"/>
  <c r="AI25" i="77"/>
  <c r="AJ25" i="77"/>
  <c r="AK25" i="77"/>
  <c r="AL25" i="77"/>
  <c r="AM25" i="77"/>
  <c r="AN25" i="77"/>
  <c r="AO25" i="77"/>
  <c r="AP25" i="77"/>
  <c r="AQ25" i="77"/>
  <c r="AT25" i="77"/>
  <c r="AV25" i="77"/>
  <c r="AX25" i="77"/>
  <c r="AY25" i="77"/>
  <c r="AZ25" i="77"/>
  <c r="BB25" i="77"/>
  <c r="BD25" i="77"/>
  <c r="BF25" i="77"/>
  <c r="BH25" i="77"/>
  <c r="BI25" i="77"/>
  <c r="BJ25" i="77"/>
  <c r="L26" i="77"/>
  <c r="O26" i="77"/>
  <c r="AJ19" i="74"/>
  <c r="Q26" i="77"/>
  <c r="AK19" i="74"/>
  <c r="T26" i="77"/>
  <c r="U26" i="77"/>
  <c r="AO19" i="74"/>
  <c r="W26" i="77"/>
  <c r="X26" i="77"/>
  <c r="Z26" i="77"/>
  <c r="AC26" i="77"/>
  <c r="AG26" i="77"/>
  <c r="AH26" i="77"/>
  <c r="AI26" i="77"/>
  <c r="AM26" i="77"/>
  <c r="AO26" i="77"/>
  <c r="AP26" i="77"/>
  <c r="AU26" i="77"/>
  <c r="AW26" i="77"/>
  <c r="AY26" i="77"/>
  <c r="BF26" i="77"/>
  <c r="BJ26" i="77"/>
  <c r="BK26" i="77"/>
  <c r="AZ328" i="57"/>
  <c r="D26" i="77"/>
  <c r="E380" i="57"/>
  <c r="D100" i="18" s="1"/>
  <c r="F380" i="57"/>
  <c r="E100" i="18" s="1"/>
  <c r="G380" i="57"/>
  <c r="F100" i="18" s="1"/>
  <c r="H380" i="57"/>
  <c r="G100" i="18" s="1"/>
  <c r="I380" i="57"/>
  <c r="H100" i="18" s="1"/>
  <c r="J380" i="57"/>
  <c r="I100" i="18" s="1"/>
  <c r="K380" i="57"/>
  <c r="J100" i="18" s="1"/>
  <c r="L380" i="57"/>
  <c r="K100" i="18" s="1"/>
  <c r="M380" i="57"/>
  <c r="L100" i="18" s="1"/>
  <c r="N380" i="57"/>
  <c r="M100" i="18" s="1"/>
  <c r="O380" i="57"/>
  <c r="N100" i="18" s="1"/>
  <c r="P380" i="57"/>
  <c r="O100" i="18" s="1"/>
  <c r="Q380" i="57"/>
  <c r="P100" i="18" s="1"/>
  <c r="R380" i="57"/>
  <c r="Q100" i="18" s="1"/>
  <c r="S380" i="57"/>
  <c r="R100" i="18" s="1"/>
  <c r="T380" i="57"/>
  <c r="S100" i="18" s="1"/>
  <c r="U380" i="57"/>
  <c r="T100" i="18" s="1"/>
  <c r="V380" i="57"/>
  <c r="U100" i="18" s="1"/>
  <c r="W380" i="57"/>
  <c r="V100" i="18" s="1"/>
  <c r="X380" i="57"/>
  <c r="W100" i="18" s="1"/>
  <c r="Y380" i="57"/>
  <c r="X100" i="18" s="1"/>
  <c r="Z380" i="57"/>
  <c r="Y100" i="18" s="1"/>
  <c r="AA380" i="57"/>
  <c r="Z100" i="18" s="1"/>
  <c r="AB380" i="57"/>
  <c r="AA100" i="18" s="1"/>
  <c r="AC380" i="57"/>
  <c r="AB100" i="18" s="1"/>
  <c r="AD380" i="57"/>
  <c r="AC100" i="18" s="1"/>
  <c r="AE380" i="57"/>
  <c r="AD100" i="18" s="1"/>
  <c r="AF380" i="57"/>
  <c r="AE100" i="18" s="1"/>
  <c r="AG380" i="57"/>
  <c r="AF100" i="18" s="1"/>
  <c r="AH380" i="57"/>
  <c r="AG100" i="18" s="1"/>
  <c r="AI380" i="57"/>
  <c r="AH100" i="18" s="1"/>
  <c r="AJ380" i="57"/>
  <c r="AI100" i="18" s="1"/>
  <c r="AK380" i="57"/>
  <c r="AJ100" i="18" s="1"/>
  <c r="AL380" i="57"/>
  <c r="AK100" i="18" s="1"/>
  <c r="AM380" i="57"/>
  <c r="AL100" i="18" s="1"/>
  <c r="AN380" i="57"/>
  <c r="AM100" i="18" s="1"/>
  <c r="AO380" i="57"/>
  <c r="AN100" i="18" s="1"/>
  <c r="AP380" i="57"/>
  <c r="AO100" i="18" s="1"/>
  <c r="AQ380" i="57"/>
  <c r="AP100" i="18" s="1"/>
  <c r="AR380" i="57"/>
  <c r="AQ100" i="18" s="1"/>
  <c r="AS380" i="57"/>
  <c r="AR100" i="18" s="1"/>
  <c r="AT380" i="57"/>
  <c r="AS100" i="18" s="1"/>
  <c r="AU380" i="57"/>
  <c r="AT100" i="18" s="1"/>
  <c r="AV380" i="57"/>
  <c r="AU100" i="18" s="1"/>
  <c r="AW380" i="57"/>
  <c r="AV100" i="18" s="1"/>
  <c r="AX380" i="57"/>
  <c r="AW100" i="18" s="1"/>
  <c r="AY380" i="57"/>
  <c r="AX100" i="18" s="1"/>
  <c r="AZ380" i="57"/>
  <c r="AY100" i="18" s="1"/>
  <c r="BA380" i="57"/>
  <c r="AZ100" i="18" s="1"/>
  <c r="BB380" i="57"/>
  <c r="BA100" i="18" s="1"/>
  <c r="BC380" i="57"/>
  <c r="BB100" i="18" s="1"/>
  <c r="BD380" i="57"/>
  <c r="BC100" i="18" s="1"/>
  <c r="BE380" i="57"/>
  <c r="BD100" i="18" s="1"/>
  <c r="BF380" i="57"/>
  <c r="BE100" i="18" s="1"/>
  <c r="BG380" i="57"/>
  <c r="BF100" i="18" s="1"/>
  <c r="BH380" i="57"/>
  <c r="BG100" i="18" s="1"/>
  <c r="BI380" i="57"/>
  <c r="BH100" i="18" s="1"/>
  <c r="BJ380" i="57"/>
  <c r="BI100" i="18" s="1"/>
  <c r="BK380" i="57"/>
  <c r="BJ100" i="18" s="1"/>
  <c r="E381" i="57"/>
  <c r="F381" i="57"/>
  <c r="G381" i="57"/>
  <c r="H381" i="57"/>
  <c r="I381" i="57"/>
  <c r="J381" i="57"/>
  <c r="K381" i="57"/>
  <c r="L381" i="57"/>
  <c r="M381" i="57"/>
  <c r="N381" i="57"/>
  <c r="O381" i="57"/>
  <c r="P381" i="57"/>
  <c r="Q381" i="57"/>
  <c r="R381" i="57"/>
  <c r="S381" i="57"/>
  <c r="T381" i="57"/>
  <c r="U381" i="57"/>
  <c r="V381" i="57"/>
  <c r="W381" i="57"/>
  <c r="X381" i="57"/>
  <c r="Y381" i="57"/>
  <c r="Z381" i="57"/>
  <c r="AA381" i="57"/>
  <c r="AB381" i="57"/>
  <c r="AC381" i="57"/>
  <c r="AD381" i="57"/>
  <c r="AE381" i="57"/>
  <c r="AF381" i="57"/>
  <c r="AG381" i="57"/>
  <c r="AH381" i="57"/>
  <c r="AI381" i="57"/>
  <c r="AJ381" i="57"/>
  <c r="AK381" i="57"/>
  <c r="AL381" i="57"/>
  <c r="AM381" i="57"/>
  <c r="AN381" i="57"/>
  <c r="AO381" i="57"/>
  <c r="AP381" i="57"/>
  <c r="AQ381" i="57"/>
  <c r="AR381" i="57"/>
  <c r="AS381" i="57"/>
  <c r="AT381" i="57"/>
  <c r="AU381" i="57"/>
  <c r="AV381" i="57"/>
  <c r="AW381" i="57"/>
  <c r="AX381" i="57"/>
  <c r="AY381" i="57"/>
  <c r="AZ381" i="57"/>
  <c r="BA381" i="57"/>
  <c r="BB381" i="57"/>
  <c r="BC381" i="57"/>
  <c r="BD381" i="57"/>
  <c r="BE381" i="57"/>
  <c r="BF381" i="57"/>
  <c r="BG381" i="57"/>
  <c r="BH381" i="57"/>
  <c r="BI381" i="57"/>
  <c r="BJ381" i="57"/>
  <c r="BK381" i="57"/>
  <c r="D381" i="57"/>
  <c r="D380" i="57"/>
  <c r="C100" i="18" s="1"/>
  <c r="D3" i="44"/>
  <c r="E3" i="44"/>
  <c r="F3" i="44"/>
  <c r="G3" i="44"/>
  <c r="H3" i="44"/>
  <c r="I3" i="44"/>
  <c r="J3" i="44"/>
  <c r="K3" i="44"/>
  <c r="L3" i="44"/>
  <c r="M3" i="44"/>
  <c r="N3" i="44"/>
  <c r="O3" i="44"/>
  <c r="P3" i="44"/>
  <c r="Q3" i="44"/>
  <c r="R3" i="44"/>
  <c r="S3" i="44"/>
  <c r="T3" i="44"/>
  <c r="U3" i="44"/>
  <c r="V3" i="44"/>
  <c r="W3" i="44"/>
  <c r="X3" i="44"/>
  <c r="Y3" i="44"/>
  <c r="Z3" i="44"/>
  <c r="AA3" i="44"/>
  <c r="AB3" i="44"/>
  <c r="D6" i="44"/>
  <c r="E6" i="44"/>
  <c r="F6" i="44"/>
  <c r="G6" i="44"/>
  <c r="H6" i="44"/>
  <c r="I6" i="44"/>
  <c r="J6" i="44"/>
  <c r="K6" i="44"/>
  <c r="L6" i="44"/>
  <c r="M6" i="44"/>
  <c r="N6" i="44"/>
  <c r="O6" i="44"/>
  <c r="P6" i="44"/>
  <c r="Q6" i="44"/>
  <c r="R6" i="44"/>
  <c r="S6" i="44"/>
  <c r="T6" i="44"/>
  <c r="U6" i="44"/>
  <c r="V6" i="44"/>
  <c r="W6" i="44"/>
  <c r="X6" i="44"/>
  <c r="Y6" i="44"/>
  <c r="Z6" i="44"/>
  <c r="AA6" i="44"/>
  <c r="AB6" i="44"/>
  <c r="D7" i="44"/>
  <c r="E7" i="44"/>
  <c r="F7" i="44"/>
  <c r="G7" i="44"/>
  <c r="H7" i="44"/>
  <c r="I7" i="44"/>
  <c r="J7" i="44"/>
  <c r="K7" i="44"/>
  <c r="L7" i="44"/>
  <c r="M7" i="44"/>
  <c r="N7" i="44"/>
  <c r="O7" i="44"/>
  <c r="P7" i="44"/>
  <c r="Q7" i="44"/>
  <c r="R7" i="44"/>
  <c r="S7" i="44"/>
  <c r="T7" i="44"/>
  <c r="U7" i="44"/>
  <c r="V7" i="44"/>
  <c r="W7" i="44"/>
  <c r="X7" i="44"/>
  <c r="Y7" i="44"/>
  <c r="Z7" i="44"/>
  <c r="AA7" i="44"/>
  <c r="AB7" i="44"/>
  <c r="D15" i="44"/>
  <c r="E15" i="44"/>
  <c r="F15" i="44"/>
  <c r="G15" i="44"/>
  <c r="H15" i="44"/>
  <c r="I15" i="44"/>
  <c r="J15" i="44"/>
  <c r="K15" i="44"/>
  <c r="L15" i="44"/>
  <c r="M15" i="44"/>
  <c r="N15" i="44"/>
  <c r="O15" i="44"/>
  <c r="P15" i="44"/>
  <c r="Q15" i="44"/>
  <c r="R15" i="44"/>
  <c r="S15" i="44"/>
  <c r="T15" i="44"/>
  <c r="U15" i="44"/>
  <c r="V15" i="44"/>
  <c r="W15" i="44"/>
  <c r="X15" i="44"/>
  <c r="Y15" i="44"/>
  <c r="Z15" i="44"/>
  <c r="AA15" i="44"/>
  <c r="AB15" i="44"/>
  <c r="D16" i="44"/>
  <c r="E16" i="44"/>
  <c r="F16" i="44"/>
  <c r="G16" i="44"/>
  <c r="H16" i="44"/>
  <c r="I16" i="44"/>
  <c r="J16" i="44"/>
  <c r="K16" i="44"/>
  <c r="L16" i="44"/>
  <c r="M16" i="44"/>
  <c r="N16" i="44"/>
  <c r="O16" i="44"/>
  <c r="P16" i="44"/>
  <c r="Q16" i="44"/>
  <c r="R16" i="44"/>
  <c r="S16" i="44"/>
  <c r="T16" i="44"/>
  <c r="U16" i="44"/>
  <c r="V16" i="44"/>
  <c r="W16" i="44"/>
  <c r="X16" i="44"/>
  <c r="Y16" i="44"/>
  <c r="Z16" i="44"/>
  <c r="AA16" i="44"/>
  <c r="AB16" i="44"/>
  <c r="F32" i="7"/>
  <c r="D4" i="18"/>
  <c r="E4" i="18"/>
  <c r="F4" i="18"/>
  <c r="G4" i="18"/>
  <c r="H4" i="18"/>
  <c r="I4" i="18"/>
  <c r="J4" i="18"/>
  <c r="K4" i="18"/>
  <c r="L4" i="18"/>
  <c r="M4" i="18"/>
  <c r="N4" i="18"/>
  <c r="O4" i="18"/>
  <c r="P4" i="18"/>
  <c r="Q4" i="18"/>
  <c r="R4" i="18"/>
  <c r="S4" i="18"/>
  <c r="T4" i="18"/>
  <c r="U4" i="18"/>
  <c r="V4" i="18"/>
  <c r="W4" i="18"/>
  <c r="X4" i="18"/>
  <c r="Y4" i="18"/>
  <c r="Z4" i="18"/>
  <c r="AA4" i="18"/>
  <c r="AB4" i="18"/>
  <c r="AC4" i="18"/>
  <c r="AD4" i="18"/>
  <c r="AE4" i="18"/>
  <c r="AF4" i="18"/>
  <c r="AG4" i="18"/>
  <c r="AH4" i="18"/>
  <c r="AI4" i="18"/>
  <c r="AJ4" i="18"/>
  <c r="AK4" i="18"/>
  <c r="AL4" i="18"/>
  <c r="AM4" i="18"/>
  <c r="AN4" i="18"/>
  <c r="AO4" i="18"/>
  <c r="AP4" i="18"/>
  <c r="AQ4" i="18"/>
  <c r="AR4" i="18"/>
  <c r="AS4" i="18"/>
  <c r="AT4" i="18"/>
  <c r="AU4" i="18"/>
  <c r="AV4" i="18"/>
  <c r="AW4" i="18"/>
  <c r="AX4" i="18"/>
  <c r="AY4" i="18"/>
  <c r="AZ4" i="18"/>
  <c r="BA4" i="18"/>
  <c r="BB4" i="18"/>
  <c r="BC4" i="18"/>
  <c r="BD4" i="18"/>
  <c r="BE4" i="18"/>
  <c r="BF4" i="18"/>
  <c r="BG4" i="18"/>
  <c r="BH4" i="18"/>
  <c r="BI4" i="18"/>
  <c r="BJ4" i="18"/>
  <c r="D6" i="18"/>
  <c r="E6" i="18"/>
  <c r="F6" i="18"/>
  <c r="G6" i="18"/>
  <c r="H6" i="18"/>
  <c r="I6" i="18"/>
  <c r="J6" i="18"/>
  <c r="K6" i="18"/>
  <c r="L6" i="18"/>
  <c r="M6" i="18"/>
  <c r="N6" i="18"/>
  <c r="O6" i="18"/>
  <c r="P6" i="18"/>
  <c r="Q6" i="18"/>
  <c r="R6" i="18"/>
  <c r="S6" i="18"/>
  <c r="T6" i="18"/>
  <c r="U6" i="18"/>
  <c r="V6" i="18"/>
  <c r="W6" i="18"/>
  <c r="X6" i="18"/>
  <c r="Y6" i="18"/>
  <c r="Z6" i="18"/>
  <c r="AA6" i="18"/>
  <c r="AB6" i="18"/>
  <c r="AC6" i="18"/>
  <c r="AD6" i="18"/>
  <c r="AE6" i="18"/>
  <c r="AF6" i="18"/>
  <c r="AG6" i="18"/>
  <c r="AH6" i="18"/>
  <c r="AI6" i="18"/>
  <c r="AJ6" i="18"/>
  <c r="AK6" i="18"/>
  <c r="AL6" i="18"/>
  <c r="AM6" i="18"/>
  <c r="AN6" i="18"/>
  <c r="AO6" i="18"/>
  <c r="AP6" i="18"/>
  <c r="AQ6" i="18"/>
  <c r="AR6" i="18"/>
  <c r="AS6" i="18"/>
  <c r="AT6" i="18"/>
  <c r="AU6" i="18"/>
  <c r="AV6" i="18"/>
  <c r="AW6" i="18"/>
  <c r="AX6" i="18"/>
  <c r="AY6" i="18"/>
  <c r="AZ6" i="18"/>
  <c r="BA6" i="18"/>
  <c r="BB6" i="18"/>
  <c r="BC6" i="18"/>
  <c r="BD6" i="18"/>
  <c r="BE6" i="18"/>
  <c r="BF6" i="18"/>
  <c r="BG6" i="18"/>
  <c r="BH6" i="18"/>
  <c r="BI6" i="18"/>
  <c r="BJ6" i="18"/>
  <c r="D7" i="18"/>
  <c r="E7" i="18"/>
  <c r="F7" i="18"/>
  <c r="G7" i="18"/>
  <c r="H7" i="18"/>
  <c r="I7" i="18"/>
  <c r="J7" i="18"/>
  <c r="K7" i="18"/>
  <c r="L7" i="18"/>
  <c r="M7" i="18"/>
  <c r="N7" i="18"/>
  <c r="O7" i="18"/>
  <c r="P7" i="18"/>
  <c r="Q7" i="18"/>
  <c r="R7" i="18"/>
  <c r="S7" i="18"/>
  <c r="T7" i="18"/>
  <c r="U7" i="18"/>
  <c r="V7" i="18"/>
  <c r="W7" i="18"/>
  <c r="X7" i="18"/>
  <c r="Y7" i="18"/>
  <c r="Z7" i="18"/>
  <c r="AA7" i="18"/>
  <c r="AB7" i="18"/>
  <c r="AC7" i="18"/>
  <c r="AD7" i="18"/>
  <c r="AE7" i="18"/>
  <c r="AF7" i="18"/>
  <c r="AG7" i="18"/>
  <c r="AH7" i="18"/>
  <c r="AI7" i="18"/>
  <c r="AJ7" i="18"/>
  <c r="AK7" i="18"/>
  <c r="AL7" i="18"/>
  <c r="AM7" i="18"/>
  <c r="AN7" i="18"/>
  <c r="AO7" i="18"/>
  <c r="AP7" i="18"/>
  <c r="AQ7" i="18"/>
  <c r="AR7" i="18"/>
  <c r="AS7" i="18"/>
  <c r="AT7" i="18"/>
  <c r="AU7" i="18"/>
  <c r="AV7" i="18"/>
  <c r="AW7" i="18"/>
  <c r="AX7" i="18"/>
  <c r="AY7" i="18"/>
  <c r="AZ7" i="18"/>
  <c r="BA7" i="18"/>
  <c r="BB7" i="18"/>
  <c r="BC7" i="18"/>
  <c r="BD7" i="18"/>
  <c r="BE7" i="18"/>
  <c r="BF7" i="18"/>
  <c r="BG7" i="18"/>
  <c r="BH7" i="18"/>
  <c r="BI7" i="18"/>
  <c r="BJ7" i="18"/>
  <c r="D8" i="18"/>
  <c r="E8" i="18"/>
  <c r="F8" i="18"/>
  <c r="G8" i="18"/>
  <c r="H8" i="18"/>
  <c r="I8" i="18"/>
  <c r="J8" i="18"/>
  <c r="K8" i="18"/>
  <c r="L8" i="18"/>
  <c r="M8" i="18"/>
  <c r="N8" i="18"/>
  <c r="O8" i="18"/>
  <c r="P8" i="18"/>
  <c r="Q8" i="18"/>
  <c r="R8" i="18"/>
  <c r="S8" i="18"/>
  <c r="T8" i="18"/>
  <c r="U8" i="18"/>
  <c r="V8" i="18"/>
  <c r="W8" i="18"/>
  <c r="X8" i="18"/>
  <c r="Y8" i="18"/>
  <c r="Z8" i="18"/>
  <c r="AA8" i="18"/>
  <c r="AB8" i="18"/>
  <c r="AC8" i="18"/>
  <c r="AD8" i="18"/>
  <c r="AE8" i="18"/>
  <c r="AF8" i="18"/>
  <c r="AG8" i="18"/>
  <c r="AH8" i="18"/>
  <c r="AI8" i="18"/>
  <c r="AJ8" i="18"/>
  <c r="AK8" i="18"/>
  <c r="AL8" i="18"/>
  <c r="AM8" i="18"/>
  <c r="AN8" i="18"/>
  <c r="AO8" i="18"/>
  <c r="AP8" i="18"/>
  <c r="AQ8" i="18"/>
  <c r="AR8" i="18"/>
  <c r="AS8" i="18"/>
  <c r="AT8" i="18"/>
  <c r="AU8" i="18"/>
  <c r="AV8" i="18"/>
  <c r="AW8" i="18"/>
  <c r="AX8" i="18"/>
  <c r="AY8" i="18"/>
  <c r="AZ8" i="18"/>
  <c r="BA8" i="18"/>
  <c r="BB8" i="18"/>
  <c r="BC8" i="18"/>
  <c r="BD8" i="18"/>
  <c r="BE8" i="18"/>
  <c r="BF8" i="18"/>
  <c r="BG8" i="18"/>
  <c r="BH8" i="18"/>
  <c r="BI8" i="18"/>
  <c r="BJ8" i="18"/>
  <c r="D9" i="18"/>
  <c r="E9" i="18"/>
  <c r="F9" i="18"/>
  <c r="G9" i="18"/>
  <c r="H9" i="18"/>
  <c r="I9" i="18"/>
  <c r="J9" i="18"/>
  <c r="K9" i="18"/>
  <c r="L9" i="18"/>
  <c r="M9" i="18"/>
  <c r="N9" i="18"/>
  <c r="O9" i="18"/>
  <c r="P9" i="18"/>
  <c r="Q9" i="18"/>
  <c r="R9" i="18"/>
  <c r="S9" i="18"/>
  <c r="T9" i="18"/>
  <c r="U9" i="18"/>
  <c r="V9" i="18"/>
  <c r="W9" i="18"/>
  <c r="X9" i="18"/>
  <c r="Y9" i="18"/>
  <c r="Z9" i="18"/>
  <c r="AA9" i="18"/>
  <c r="AB9" i="18"/>
  <c r="AC9" i="18"/>
  <c r="AD9" i="18"/>
  <c r="AE9" i="18"/>
  <c r="AF9" i="18"/>
  <c r="AG9" i="18"/>
  <c r="AH9" i="18"/>
  <c r="AI9" i="18"/>
  <c r="AJ9" i="18"/>
  <c r="AK9" i="18"/>
  <c r="AL9" i="18"/>
  <c r="AM9" i="18"/>
  <c r="AN9" i="18"/>
  <c r="AO9" i="18"/>
  <c r="AP9" i="18"/>
  <c r="AQ9" i="18"/>
  <c r="AR9" i="18"/>
  <c r="AS9" i="18"/>
  <c r="AT9" i="18"/>
  <c r="AU9" i="18"/>
  <c r="AV9" i="18"/>
  <c r="AW9" i="18"/>
  <c r="AX9" i="18"/>
  <c r="AY9" i="18"/>
  <c r="AZ9" i="18"/>
  <c r="BA9" i="18"/>
  <c r="BB9" i="18"/>
  <c r="BC9" i="18"/>
  <c r="BD9" i="18"/>
  <c r="BE9" i="18"/>
  <c r="BF9" i="18"/>
  <c r="BG9" i="18"/>
  <c r="BH9" i="18"/>
  <c r="BI9" i="18"/>
  <c r="BJ9" i="18"/>
  <c r="D10" i="18"/>
  <c r="E10" i="18"/>
  <c r="F10" i="18"/>
  <c r="G10" i="18"/>
  <c r="H10" i="18"/>
  <c r="I10" i="18"/>
  <c r="J10" i="18"/>
  <c r="K10" i="18"/>
  <c r="L10" i="18"/>
  <c r="M10" i="18"/>
  <c r="N10" i="18"/>
  <c r="O10" i="18"/>
  <c r="P10" i="18"/>
  <c r="Q10" i="18"/>
  <c r="R10" i="18"/>
  <c r="S10" i="18"/>
  <c r="T10" i="18"/>
  <c r="U10" i="18"/>
  <c r="V10" i="18"/>
  <c r="W10" i="18"/>
  <c r="X10" i="18"/>
  <c r="Y10" i="18"/>
  <c r="Z10" i="18"/>
  <c r="AA10" i="18"/>
  <c r="AB10" i="18"/>
  <c r="AC10" i="18"/>
  <c r="AD10" i="18"/>
  <c r="AE10" i="18"/>
  <c r="AF10" i="18"/>
  <c r="AG10" i="18"/>
  <c r="AH10" i="18"/>
  <c r="AI10" i="18"/>
  <c r="AJ10" i="18"/>
  <c r="AK10" i="18"/>
  <c r="AL10" i="18"/>
  <c r="AM10" i="18"/>
  <c r="AN10" i="18"/>
  <c r="AO10" i="18"/>
  <c r="AP10" i="18"/>
  <c r="AQ10" i="18"/>
  <c r="AR10" i="18"/>
  <c r="AS10" i="18"/>
  <c r="AT10" i="18"/>
  <c r="AU10" i="18"/>
  <c r="AV10" i="18"/>
  <c r="AW10" i="18"/>
  <c r="AX10" i="18"/>
  <c r="AY10" i="18"/>
  <c r="AZ10" i="18"/>
  <c r="BA10" i="18"/>
  <c r="BB10" i="18"/>
  <c r="BC10" i="18"/>
  <c r="BD10" i="18"/>
  <c r="BE10" i="18"/>
  <c r="BF10" i="18"/>
  <c r="BG10" i="18"/>
  <c r="BH10" i="18"/>
  <c r="BI10" i="18"/>
  <c r="BJ10" i="18"/>
  <c r="D11" i="18"/>
  <c r="E11" i="18"/>
  <c r="F11" i="18"/>
  <c r="G11" i="18"/>
  <c r="H11" i="18"/>
  <c r="I11" i="18"/>
  <c r="J11" i="18"/>
  <c r="K11" i="18"/>
  <c r="L11" i="18"/>
  <c r="M11" i="18"/>
  <c r="N11" i="18"/>
  <c r="O11" i="18"/>
  <c r="P11" i="18"/>
  <c r="Q11" i="18"/>
  <c r="R11" i="18"/>
  <c r="S11" i="18"/>
  <c r="T11" i="18"/>
  <c r="U11" i="18"/>
  <c r="V11" i="18"/>
  <c r="W11" i="18"/>
  <c r="X11" i="18"/>
  <c r="Y11" i="18"/>
  <c r="Z11" i="18"/>
  <c r="AA11" i="18"/>
  <c r="AB11" i="18"/>
  <c r="AC11" i="18"/>
  <c r="AD11" i="18"/>
  <c r="AE11" i="18"/>
  <c r="AF11" i="18"/>
  <c r="AG11" i="18"/>
  <c r="AH11" i="18"/>
  <c r="AI11" i="18"/>
  <c r="AJ11" i="18"/>
  <c r="AK11" i="18"/>
  <c r="AL11" i="18"/>
  <c r="AM11" i="18"/>
  <c r="AN11" i="18"/>
  <c r="AO11" i="18"/>
  <c r="AP11" i="18"/>
  <c r="AQ11" i="18"/>
  <c r="AR11" i="18"/>
  <c r="AS11" i="18"/>
  <c r="AT11" i="18"/>
  <c r="AU11" i="18"/>
  <c r="AV11" i="18"/>
  <c r="AW11" i="18"/>
  <c r="AX11" i="18"/>
  <c r="AY11" i="18"/>
  <c r="AZ11" i="18"/>
  <c r="BA11" i="18"/>
  <c r="BB11" i="18"/>
  <c r="BC11" i="18"/>
  <c r="BD11" i="18"/>
  <c r="BE11" i="18"/>
  <c r="BF11" i="18"/>
  <c r="BG11" i="18"/>
  <c r="BH11" i="18"/>
  <c r="BI11" i="18"/>
  <c r="BJ11" i="18"/>
  <c r="C7" i="18"/>
  <c r="C8" i="18"/>
  <c r="C9" i="18"/>
  <c r="C10" i="18"/>
  <c r="C11" i="18"/>
  <c r="C6" i="18"/>
  <c r="AA4" i="62"/>
  <c r="C4" i="18"/>
  <c r="E365" i="57"/>
  <c r="X19" i="74"/>
  <c r="BF328" i="57"/>
  <c r="BC19" i="74"/>
  <c r="BA19" i="74"/>
  <c r="AW19" i="74"/>
  <c r="AT19" i="74"/>
  <c r="AR19" i="74"/>
  <c r="AM19" i="74"/>
  <c r="AN328" i="57"/>
  <c r="AJ328" i="57"/>
  <c r="Z328" i="57"/>
  <c r="V328" i="57"/>
  <c r="H328" i="57"/>
  <c r="AQ5" i="18"/>
  <c r="AF365" i="57"/>
  <c r="AV365" i="57"/>
  <c r="AX365" i="57"/>
  <c r="BH365" i="57"/>
  <c r="I365" i="57"/>
  <c r="K365" i="57"/>
  <c r="M365" i="57"/>
  <c r="O365" i="57"/>
  <c r="Q365" i="57"/>
  <c r="S365" i="57"/>
  <c r="AE365" i="57"/>
  <c r="AW365" i="57"/>
  <c r="AY365" i="57"/>
  <c r="BG19" i="74"/>
  <c r="AA19" i="74"/>
  <c r="BC328" i="57"/>
  <c r="AY328" i="57"/>
  <c r="AU328" i="57"/>
  <c r="AC328" i="57"/>
  <c r="AU18" i="74"/>
  <c r="AQ18" i="74"/>
  <c r="AM18" i="74"/>
  <c r="AK18" i="74"/>
  <c r="Q328" i="57"/>
  <c r="AI18" i="74"/>
  <c r="AG18" i="74"/>
  <c r="AE18" i="74"/>
  <c r="AA18" i="74"/>
  <c r="G328" i="57"/>
  <c r="Y18" i="74"/>
  <c r="BE328" i="57"/>
  <c r="AX328" i="57"/>
  <c r="AY19" i="74"/>
  <c r="BF18" i="74"/>
  <c r="BD18" i="74"/>
  <c r="BB18" i="74"/>
  <c r="AZ18" i="74"/>
  <c r="AX18" i="74"/>
  <c r="AV18" i="74"/>
  <c r="AT18" i="74"/>
  <c r="AR18" i="74"/>
  <c r="AP18" i="74"/>
  <c r="AN18" i="74"/>
  <c r="AL18" i="74"/>
  <c r="AJ18" i="74"/>
  <c r="AH18" i="74"/>
  <c r="AF18" i="74"/>
  <c r="AH328" i="57"/>
  <c r="AS19" i="74"/>
  <c r="T328" i="57"/>
  <c r="AG19" i="74"/>
  <c r="AT328" i="57"/>
  <c r="BG18" i="74"/>
  <c r="BC18" i="74"/>
  <c r="BA18" i="74"/>
  <c r="AY18" i="74"/>
  <c r="L328" i="57"/>
  <c r="J328" i="57"/>
  <c r="AD18" i="74"/>
  <c r="Z18" i="74"/>
  <c r="AB18" i="74"/>
  <c r="W328" i="57"/>
  <c r="AE328" i="57"/>
  <c r="AG328" i="57"/>
  <c r="AK328" i="57"/>
  <c r="AM328" i="57"/>
  <c r="AO328" i="57"/>
  <c r="AQ19" i="74"/>
  <c r="AK365" i="57"/>
  <c r="U365" i="57"/>
  <c r="AN365" i="57"/>
  <c r="AH365" i="57"/>
  <c r="H365" i="57"/>
  <c r="AN19" i="74"/>
  <c r="D371" i="57"/>
  <c r="D365" i="57"/>
  <c r="AP328" i="57"/>
  <c r="AF19" i="74"/>
  <c r="X328" i="57"/>
  <c r="BK33" i="18"/>
  <c r="BK61" i="18"/>
  <c r="D370" i="57"/>
  <c r="E370" i="57" s="1"/>
  <c r="BI4" i="62"/>
  <c r="BH26" i="77"/>
  <c r="BH328" i="57"/>
  <c r="AL328" i="57"/>
  <c r="AF26" i="77"/>
  <c r="AB26" i="77"/>
  <c r="G26" i="77"/>
  <c r="BK25" i="77"/>
  <c r="BG25" i="77"/>
  <c r="BE25" i="77"/>
  <c r="BC25" i="77"/>
  <c r="AW25" i="77"/>
  <c r="AA25" i="77"/>
  <c r="K25" i="77"/>
  <c r="G25" i="77"/>
  <c r="AF328" i="57"/>
  <c r="BC26" i="77"/>
  <c r="AE26" i="77"/>
  <c r="Y26" i="77"/>
  <c r="M26" i="77"/>
  <c r="J26" i="77"/>
  <c r="H26" i="77"/>
  <c r="T25" i="77"/>
  <c r="P25" i="77"/>
  <c r="N25" i="77"/>
  <c r="BE4" i="62"/>
  <c r="BC4" i="77" s="1"/>
  <c r="BE17" i="74"/>
  <c r="BB328" i="57"/>
  <c r="BB26" i="77"/>
  <c r="BE19" i="74"/>
  <c r="AK26" i="77"/>
  <c r="V25" i="77"/>
  <c r="X18" i="74"/>
  <c r="D25" i="77"/>
  <c r="BE26" i="77"/>
  <c r="AR26" i="77"/>
  <c r="BF19" i="74"/>
  <c r="AL26" i="77"/>
  <c r="AJ26" i="77"/>
  <c r="AZ19" i="74"/>
  <c r="AU19" i="74"/>
  <c r="P328" i="57"/>
  <c r="P26" i="77"/>
  <c r="AD19" i="74"/>
  <c r="AC19" i="74"/>
  <c r="AB19" i="74"/>
  <c r="AR328" i="57"/>
  <c r="AR25" i="77"/>
  <c r="AB25" i="77"/>
  <c r="R25" i="77"/>
  <c r="CZ232" i="58"/>
  <c r="V4" i="44"/>
  <c r="CZ257" i="58" l="1"/>
  <c r="CZ258" i="58"/>
  <c r="CY257" i="58"/>
  <c r="CY258" i="58"/>
  <c r="CX257" i="58"/>
  <c r="CX258" i="58"/>
  <c r="CW257" i="58"/>
  <c r="CW258" i="58"/>
  <c r="CV257" i="58"/>
  <c r="CV258" i="58"/>
  <c r="CU257" i="58"/>
  <c r="CU258" i="58"/>
  <c r="CT257" i="58"/>
  <c r="CT258" i="58"/>
  <c r="CS257" i="58"/>
  <c r="CS258" i="58"/>
  <c r="CR257" i="58"/>
  <c r="CR258" i="58"/>
  <c r="CQ257" i="58"/>
  <c r="CQ258" i="58"/>
  <c r="CP257" i="58"/>
  <c r="CP258" i="58"/>
  <c r="CO257" i="58"/>
  <c r="CO258" i="58"/>
  <c r="CN257" i="58"/>
  <c r="CN258" i="58"/>
  <c r="CM257" i="58"/>
  <c r="CM258" i="58"/>
  <c r="CL257" i="58"/>
  <c r="CL258" i="58"/>
  <c r="CK257" i="58"/>
  <c r="CK258" i="58"/>
  <c r="CJ257" i="58"/>
  <c r="CJ258" i="58"/>
  <c r="CI257" i="58"/>
  <c r="CI258" i="58"/>
  <c r="CH257" i="58"/>
  <c r="CH258" i="58"/>
  <c r="CG257" i="58"/>
  <c r="CG258" i="58"/>
  <c r="CF257" i="58"/>
  <c r="CF258" i="58"/>
  <c r="CE257" i="58"/>
  <c r="CE258" i="58"/>
  <c r="CD257" i="58"/>
  <c r="CD258" i="58"/>
  <c r="CC257" i="58"/>
  <c r="CC258" i="58"/>
  <c r="CB257" i="58"/>
  <c r="CB258" i="58"/>
  <c r="CA257" i="58"/>
  <c r="CA258" i="58"/>
  <c r="BZ257" i="58"/>
  <c r="BZ258" i="58"/>
  <c r="BY257" i="58"/>
  <c r="BY258" i="58"/>
  <c r="BX257" i="58"/>
  <c r="BX258" i="58"/>
  <c r="BW257" i="58"/>
  <c r="BW258" i="58"/>
  <c r="BV257" i="58"/>
  <c r="BV258" i="58"/>
  <c r="BU257" i="58"/>
  <c r="BU258" i="58"/>
  <c r="BT257" i="58"/>
  <c r="BT258" i="58"/>
  <c r="BS257" i="58"/>
  <c r="BS258" i="58"/>
  <c r="BR257" i="58"/>
  <c r="BR258" i="58"/>
  <c r="BQ257" i="58"/>
  <c r="BQ258" i="58"/>
  <c r="BP257" i="58"/>
  <c r="BP258" i="58"/>
  <c r="BO257" i="58"/>
  <c r="BO258" i="58"/>
  <c r="BN257" i="58"/>
  <c r="BN258" i="58"/>
  <c r="BM257" i="58"/>
  <c r="BM258" i="58"/>
  <c r="BL257" i="58"/>
  <c r="BL258" i="58"/>
  <c r="D258" i="58"/>
  <c r="D257" i="58"/>
  <c r="BK257" i="58"/>
  <c r="BK258" i="58"/>
  <c r="BJ257" i="58"/>
  <c r="BJ258" i="58"/>
  <c r="BI257" i="58"/>
  <c r="BI258" i="58"/>
  <c r="BH257" i="58"/>
  <c r="BH258" i="58"/>
  <c r="BG257" i="58"/>
  <c r="BG258" i="58"/>
  <c r="BF257" i="58"/>
  <c r="BF258" i="58"/>
  <c r="BE257" i="58"/>
  <c r="BE258" i="58"/>
  <c r="BD257" i="58"/>
  <c r="BD258" i="58"/>
  <c r="BC257" i="58"/>
  <c r="BC258" i="58"/>
  <c r="BB257" i="58"/>
  <c r="BB258" i="58"/>
  <c r="BA257" i="58"/>
  <c r="BA258" i="58"/>
  <c r="AZ257" i="58"/>
  <c r="AZ258" i="58"/>
  <c r="AY257" i="58"/>
  <c r="AY258" i="58"/>
  <c r="AX257" i="58"/>
  <c r="AX258" i="58"/>
  <c r="AW257" i="58"/>
  <c r="AW258" i="58"/>
  <c r="AV257" i="58"/>
  <c r="AV258" i="58"/>
  <c r="AU257" i="58"/>
  <c r="AU258" i="58"/>
  <c r="AT257" i="58"/>
  <c r="AT258" i="58"/>
  <c r="AS257" i="58"/>
  <c r="AS258" i="58"/>
  <c r="AR257" i="58"/>
  <c r="AR258" i="58"/>
  <c r="AQ257" i="58"/>
  <c r="AQ258" i="58"/>
  <c r="AP257" i="58"/>
  <c r="AP258" i="58"/>
  <c r="AO257" i="58"/>
  <c r="AO258" i="58"/>
  <c r="AN257" i="58"/>
  <c r="AN258" i="58"/>
  <c r="AM257" i="58"/>
  <c r="AM258" i="58"/>
  <c r="AL257" i="58"/>
  <c r="AL258" i="58"/>
  <c r="AK257" i="58"/>
  <c r="AK258" i="58"/>
  <c r="AJ257" i="58"/>
  <c r="AJ258" i="58"/>
  <c r="AI257" i="58"/>
  <c r="AI258" i="58"/>
  <c r="AH257" i="58"/>
  <c r="AH258" i="58"/>
  <c r="AG257" i="58"/>
  <c r="AG258" i="58"/>
  <c r="AF257" i="58"/>
  <c r="AF258" i="58"/>
  <c r="AE257" i="58"/>
  <c r="AE258" i="58"/>
  <c r="AD257" i="58"/>
  <c r="AD258" i="58"/>
  <c r="AC257" i="58"/>
  <c r="AC258" i="58"/>
  <c r="AB257" i="58"/>
  <c r="AB258" i="58"/>
  <c r="AA257" i="58"/>
  <c r="AA258" i="58"/>
  <c r="Z257" i="58"/>
  <c r="Z258" i="58"/>
  <c r="Y257" i="58"/>
  <c r="Y258" i="58"/>
  <c r="X257" i="58"/>
  <c r="X258" i="58"/>
  <c r="W257" i="58"/>
  <c r="W258" i="58"/>
  <c r="V257" i="58"/>
  <c r="V258" i="58"/>
  <c r="U257" i="58"/>
  <c r="U258" i="58"/>
  <c r="T257" i="58"/>
  <c r="T258" i="58"/>
  <c r="S257" i="58"/>
  <c r="S258" i="58"/>
  <c r="R257" i="58"/>
  <c r="R258" i="58"/>
  <c r="Q257" i="58"/>
  <c r="Q258" i="58"/>
  <c r="P257" i="58"/>
  <c r="P258" i="58"/>
  <c r="O257" i="58"/>
  <c r="O258" i="58"/>
  <c r="N257" i="58"/>
  <c r="N258" i="58"/>
  <c r="M257" i="58"/>
  <c r="M258" i="58"/>
  <c r="L257" i="58"/>
  <c r="L258" i="58"/>
  <c r="K257" i="58"/>
  <c r="K258" i="58"/>
  <c r="J257" i="58"/>
  <c r="J258" i="58"/>
  <c r="I257" i="58"/>
  <c r="I258" i="58"/>
  <c r="H257" i="58"/>
  <c r="H258" i="58"/>
  <c r="G257" i="58"/>
  <c r="G258" i="58"/>
  <c r="F257" i="58"/>
  <c r="F258" i="58"/>
  <c r="E257" i="58"/>
  <c r="E258" i="58"/>
  <c r="L365" i="57"/>
  <c r="CW274" i="58"/>
  <c r="BI328" i="57"/>
  <c r="D16" i="7"/>
  <c r="C4" i="57"/>
  <c r="AH19" i="74"/>
  <c r="D15" i="7"/>
  <c r="C3" i="57"/>
  <c r="C2" i="58" s="1"/>
  <c r="AS3" i="77"/>
  <c r="U3" i="77"/>
  <c r="BK365" i="57"/>
  <c r="BG365" i="57"/>
  <c r="AM365" i="57"/>
  <c r="AH36" i="18"/>
  <c r="AI365" i="57"/>
  <c r="AA365" i="57"/>
  <c r="W365" i="57"/>
  <c r="R36" i="18"/>
  <c r="CN273" i="58"/>
  <c r="Z365" i="57"/>
  <c r="E194" i="58"/>
  <c r="E103" i="58"/>
  <c r="AS26" i="77"/>
  <c r="G365" i="57"/>
  <c r="X365" i="57"/>
  <c r="V26" i="77"/>
  <c r="V29" i="77" s="1"/>
  <c r="N4" i="44"/>
  <c r="AV5" i="18"/>
  <c r="AT198" i="58"/>
  <c r="AT107" i="58"/>
  <c r="AQ328" i="57"/>
  <c r="T365" i="57"/>
  <c r="CG274" i="58"/>
  <c r="BC365" i="57"/>
  <c r="AL365" i="57"/>
  <c r="BF365" i="57"/>
  <c r="BA36" i="18"/>
  <c r="AS36" i="18"/>
  <c r="AT365" i="57"/>
  <c r="AP365" i="57"/>
  <c r="AC36" i="18"/>
  <c r="V365" i="57"/>
  <c r="M36" i="18"/>
  <c r="N365" i="57"/>
  <c r="E36" i="18"/>
  <c r="F365" i="57"/>
  <c r="BJ104" i="58"/>
  <c r="AD26" i="77"/>
  <c r="AX19" i="74"/>
  <c r="AV26" i="77"/>
  <c r="AV328" i="57"/>
  <c r="J365" i="57"/>
  <c r="L4" i="62"/>
  <c r="J4" i="77" s="1"/>
  <c r="I5" i="18"/>
  <c r="BA26" i="77"/>
  <c r="I328" i="57"/>
  <c r="I26" i="77"/>
  <c r="BG26" i="77"/>
  <c r="BG29" i="77" s="1"/>
  <c r="X3" i="77"/>
  <c r="AE19" i="74"/>
  <c r="O328" i="57"/>
  <c r="AI19" i="74"/>
  <c r="D328" i="57"/>
  <c r="CV273" i="58"/>
  <c r="K273" i="58"/>
  <c r="J85" i="18" s="1"/>
  <c r="S273" i="58"/>
  <c r="R85" i="18" s="1"/>
  <c r="BE3" i="77"/>
  <c r="BQ274" i="58"/>
  <c r="BJ3" i="77"/>
  <c r="P365" i="57"/>
  <c r="AD365" i="57"/>
  <c r="AX198" i="58"/>
  <c r="AX107" i="58"/>
  <c r="F26" i="77"/>
  <c r="F29" i="77" s="1"/>
  <c r="F328" i="57"/>
  <c r="BD26" i="77"/>
  <c r="AN26" i="77"/>
  <c r="BI365" i="57"/>
  <c r="BA365" i="57"/>
  <c r="AN31" i="18"/>
  <c r="AO365" i="57"/>
  <c r="AC365" i="57"/>
  <c r="Y365" i="57"/>
  <c r="F31" i="18"/>
  <c r="AU365" i="57"/>
  <c r="Y328" i="57"/>
  <c r="AQ3" i="77"/>
  <c r="S3" i="77"/>
  <c r="I3" i="77"/>
  <c r="AS365" i="57"/>
  <c r="CN73" i="58"/>
  <c r="BN45" i="58"/>
  <c r="AV19" i="74"/>
  <c r="BJ328" i="57"/>
  <c r="AT26" i="77"/>
  <c r="AT29" i="77" s="1"/>
  <c r="CL273" i="58"/>
  <c r="AZ273" i="58"/>
  <c r="AY85" i="18" s="1"/>
  <c r="BI26" i="77"/>
  <c r="BI29" i="77" s="1"/>
  <c r="AQ365" i="57"/>
  <c r="AB328" i="57"/>
  <c r="AD328" i="57"/>
  <c r="AF5" i="18"/>
  <c r="BB365" i="57"/>
  <c r="AG365" i="57"/>
  <c r="BJ365" i="57"/>
  <c r="N26" i="77"/>
  <c r="N29" i="77" s="1"/>
  <c r="AU3" i="77"/>
  <c r="W3" i="77"/>
  <c r="R3" i="77"/>
  <c r="CX142" i="58"/>
  <c r="CX232" i="58" s="1"/>
  <c r="BQ73" i="58"/>
  <c r="U73" i="58"/>
  <c r="E73" i="58"/>
  <c r="BD365" i="57"/>
  <c r="D142" i="58"/>
  <c r="D232" i="58" s="1"/>
  <c r="D73" i="58"/>
  <c r="R14" i="18"/>
  <c r="BD19" i="74"/>
  <c r="R328" i="57"/>
  <c r="BK328" i="57"/>
  <c r="AZ365" i="57"/>
  <c r="AZ26" i="77"/>
  <c r="AZ29" i="77" s="1"/>
  <c r="BB14" i="18"/>
  <c r="AV273" i="58"/>
  <c r="AU85" i="18" s="1"/>
  <c r="O273" i="58"/>
  <c r="N85" i="18" s="1"/>
  <c r="CW142" i="58"/>
  <c r="CW232" i="58" s="1"/>
  <c r="K36" i="18"/>
  <c r="AR365" i="57"/>
  <c r="E26" i="77"/>
  <c r="BA25" i="77"/>
  <c r="BG328" i="57"/>
  <c r="AE25" i="77"/>
  <c r="BJ73" i="58"/>
  <c r="AT73" i="58"/>
  <c r="N73" i="58"/>
  <c r="O73" i="58"/>
  <c r="E45" i="58"/>
  <c r="AL19" i="74"/>
  <c r="AU25" i="77"/>
  <c r="AU29" i="77" s="1"/>
  <c r="W25" i="77"/>
  <c r="K328" i="57"/>
  <c r="AW328" i="57"/>
  <c r="AJ365" i="57"/>
  <c r="R26" i="77"/>
  <c r="AY45" i="58"/>
  <c r="T274" i="58"/>
  <c r="S89" i="18" s="1"/>
  <c r="AU273" i="58"/>
  <c r="AT85" i="18" s="1"/>
  <c r="CM73" i="58"/>
  <c r="BG73" i="58"/>
  <c r="AQ73" i="58"/>
  <c r="BM45" i="58"/>
  <c r="AW45" i="58"/>
  <c r="AG45" i="58"/>
  <c r="BV73" i="58"/>
  <c r="BF73" i="58"/>
  <c r="W273" i="58"/>
  <c r="V85" i="18" s="1"/>
  <c r="AG507" i="62"/>
  <c r="O4" i="62"/>
  <c r="K4" i="62"/>
  <c r="CA73" i="58"/>
  <c r="BO73" i="58"/>
  <c r="AI73" i="58"/>
  <c r="Y45" i="58"/>
  <c r="AF14" i="18"/>
  <c r="W14" i="18"/>
  <c r="CW273" i="58"/>
  <c r="CT274" i="58"/>
  <c r="CC273" i="58"/>
  <c r="BU273" i="58"/>
  <c r="BI273" i="58"/>
  <c r="BH85" i="18" s="1"/>
  <c r="AO273" i="58"/>
  <c r="AN85" i="18" s="1"/>
  <c r="AC273" i="58"/>
  <c r="AB85" i="18" s="1"/>
  <c r="R274" i="58"/>
  <c r="Q89" i="18" s="1"/>
  <c r="Q273" i="58"/>
  <c r="P85" i="18" s="1"/>
  <c r="N274" i="58"/>
  <c r="M89" i="18" s="1"/>
  <c r="M273" i="58"/>
  <c r="L85" i="18" s="1"/>
  <c r="J274" i="58"/>
  <c r="I89" i="18" s="1"/>
  <c r="I273" i="58"/>
  <c r="H85" i="18" s="1"/>
  <c r="H5" i="18"/>
  <c r="T5" i="18"/>
  <c r="BC4" i="62"/>
  <c r="BK4" i="62"/>
  <c r="CD73" i="58"/>
  <c r="AX73" i="58"/>
  <c r="J73" i="58"/>
  <c r="AS14" i="18"/>
  <c r="BE274" i="58"/>
  <c r="BD89" i="18" s="1"/>
  <c r="AW273" i="58"/>
  <c r="AV85" i="18" s="1"/>
  <c r="AT274" i="58"/>
  <c r="AS89" i="18" s="1"/>
  <c r="AS274" i="58"/>
  <c r="AR89" i="18" s="1"/>
  <c r="Y273" i="58"/>
  <c r="X85" i="18" s="1"/>
  <c r="AZ5" i="18"/>
  <c r="BJ29" i="77"/>
  <c r="CH274" i="58"/>
  <c r="BY273" i="58"/>
  <c r="BM273" i="58"/>
  <c r="BE273" i="58"/>
  <c r="BD85" i="18" s="1"/>
  <c r="AS273" i="58"/>
  <c r="AR85" i="18" s="1"/>
  <c r="AA73" i="58"/>
  <c r="BA45" i="58"/>
  <c r="M45" i="58"/>
  <c r="CL73" i="58"/>
  <c r="BN73" i="58"/>
  <c r="AH73" i="58"/>
  <c r="AD73" i="58"/>
  <c r="CK73" i="58"/>
  <c r="CG73" i="58"/>
  <c r="CC73" i="58"/>
  <c r="AC73" i="58"/>
  <c r="I73" i="58"/>
  <c r="CI45" i="58"/>
  <c r="BG45" i="58"/>
  <c r="R31" i="18"/>
  <c r="AM31" i="18"/>
  <c r="AK14" i="18"/>
  <c r="G31" i="18"/>
  <c r="E31" i="18"/>
  <c r="BL73" i="58"/>
  <c r="BO273" i="58"/>
  <c r="BN274" i="58"/>
  <c r="AY273" i="58"/>
  <c r="AX85" i="18" s="1"/>
  <c r="AQ273" i="58"/>
  <c r="AP85" i="18" s="1"/>
  <c r="AP274" i="58"/>
  <c r="AO89" i="18" s="1"/>
  <c r="CF43" i="58"/>
  <c r="BS273" i="58"/>
  <c r="BR274" i="58"/>
  <c r="BG273" i="58"/>
  <c r="BF85" i="18" s="1"/>
  <c r="BF274" i="58"/>
  <c r="BE89" i="18" s="1"/>
  <c r="BC273" i="58"/>
  <c r="BB85" i="18" s="1"/>
  <c r="AA273" i="58"/>
  <c r="Z85" i="18" s="1"/>
  <c r="AQ15" i="18"/>
  <c r="CY273" i="58"/>
  <c r="CX274" i="58"/>
  <c r="CM273" i="58"/>
  <c r="CI273" i="58"/>
  <c r="BW273" i="58"/>
  <c r="AI273" i="58"/>
  <c r="AH85" i="18" s="1"/>
  <c r="AH274" i="58"/>
  <c r="AG89" i="18" s="1"/>
  <c r="V4" i="62"/>
  <c r="K5" i="18"/>
  <c r="BJ5" i="18"/>
  <c r="AZ31" i="18"/>
  <c r="AW31" i="18"/>
  <c r="AR31" i="18"/>
  <c r="AP31" i="18"/>
  <c r="AK31" i="18"/>
  <c r="X31" i="18"/>
  <c r="AI15" i="18"/>
  <c r="E15" i="18"/>
  <c r="C31" i="18"/>
  <c r="BC31" i="18"/>
  <c r="BA31" i="18"/>
  <c r="Y31" i="18"/>
  <c r="W31" i="18"/>
  <c r="K31" i="18"/>
  <c r="BC507" i="62"/>
  <c r="CP273" i="58"/>
  <c r="CT273" i="58"/>
  <c r="CZ43" i="58"/>
  <c r="CZ45" i="58" s="1"/>
  <c r="CN43" i="58"/>
  <c r="CN45" i="58" s="1"/>
  <c r="BG18" i="18"/>
  <c r="BH43" i="58"/>
  <c r="AY18" i="18"/>
  <c r="AZ43" i="58"/>
  <c r="AI18" i="18"/>
  <c r="AJ43" i="58"/>
  <c r="AJ45" i="58" s="1"/>
  <c r="BG101" i="18"/>
  <c r="BC101" i="18"/>
  <c r="AY101" i="18"/>
  <c r="AU101" i="18"/>
  <c r="AQ101" i="18"/>
  <c r="AM101" i="18"/>
  <c r="AI101" i="18"/>
  <c r="AE101" i="18"/>
  <c r="AA101" i="18"/>
  <c r="W101" i="18"/>
  <c r="S101" i="18"/>
  <c r="O101" i="18"/>
  <c r="K101" i="18"/>
  <c r="G101" i="18"/>
  <c r="BJ101" i="18"/>
  <c r="BF101" i="18"/>
  <c r="BB101" i="18"/>
  <c r="AX101" i="18"/>
  <c r="AT101" i="18"/>
  <c r="AP101" i="18"/>
  <c r="AL101" i="18"/>
  <c r="AH101" i="18"/>
  <c r="AD101" i="18"/>
  <c r="Z101" i="18"/>
  <c r="V101" i="18"/>
  <c r="R101" i="18"/>
  <c r="N101" i="18"/>
  <c r="J101" i="18"/>
  <c r="F101" i="18"/>
  <c r="BI101" i="18"/>
  <c r="BE101" i="18"/>
  <c r="BA101" i="18"/>
  <c r="AW101" i="18"/>
  <c r="AS101" i="18"/>
  <c r="AO101" i="18"/>
  <c r="AK101" i="18"/>
  <c r="AG101" i="18"/>
  <c r="AC101" i="18"/>
  <c r="Y101" i="18"/>
  <c r="U101" i="18"/>
  <c r="Q101" i="18"/>
  <c r="M101" i="18"/>
  <c r="I101" i="18"/>
  <c r="E101" i="18"/>
  <c r="C101" i="18"/>
  <c r="BH101" i="18"/>
  <c r="BD101" i="18"/>
  <c r="AZ101" i="18"/>
  <c r="AV101" i="18"/>
  <c r="AV99" i="18" s="1"/>
  <c r="AR101" i="18"/>
  <c r="AR99" i="18" s="1"/>
  <c r="AN101" i="18"/>
  <c r="AJ101" i="18"/>
  <c r="AF101" i="18"/>
  <c r="AB101" i="18"/>
  <c r="X101" i="18"/>
  <c r="X99" i="18" s="1"/>
  <c r="T101" i="18"/>
  <c r="T99" i="18" s="1"/>
  <c r="P101" i="18"/>
  <c r="L101" i="18"/>
  <c r="H101" i="18"/>
  <c r="D101" i="18"/>
  <c r="G4" i="62"/>
  <c r="AK17" i="74"/>
  <c r="AS17" i="74"/>
  <c r="Z4" i="44"/>
  <c r="BE14" i="18"/>
  <c r="BC14" i="18"/>
  <c r="AW14" i="18"/>
  <c r="AL14" i="18"/>
  <c r="Z14" i="18"/>
  <c r="Q14" i="18"/>
  <c r="AZ36" i="18"/>
  <c r="AD36" i="18"/>
  <c r="AB36" i="18"/>
  <c r="BD5" i="18"/>
  <c r="Y17" i="74"/>
  <c r="W4" i="62"/>
  <c r="AN5" i="18"/>
  <c r="AQ4" i="62"/>
  <c r="AO4" i="77" s="1"/>
  <c r="D5" i="18"/>
  <c r="BG14" i="18"/>
  <c r="AX14" i="18"/>
  <c r="AP14" i="18"/>
  <c r="AG14" i="18"/>
  <c r="M14" i="18"/>
  <c r="K14" i="18"/>
  <c r="BJ36" i="18"/>
  <c r="N106" i="58"/>
  <c r="J4" i="62"/>
  <c r="AN17" i="74"/>
  <c r="AB17" i="74"/>
  <c r="Q4" i="44"/>
  <c r="AH4" i="62"/>
  <c r="AF17" i="74"/>
  <c r="AM5" i="18"/>
  <c r="AJ17" i="74"/>
  <c r="AZ17" i="74"/>
  <c r="M4" i="44"/>
  <c r="AM29" i="77"/>
  <c r="AX4" i="62"/>
  <c r="BB99" i="18"/>
  <c r="AP99" i="18"/>
  <c r="J5" i="18"/>
  <c r="R29" i="77"/>
  <c r="AY17" i="74"/>
  <c r="AP5" i="18"/>
  <c r="V5" i="18"/>
  <c r="Z5" i="18"/>
  <c r="X4" i="44"/>
  <c r="BB31" i="18"/>
  <c r="AX31" i="18"/>
  <c r="AI31" i="18"/>
  <c r="Z31" i="18"/>
  <c r="U31" i="18"/>
  <c r="N31" i="18"/>
  <c r="J31" i="18"/>
  <c r="D31" i="18"/>
  <c r="AY507" i="62"/>
  <c r="V507" i="62"/>
  <c r="AG4" i="62"/>
  <c r="Y4" i="62"/>
  <c r="W4" i="77" s="1"/>
  <c r="AE17" i="74"/>
  <c r="AU17" i="74"/>
  <c r="E14" i="44"/>
  <c r="AS31" i="18"/>
  <c r="AJ31" i="18"/>
  <c r="AF31" i="18"/>
  <c r="V31" i="18"/>
  <c r="T31" i="18"/>
  <c r="I31" i="18"/>
  <c r="BC274" i="58"/>
  <c r="BB89" i="18" s="1"/>
  <c r="Z29" i="77"/>
  <c r="BJ14" i="18"/>
  <c r="BF14" i="18"/>
  <c r="BD14" i="18"/>
  <c r="AV14" i="18"/>
  <c r="AT14" i="18"/>
  <c r="AO14" i="18"/>
  <c r="AE14" i="18"/>
  <c r="AC14" i="18"/>
  <c r="U15" i="18"/>
  <c r="N14" i="18"/>
  <c r="I14" i="18"/>
  <c r="G15" i="18"/>
  <c r="F14" i="18"/>
  <c r="E14" i="18"/>
  <c r="CJ274" i="58"/>
  <c r="CC274" i="58"/>
  <c r="BY274" i="58"/>
  <c r="BL274" i="58"/>
  <c r="BI274" i="58"/>
  <c r="BH89" i="18" s="1"/>
  <c r="BG36" i="18"/>
  <c r="BF36" i="18"/>
  <c r="AW274" i="58"/>
  <c r="AV89" i="18" s="1"/>
  <c r="AU36" i="18"/>
  <c r="AO274" i="58"/>
  <c r="AN89" i="18" s="1"/>
  <c r="AM36" i="18"/>
  <c r="AJ36" i="18"/>
  <c r="Y36" i="18"/>
  <c r="D23" i="44"/>
  <c r="BG15" i="18"/>
  <c r="BA14" i="18"/>
  <c r="AM14" i="18"/>
  <c r="AH14" i="18"/>
  <c r="Y14" i="18"/>
  <c r="V14" i="18"/>
  <c r="U14" i="18"/>
  <c r="Q15" i="18"/>
  <c r="O14" i="18"/>
  <c r="J14" i="18"/>
  <c r="G14" i="18"/>
  <c r="CO274" i="58"/>
  <c r="BD36" i="18"/>
  <c r="AT36" i="18"/>
  <c r="AC274" i="58"/>
  <c r="AB89" i="18" s="1"/>
  <c r="L274" i="58"/>
  <c r="K89" i="18" s="1"/>
  <c r="CC102" i="58"/>
  <c r="AS15" i="18"/>
  <c r="AK15" i="18"/>
  <c r="Q29" i="77"/>
  <c r="BB29" i="77"/>
  <c r="BM507" i="62"/>
  <c r="AK507" i="62"/>
  <c r="AD507" i="62"/>
  <c r="Q507" i="62"/>
  <c r="C14" i="18"/>
  <c r="AU507" i="62"/>
  <c r="C36" i="18"/>
  <c r="D36" i="18"/>
  <c r="CV274" i="58"/>
  <c r="CR274" i="58"/>
  <c r="CN274" i="58"/>
  <c r="BK274" i="58"/>
  <c r="BJ89" i="18" s="1"/>
  <c r="BI36" i="18"/>
  <c r="BH36" i="18"/>
  <c r="BH274" i="58"/>
  <c r="BG89" i="18" s="1"/>
  <c r="AA274" i="58"/>
  <c r="Z89" i="18" s="1"/>
  <c r="S274" i="58"/>
  <c r="R89" i="18" s="1"/>
  <c r="CQ71" i="58"/>
  <c r="CQ73" i="58" s="1"/>
  <c r="BK71" i="58"/>
  <c r="BK73" i="58" s="1"/>
  <c r="BC71" i="58"/>
  <c r="BC73" i="58" s="1"/>
  <c r="AY71" i="58"/>
  <c r="AY73" i="58" s="1"/>
  <c r="K71" i="58"/>
  <c r="K73" i="58" s="1"/>
  <c r="CU43" i="58"/>
  <c r="CU45" i="58" s="1"/>
  <c r="CD105" i="58"/>
  <c r="BM196" i="58"/>
  <c r="AR104" i="58"/>
  <c r="AI43" i="58"/>
  <c r="AI45" i="58" s="1"/>
  <c r="P23" i="44"/>
  <c r="D274" i="58"/>
  <c r="C89" i="18" s="1"/>
  <c r="CZ274" i="58"/>
  <c r="CX273" i="58"/>
  <c r="CQ274" i="58"/>
  <c r="P274" i="58"/>
  <c r="O89" i="18" s="1"/>
  <c r="CY71" i="58"/>
  <c r="CY73" i="58" s="1"/>
  <c r="CU71" i="58"/>
  <c r="CU73" i="58" s="1"/>
  <c r="CE71" i="58"/>
  <c r="CE73" i="58" s="1"/>
  <c r="BW71" i="58"/>
  <c r="BW73" i="58" s="1"/>
  <c r="AV55" i="58"/>
  <c r="AV62" i="58" s="1"/>
  <c r="AV68" i="58" s="1"/>
  <c r="AU71" i="58"/>
  <c r="AU73" i="58" s="1"/>
  <c r="AM71" i="58"/>
  <c r="AM73" i="58" s="1"/>
  <c r="AE71" i="58"/>
  <c r="AE73" i="58" s="1"/>
  <c r="W71" i="58"/>
  <c r="W73" i="58" s="1"/>
  <c r="S71" i="58"/>
  <c r="S73" i="58" s="1"/>
  <c r="G71" i="58"/>
  <c r="G73" i="58" s="1"/>
  <c r="CQ43" i="58"/>
  <c r="CQ45" i="58" s="1"/>
  <c r="CO196" i="58"/>
  <c r="CM43" i="58"/>
  <c r="CM45" i="58" s="1"/>
  <c r="CE43" i="58"/>
  <c r="CE45" i="58" s="1"/>
  <c r="CA43" i="58"/>
  <c r="CA45" i="58" s="1"/>
  <c r="BN195" i="58"/>
  <c r="AM43" i="58"/>
  <c r="L14" i="44"/>
  <c r="G274" i="58"/>
  <c r="F89" i="18" s="1"/>
  <c r="AU196" i="58"/>
  <c r="D43" i="58"/>
  <c r="D45" i="58" s="1"/>
  <c r="AB14" i="44"/>
  <c r="BI198" i="58"/>
  <c r="AG193" i="58"/>
  <c r="AF29" i="77"/>
  <c r="BL517" i="62"/>
  <c r="BJ14" i="77" s="1"/>
  <c r="BJ515" i="62"/>
  <c r="BH12" i="77" s="1"/>
  <c r="AQ29" i="77"/>
  <c r="BW142" i="58"/>
  <c r="BW232" i="58" s="1"/>
  <c r="BN142" i="58"/>
  <c r="BN232" i="58" s="1"/>
  <c r="Q159" i="59"/>
  <c r="CY104" i="58"/>
  <c r="CN28" i="58"/>
  <c r="CN35" i="58" s="1"/>
  <c r="CN41" i="58" s="1"/>
  <c r="CH28" i="58"/>
  <c r="CH35" i="58" s="1"/>
  <c r="CH41" i="58" s="1"/>
  <c r="AG105" i="58"/>
  <c r="P29" i="77"/>
  <c r="BC29" i="77"/>
  <c r="CG106" i="58"/>
  <c r="BT106" i="58"/>
  <c r="BE5" i="18"/>
  <c r="AW5" i="18"/>
  <c r="AX17" i="74"/>
  <c r="AT17" i="74"/>
  <c r="E5" i="18"/>
  <c r="BB17" i="74"/>
  <c r="Q5" i="18"/>
  <c r="AJ4" i="62"/>
  <c r="Y5" i="18"/>
  <c r="K4" i="44"/>
  <c r="F4" i="62"/>
  <c r="AA4" i="44"/>
  <c r="AF4" i="62"/>
  <c r="AD4" i="77" s="1"/>
  <c r="AG5" i="18"/>
  <c r="H4" i="62"/>
  <c r="AP17" i="74"/>
  <c r="AB4" i="62"/>
  <c r="Z4" i="77" s="1"/>
  <c r="M5" i="18"/>
  <c r="O4" i="44"/>
  <c r="AZ4" i="62"/>
  <c r="L16" i="7"/>
  <c r="AC5" i="18"/>
  <c r="AR4" i="62"/>
  <c r="AP4" i="77" s="1"/>
  <c r="G4" i="44"/>
  <c r="BI5" i="18"/>
  <c r="AA17" i="74"/>
  <c r="BC17" i="74"/>
  <c r="AX515" i="62"/>
  <c r="AV12" i="77" s="1"/>
  <c r="AV517" i="62"/>
  <c r="AT14" i="77" s="1"/>
  <c r="AT515" i="62"/>
  <c r="AR12" i="77" s="1"/>
  <c r="Y516" i="62"/>
  <c r="W13" i="77" s="1"/>
  <c r="V515" i="62"/>
  <c r="Q516" i="62"/>
  <c r="O13" i="77" s="1"/>
  <c r="BL159" i="59"/>
  <c r="BJ162" i="59"/>
  <c r="BF162" i="59"/>
  <c r="CU142" i="58"/>
  <c r="CU232" i="58" s="1"/>
  <c r="CI142" i="58"/>
  <c r="CI232" i="58" s="1"/>
  <c r="CE142" i="58"/>
  <c r="CE232" i="58" s="1"/>
  <c r="BF142" i="58"/>
  <c r="BF232" i="58" s="1"/>
  <c r="AX142" i="58"/>
  <c r="AX232" i="58" s="1"/>
  <c r="AW142" i="58"/>
  <c r="AW232" i="58" s="1"/>
  <c r="AT142" i="58"/>
  <c r="AT232" i="58" s="1"/>
  <c r="Z142" i="58"/>
  <c r="Z232" i="58" s="1"/>
  <c r="W142" i="58"/>
  <c r="W232" i="58" s="1"/>
  <c r="T142" i="58"/>
  <c r="T232" i="58" s="1"/>
  <c r="BM162" i="59"/>
  <c r="BF159" i="59"/>
  <c r="BF164" i="59" s="1"/>
  <c r="BC20" i="18" s="1"/>
  <c r="BE15" i="18"/>
  <c r="BR103" i="58"/>
  <c r="BR194" i="58"/>
  <c r="BM159" i="59"/>
  <c r="AC15" i="18"/>
  <c r="CE274" i="58"/>
  <c r="CA274" i="58"/>
  <c r="BS274" i="58"/>
  <c r="BO274" i="58"/>
  <c r="BG274" i="58"/>
  <c r="BF89" i="18" s="1"/>
  <c r="AY274" i="58"/>
  <c r="AX89" i="18" s="1"/>
  <c r="AU274" i="58"/>
  <c r="AT89" i="18" s="1"/>
  <c r="AQ274" i="58"/>
  <c r="AP89" i="18" s="1"/>
  <c r="AM274" i="58"/>
  <c r="AL89" i="18" s="1"/>
  <c r="AI274" i="58"/>
  <c r="AH89" i="18" s="1"/>
  <c r="AE274" i="58"/>
  <c r="AD89" i="18" s="1"/>
  <c r="W274" i="58"/>
  <c r="V89" i="18" s="1"/>
  <c r="O274" i="58"/>
  <c r="N89" i="18" s="1"/>
  <c r="K274" i="58"/>
  <c r="J89" i="18" s="1"/>
  <c r="CS273" i="58"/>
  <c r="CH273" i="58"/>
  <c r="CD273" i="58"/>
  <c r="BV274" i="58"/>
  <c r="BN273" i="58"/>
  <c r="BJ273" i="58"/>
  <c r="BI85" i="18" s="1"/>
  <c r="BE36" i="18"/>
  <c r="BC36" i="18"/>
  <c r="BB36" i="18"/>
  <c r="BB274" i="58"/>
  <c r="BA89" i="18" s="1"/>
  <c r="AX274" i="58"/>
  <c r="AW89" i="18" s="1"/>
  <c r="AV36" i="18"/>
  <c r="AT273" i="58"/>
  <c r="AS85" i="18" s="1"/>
  <c r="AK36" i="18"/>
  <c r="AA36" i="18"/>
  <c r="Z36" i="18"/>
  <c r="Z274" i="58"/>
  <c r="Y89" i="18" s="1"/>
  <c r="X36" i="18"/>
  <c r="V274" i="58"/>
  <c r="U89" i="18" s="1"/>
  <c r="R273" i="58"/>
  <c r="Q85" i="18" s="1"/>
  <c r="F274" i="58"/>
  <c r="E89" i="18" s="1"/>
  <c r="BT55" i="58"/>
  <c r="BT62" i="58" s="1"/>
  <c r="BT68" i="58" s="1"/>
  <c r="BM55" i="58"/>
  <c r="BB71" i="58"/>
  <c r="AA55" i="58"/>
  <c r="AA62" i="58" s="1"/>
  <c r="V71" i="58"/>
  <c r="CY105" i="58"/>
  <c r="CH43" i="58"/>
  <c r="CG104" i="58"/>
  <c r="BX102" i="58"/>
  <c r="BR43" i="58"/>
  <c r="BR45" i="58" s="1"/>
  <c r="BF28" i="58"/>
  <c r="BF35" i="58" s="1"/>
  <c r="BF41" i="58" s="1"/>
  <c r="AB105" i="58"/>
  <c r="Z43" i="58"/>
  <c r="L102" i="58"/>
  <c r="CO273" i="58"/>
  <c r="CL274" i="58"/>
  <c r="BZ273" i="58"/>
  <c r="BV273" i="58"/>
  <c r="AX273" i="58"/>
  <c r="AW85" i="18" s="1"/>
  <c r="Z273" i="58"/>
  <c r="Y85" i="18" s="1"/>
  <c r="W36" i="18"/>
  <c r="V36" i="18"/>
  <c r="V273" i="58"/>
  <c r="U85" i="18" s="1"/>
  <c r="CT71" i="58"/>
  <c r="CT73" i="58" s="1"/>
  <c r="BB55" i="58"/>
  <c r="BB62" i="58" s="1"/>
  <c r="L55" i="58"/>
  <c r="L62" i="58" s="1"/>
  <c r="BD102" i="58"/>
  <c r="BB43" i="58"/>
  <c r="AP43" i="58"/>
  <c r="AE194" i="58"/>
  <c r="BR273" i="58"/>
  <c r="BF273" i="58"/>
  <c r="BE85" i="18" s="1"/>
  <c r="AP273" i="58"/>
  <c r="AO85" i="18" s="1"/>
  <c r="AL273" i="58"/>
  <c r="AK85" i="18" s="1"/>
  <c r="AH273" i="58"/>
  <c r="AG85" i="18" s="1"/>
  <c r="AD273" i="58"/>
  <c r="AC85" i="18" s="1"/>
  <c r="N273" i="58"/>
  <c r="M85" i="18" s="1"/>
  <c r="J273" i="58"/>
  <c r="I85" i="18" s="1"/>
  <c r="CI55" i="58"/>
  <c r="CI62" i="58" s="1"/>
  <c r="CI68" i="58" s="1"/>
  <c r="CI75" i="58" s="1"/>
  <c r="AT43" i="58"/>
  <c r="S14" i="44"/>
  <c r="AQ17" i="74"/>
  <c r="AM17" i="74"/>
  <c r="R5" i="18"/>
  <c r="Q4" i="62"/>
  <c r="O4" i="77" s="1"/>
  <c r="AI17" i="74"/>
  <c r="AW17" i="74"/>
  <c r="AB5" i="18"/>
  <c r="AZ4" i="77"/>
  <c r="U4" i="44"/>
  <c r="AP4" i="62"/>
  <c r="AN4" i="77" s="1"/>
  <c r="AI5" i="18"/>
  <c r="BD17" i="74"/>
  <c r="AI29" i="77"/>
  <c r="BF29" i="77"/>
  <c r="AY29" i="77"/>
  <c r="AQ521" i="62"/>
  <c r="W521" i="62"/>
  <c r="S521" i="62"/>
  <c r="R521" i="62"/>
  <c r="BC159" i="59"/>
  <c r="AN159" i="59"/>
  <c r="X159" i="59"/>
  <c r="V162" i="59"/>
  <c r="T159" i="59"/>
  <c r="AY172" i="59"/>
  <c r="AV35" i="18" s="1"/>
  <c r="AC172" i="59"/>
  <c r="Z35" i="18" s="1"/>
  <c r="C5" i="18"/>
  <c r="AR29" i="77"/>
  <c r="D29" i="77"/>
  <c r="J29" i="77"/>
  <c r="W29" i="77"/>
  <c r="AW29" i="77"/>
  <c r="BH29" i="77"/>
  <c r="Z17" i="74"/>
  <c r="AH17" i="74"/>
  <c r="X4" i="62"/>
  <c r="P4" i="44"/>
  <c r="U5" i="18"/>
  <c r="AE29" i="77"/>
  <c r="CZ73" i="58"/>
  <c r="CV73" i="58"/>
  <c r="CR73" i="58"/>
  <c r="CJ73" i="58"/>
  <c r="CB73" i="58"/>
  <c r="BX73" i="58"/>
  <c r="BT73" i="58"/>
  <c r="BH73" i="58"/>
  <c r="BD73" i="58"/>
  <c r="AZ73" i="58"/>
  <c r="AV73" i="58"/>
  <c r="AF73" i="58"/>
  <c r="AB73" i="58"/>
  <c r="T73" i="58"/>
  <c r="P73" i="58"/>
  <c r="L73" i="58"/>
  <c r="H73" i="58"/>
  <c r="BB159" i="59"/>
  <c r="AZ162" i="59"/>
  <c r="AP159" i="59"/>
  <c r="AN162" i="59"/>
  <c r="AK162" i="59"/>
  <c r="AI159" i="59"/>
  <c r="S159" i="59"/>
  <c r="AE15" i="18"/>
  <c r="F507" i="62"/>
  <c r="BJ507" i="62"/>
  <c r="AZ507" i="62"/>
  <c r="AV507" i="62"/>
  <c r="AL507" i="62"/>
  <c r="AH507" i="62"/>
  <c r="Y507" i="62"/>
  <c r="T507" i="62"/>
  <c r="J507" i="62"/>
  <c r="CQ273" i="58"/>
  <c r="CF274" i="58"/>
  <c r="BX274" i="58"/>
  <c r="BD274" i="58"/>
  <c r="BC89" i="18" s="1"/>
  <c r="AQ36" i="18"/>
  <c r="AJ274" i="58"/>
  <c r="AI89" i="18" s="1"/>
  <c r="X273" i="58"/>
  <c r="W85" i="18" s="1"/>
  <c r="U274" i="58"/>
  <c r="T89" i="18" s="1"/>
  <c r="Q274" i="58"/>
  <c r="P89" i="18" s="1"/>
  <c r="O36" i="18"/>
  <c r="I274" i="58"/>
  <c r="H89" i="18" s="1"/>
  <c r="G36" i="18"/>
  <c r="CZ198" i="58"/>
  <c r="CY197" i="58"/>
  <c r="CP104" i="58"/>
  <c r="BZ104" i="58"/>
  <c r="BY104" i="58"/>
  <c r="BO28" i="58"/>
  <c r="BO35" i="58" s="1"/>
  <c r="BO41" i="58" s="1"/>
  <c r="BA28" i="58"/>
  <c r="BA35" i="58" s="1"/>
  <c r="BA41" i="58" s="1"/>
  <c r="BA47" i="58" s="1"/>
  <c r="AV43" i="58"/>
  <c r="AN43" i="58"/>
  <c r="X43" i="58"/>
  <c r="O521" i="62"/>
  <c r="L142" i="58"/>
  <c r="L232" i="58" s="1"/>
  <c r="BE159" i="59"/>
  <c r="AW159" i="59"/>
  <c r="AU162" i="59"/>
  <c r="AS159" i="59"/>
  <c r="AR159" i="59"/>
  <c r="AK159" i="59"/>
  <c r="AK164" i="59" s="1"/>
  <c r="AH20" i="18" s="1"/>
  <c r="U159" i="59"/>
  <c r="J159" i="59"/>
  <c r="BK507" i="62"/>
  <c r="BA507" i="62"/>
  <c r="AW507" i="62"/>
  <c r="AO507" i="62"/>
  <c r="AI507" i="62"/>
  <c r="Z507" i="62"/>
  <c r="K507" i="62"/>
  <c r="CU274" i="58"/>
  <c r="CJ273" i="58"/>
  <c r="CF273" i="58"/>
  <c r="BX273" i="58"/>
  <c r="BL273" i="58"/>
  <c r="BH273" i="58"/>
  <c r="BG85" i="18" s="1"/>
  <c r="BD273" i="58"/>
  <c r="BC85" i="18" s="1"/>
  <c r="AN36" i="18"/>
  <c r="AN274" i="58"/>
  <c r="AM89" i="18" s="1"/>
  <c r="AL36" i="18"/>
  <c r="AJ273" i="58"/>
  <c r="AI85" i="18" s="1"/>
  <c r="AF274" i="58"/>
  <c r="AE89" i="18" s="1"/>
  <c r="AB273" i="58"/>
  <c r="AA85" i="18" s="1"/>
  <c r="J36" i="18"/>
  <c r="F36" i="18"/>
  <c r="CF55" i="58"/>
  <c r="CF62" i="58" s="1"/>
  <c r="CF68" i="58" s="1"/>
  <c r="CV43" i="58"/>
  <c r="CV45" i="58" s="1"/>
  <c r="CR43" i="58"/>
  <c r="CM198" i="58"/>
  <c r="CI197" i="58"/>
  <c r="CF106" i="58"/>
  <c r="CB43" i="58"/>
  <c r="BV104" i="58"/>
  <c r="BO197" i="58"/>
  <c r="BN107" i="58"/>
  <c r="BL43" i="58"/>
  <c r="AZ106" i="58"/>
  <c r="AF43" i="58"/>
  <c r="AF45" i="58" s="1"/>
  <c r="AB43" i="58"/>
  <c r="R104" i="58"/>
  <c r="M14" i="44"/>
  <c r="BL507" i="62"/>
  <c r="BB507" i="62"/>
  <c r="AX507" i="62"/>
  <c r="AT507" i="62"/>
  <c r="AJ507" i="62"/>
  <c r="AF507" i="62"/>
  <c r="AC507" i="62"/>
  <c r="N507" i="62"/>
  <c r="D273" i="58"/>
  <c r="C85" i="18" s="1"/>
  <c r="E274" i="58"/>
  <c r="D89" i="18" s="1"/>
  <c r="CY274" i="58"/>
  <c r="CU273" i="58"/>
  <c r="CM274" i="58"/>
  <c r="CI274" i="58"/>
  <c r="CB274" i="58"/>
  <c r="BT274" i="58"/>
  <c r="BP273" i="58"/>
  <c r="AZ274" i="58"/>
  <c r="AY89" i="18" s="1"/>
  <c r="AV274" i="58"/>
  <c r="AU89" i="18" s="1"/>
  <c r="AR36" i="18"/>
  <c r="AR274" i="58"/>
  <c r="AQ89" i="18" s="1"/>
  <c r="AP36" i="18"/>
  <c r="AN273" i="58"/>
  <c r="AM85" i="18" s="1"/>
  <c r="Y274" i="58"/>
  <c r="X89" i="18" s="1"/>
  <c r="T36" i="18"/>
  <c r="P36" i="18"/>
  <c r="N36" i="18"/>
  <c r="L36" i="18"/>
  <c r="L273" i="58"/>
  <c r="K85" i="18" s="1"/>
  <c r="H36" i="18"/>
  <c r="H273" i="58"/>
  <c r="G85" i="18" s="1"/>
  <c r="CX196" i="58"/>
  <c r="CJ43" i="58"/>
  <c r="BX43" i="58"/>
  <c r="BT43" i="58"/>
  <c r="BP43" i="58"/>
  <c r="BN28" i="58"/>
  <c r="BD43" i="58"/>
  <c r="AT28" i="58"/>
  <c r="AT35" i="58" s="1"/>
  <c r="AR43" i="58"/>
  <c r="AD195" i="58"/>
  <c r="V102" i="58"/>
  <c r="P28" i="58"/>
  <c r="G194" i="58"/>
  <c r="U14" i="44"/>
  <c r="BK38" i="18"/>
  <c r="X21" i="18"/>
  <c r="AA4" i="77"/>
  <c r="BD172" i="59"/>
  <c r="BA35" i="18" s="1"/>
  <c r="AQ172" i="59"/>
  <c r="AN35" i="18" s="1"/>
  <c r="AJ5" i="18"/>
  <c r="G4" i="77"/>
  <c r="L5" i="18"/>
  <c r="BF4" i="62"/>
  <c r="K29" i="77"/>
  <c r="BK29" i="77"/>
  <c r="AU4" i="62"/>
  <c r="J4" i="44"/>
  <c r="S4" i="62"/>
  <c r="AP29" i="77"/>
  <c r="AH29" i="77"/>
  <c r="U29" i="77"/>
  <c r="BD29" i="77"/>
  <c r="AO29" i="77"/>
  <c r="AG29" i="77"/>
  <c r="AC29" i="77"/>
  <c r="X29" i="77"/>
  <c r="O29" i="77"/>
  <c r="AC17" i="44"/>
  <c r="CQ142" i="58"/>
  <c r="CQ232" i="58" s="1"/>
  <c r="CM142" i="58"/>
  <c r="CM232" i="58" s="1"/>
  <c r="AB162" i="59"/>
  <c r="Z159" i="59"/>
  <c r="AL29" i="77"/>
  <c r="AD29" i="77"/>
  <c r="F518" i="62"/>
  <c r="L17" i="7"/>
  <c r="CA142" i="58"/>
  <c r="CA232" i="58" s="1"/>
  <c r="AH142" i="58"/>
  <c r="AH232" i="58" s="1"/>
  <c r="AD142" i="58"/>
  <c r="AD232" i="58" s="1"/>
  <c r="AA142" i="58"/>
  <c r="AA232" i="58" s="1"/>
  <c r="BJ159" i="59"/>
  <c r="BD159" i="59"/>
  <c r="L159" i="59"/>
  <c r="G162" i="59"/>
  <c r="U36" i="18"/>
  <c r="BA105" i="58"/>
  <c r="BA196" i="58"/>
  <c r="CG142" i="58"/>
  <c r="CG232" i="58" s="1"/>
  <c r="BS142" i="58"/>
  <c r="BS232" i="58" s="1"/>
  <c r="BJ142" i="58"/>
  <c r="BJ232" i="58" s="1"/>
  <c r="BI142" i="58"/>
  <c r="BI232" i="58" s="1"/>
  <c r="AM172" i="59"/>
  <c r="AJ35" i="18" s="1"/>
  <c r="AL521" i="62"/>
  <c r="AK516" i="62"/>
  <c r="AI13" i="77" s="1"/>
  <c r="AJ517" i="62"/>
  <c r="AH14" i="77" s="1"/>
  <c r="AH515" i="62"/>
  <c r="AF517" i="62"/>
  <c r="AD14" i="77" s="1"/>
  <c r="AD515" i="62"/>
  <c r="AY159" i="59"/>
  <c r="AT159" i="59"/>
  <c r="AG159" i="59"/>
  <c r="AB159" i="59"/>
  <c r="S162" i="59"/>
  <c r="S164" i="59" s="1"/>
  <c r="P20" i="18" s="1"/>
  <c r="R159" i="59"/>
  <c r="O159" i="59"/>
  <c r="N159" i="59"/>
  <c r="M162" i="59"/>
  <c r="K159" i="59"/>
  <c r="H159" i="59"/>
  <c r="G159" i="59"/>
  <c r="BW45" i="58"/>
  <c r="BS45" i="58"/>
  <c r="BJ15" i="18"/>
  <c r="BI15" i="18"/>
  <c r="BG31" i="18"/>
  <c r="BF31" i="18"/>
  <c r="BE31" i="18"/>
  <c r="BD31" i="18"/>
  <c r="BA15" i="18"/>
  <c r="AY31" i="18"/>
  <c r="AT31" i="18"/>
  <c r="AQ14" i="18"/>
  <c r="AO31" i="18"/>
  <c r="AL31" i="18"/>
  <c r="AI14" i="18"/>
  <c r="AG31" i="18"/>
  <c r="AD15" i="18"/>
  <c r="AA31" i="18"/>
  <c r="V15" i="18"/>
  <c r="S31" i="18"/>
  <c r="O31" i="18"/>
  <c r="H31" i="18"/>
  <c r="F15" i="18"/>
  <c r="H172" i="59"/>
  <c r="E35" i="18" s="1"/>
  <c r="G521" i="62"/>
  <c r="BA159" i="59"/>
  <c r="W159" i="59"/>
  <c r="BC15" i="18"/>
  <c r="AX15" i="18"/>
  <c r="AU31" i="18"/>
  <c r="AQ31" i="18"/>
  <c r="AH31" i="18"/>
  <c r="L31" i="18"/>
  <c r="BJ355" i="57"/>
  <c r="BJ31" i="18"/>
  <c r="BI31" i="18"/>
  <c r="BH31" i="18"/>
  <c r="BF15" i="18"/>
  <c r="AY14" i="18"/>
  <c r="AV31" i="18"/>
  <c r="AE31" i="18"/>
  <c r="AD31" i="18"/>
  <c r="AC31" i="18"/>
  <c r="AB31" i="18"/>
  <c r="S14" i="18"/>
  <c r="Q31" i="18"/>
  <c r="P31" i="18"/>
  <c r="M31" i="18"/>
  <c r="AY508" i="62"/>
  <c r="AI508" i="62"/>
  <c r="S508" i="62"/>
  <c r="AB274" i="58"/>
  <c r="AA89" i="18" s="1"/>
  <c r="CQ198" i="58"/>
  <c r="CQ107" i="58"/>
  <c r="CI196" i="58"/>
  <c r="CI105" i="58"/>
  <c r="X274" i="58"/>
  <c r="W89" i="18" s="1"/>
  <c r="H274" i="58"/>
  <c r="G89" i="18" s="1"/>
  <c r="CM196" i="58"/>
  <c r="CM105" i="58"/>
  <c r="BB106" i="58"/>
  <c r="BB197" i="58"/>
  <c r="AQ103" i="58"/>
  <c r="AQ194" i="58"/>
  <c r="G273" i="58"/>
  <c r="F85" i="18" s="1"/>
  <c r="AP55" i="58"/>
  <c r="AP62" i="58" s="1"/>
  <c r="G55" i="58"/>
  <c r="G62" i="58" s="1"/>
  <c r="CW197" i="58"/>
  <c r="CW106" i="58"/>
  <c r="CP197" i="58"/>
  <c r="CP106" i="58"/>
  <c r="CI103" i="58"/>
  <c r="CI194" i="58"/>
  <c r="BP102" i="58"/>
  <c r="BP193" i="58"/>
  <c r="AR102" i="58"/>
  <c r="AR193" i="58"/>
  <c r="AB28" i="58"/>
  <c r="AB35" i="58" s="1"/>
  <c r="AB41" i="58" s="1"/>
  <c r="W43" i="58"/>
  <c r="W45" i="58" s="1"/>
  <c r="S43" i="58"/>
  <c r="S45" i="58" s="1"/>
  <c r="O43" i="58"/>
  <c r="O45" i="58" s="1"/>
  <c r="T23" i="44"/>
  <c r="P14" i="44"/>
  <c r="H23" i="44"/>
  <c r="D14" i="44"/>
  <c r="CC55" i="58"/>
  <c r="CC62" i="58" s="1"/>
  <c r="AD55" i="58"/>
  <c r="CW105" i="58"/>
  <c r="BV28" i="58"/>
  <c r="BO43" i="58"/>
  <c r="BO45" i="58" s="1"/>
  <c r="BH104" i="58"/>
  <c r="BB105" i="58"/>
  <c r="BB195" i="58"/>
  <c r="BA194" i="58"/>
  <c r="AZ102" i="58"/>
  <c r="AU43" i="58"/>
  <c r="AU45" i="58" s="1"/>
  <c r="AQ43" i="58"/>
  <c r="AQ45" i="58" s="1"/>
  <c r="Z103" i="58"/>
  <c r="X23" i="44"/>
  <c r="T14" i="44"/>
  <c r="T25" i="44" s="1"/>
  <c r="T26" i="44" s="1"/>
  <c r="H14" i="44"/>
  <c r="BK55" i="58"/>
  <c r="BK62" i="58" s="1"/>
  <c r="BJ55" i="58"/>
  <c r="BJ62" i="58" s="1"/>
  <c r="BI55" i="58"/>
  <c r="BI62" i="58" s="1"/>
  <c r="BI68" i="58" s="1"/>
  <c r="BI75" i="58" s="1"/>
  <c r="AY55" i="58"/>
  <c r="AY62" i="58" s="1"/>
  <c r="AI55" i="58"/>
  <c r="AI62" i="58" s="1"/>
  <c r="CB105" i="58"/>
  <c r="BZ28" i="58"/>
  <c r="BZ35" i="58" s="1"/>
  <c r="BZ41" i="58" s="1"/>
  <c r="BC43" i="58"/>
  <c r="BC45" i="58" s="1"/>
  <c r="BB28" i="58"/>
  <c r="BB35" i="58" s="1"/>
  <c r="BB41" i="58" s="1"/>
  <c r="AE43" i="58"/>
  <c r="AE45" i="58" s="1"/>
  <c r="AA43" i="58"/>
  <c r="AA45" i="58" s="1"/>
  <c r="P105" i="58"/>
  <c r="K43" i="58"/>
  <c r="K45" i="58" s="1"/>
  <c r="G43" i="58"/>
  <c r="G45" i="58" s="1"/>
  <c r="X14" i="44"/>
  <c r="L23" i="44"/>
  <c r="B7" i="18"/>
  <c r="AK29" i="77"/>
  <c r="C5" i="58"/>
  <c r="N5" i="18"/>
  <c r="M4" i="62"/>
  <c r="F5" i="18"/>
  <c r="BH4" i="62"/>
  <c r="AX5" i="18"/>
  <c r="H4" i="44"/>
  <c r="AH5" i="18"/>
  <c r="AE5" i="18"/>
  <c r="I29" i="77"/>
  <c r="E371" i="57"/>
  <c r="F371" i="57" s="1"/>
  <c r="G371" i="57" s="1"/>
  <c r="BA29" i="77"/>
  <c r="AC18" i="44"/>
  <c r="B18" i="44" s="1"/>
  <c r="L20" i="7"/>
  <c r="C10" i="57"/>
  <c r="W172" i="59"/>
  <c r="T35" i="18" s="1"/>
  <c r="T172" i="59"/>
  <c r="Q35" i="18" s="1"/>
  <c r="L172" i="59"/>
  <c r="I35" i="18" s="1"/>
  <c r="BJ97" i="18"/>
  <c r="AT97" i="18"/>
  <c r="AT99" i="18" s="1"/>
  <c r="AL97" i="18"/>
  <c r="AH97" i="18"/>
  <c r="AH99" i="18" s="1"/>
  <c r="AD97" i="18"/>
  <c r="Z97" i="18"/>
  <c r="Z99" i="18" s="1"/>
  <c r="V97" i="18"/>
  <c r="N97" i="18"/>
  <c r="N99" i="18" s="1"/>
  <c r="AO15" i="18"/>
  <c r="BL27" i="77"/>
  <c r="L29" i="77"/>
  <c r="AA521" i="62"/>
  <c r="P172" i="59"/>
  <c r="M35" i="18" s="1"/>
  <c r="N515" i="62"/>
  <c r="L12" i="77" s="1"/>
  <c r="K521" i="62"/>
  <c r="J515" i="62"/>
  <c r="H12" i="77" s="1"/>
  <c r="H517" i="62"/>
  <c r="F14" i="77" s="1"/>
  <c r="BK159" i="59"/>
  <c r="BI162" i="59"/>
  <c r="BG159" i="59"/>
  <c r="BC162" i="59"/>
  <c r="BC164" i="59" s="1"/>
  <c r="AZ20" i="18" s="1"/>
  <c r="AW162" i="59"/>
  <c r="AV159" i="59"/>
  <c r="AT162" i="59"/>
  <c r="AT164" i="59" s="1"/>
  <c r="AQ20" i="18" s="1"/>
  <c r="AP162" i="59"/>
  <c r="AP164" i="59" s="1"/>
  <c r="AM20" i="18" s="1"/>
  <c r="AO159" i="59"/>
  <c r="AL159" i="59"/>
  <c r="AJ162" i="59"/>
  <c r="AE162" i="59"/>
  <c r="AC159" i="59"/>
  <c r="X162" i="59"/>
  <c r="U162" i="59"/>
  <c r="L162" i="59"/>
  <c r="F162" i="59"/>
  <c r="G97" i="18"/>
  <c r="BC98" i="18"/>
  <c r="AM98" i="18"/>
  <c r="W98" i="18"/>
  <c r="N15" i="18"/>
  <c r="CC142" i="58"/>
  <c r="CC232" i="58" s="1"/>
  <c r="BY142" i="58"/>
  <c r="BY232" i="58" s="1"/>
  <c r="BB142" i="58"/>
  <c r="BB232" i="58" s="1"/>
  <c r="AU172" i="59"/>
  <c r="AR35" i="18" s="1"/>
  <c r="AL142" i="58"/>
  <c r="AL232" i="58" s="1"/>
  <c r="AK142" i="58"/>
  <c r="AK232" i="58" s="1"/>
  <c r="AI172" i="59"/>
  <c r="AF35" i="18" s="1"/>
  <c r="AB172" i="59"/>
  <c r="Y35" i="18" s="1"/>
  <c r="H142" i="58"/>
  <c r="H232" i="58" s="1"/>
  <c r="G142" i="58"/>
  <c r="G232" i="58" s="1"/>
  <c r="F142" i="58"/>
  <c r="F232" i="58" s="1"/>
  <c r="BH162" i="59"/>
  <c r="BB162" i="59"/>
  <c r="AZ159" i="59"/>
  <c r="AY162" i="59"/>
  <c r="AX159" i="59"/>
  <c r="AU159" i="59"/>
  <c r="AU164" i="59" s="1"/>
  <c r="AR20" i="18" s="1"/>
  <c r="AS162" i="59"/>
  <c r="AQ159" i="59"/>
  <c r="AM162" i="59"/>
  <c r="AG162" i="59"/>
  <c r="AG164" i="59" s="1"/>
  <c r="AD20" i="18" s="1"/>
  <c r="AF159" i="59"/>
  <c r="AD162" i="59"/>
  <c r="Z162" i="59"/>
  <c r="Y159" i="59"/>
  <c r="V159" i="59"/>
  <c r="T162" i="59"/>
  <c r="O162" i="59"/>
  <c r="M159" i="59"/>
  <c r="H162" i="59"/>
  <c r="L98" i="18"/>
  <c r="D98" i="18"/>
  <c r="BD97" i="18"/>
  <c r="AY15" i="18"/>
  <c r="CO142" i="58"/>
  <c r="CO232" i="58" s="1"/>
  <c r="BQ142" i="58"/>
  <c r="BQ232" i="58" s="1"/>
  <c r="BC172" i="59"/>
  <c r="AZ35" i="18" s="1"/>
  <c r="AV172" i="59"/>
  <c r="AS35" i="18" s="1"/>
  <c r="AP142" i="58"/>
  <c r="AP232" i="58" s="1"/>
  <c r="AO142" i="58"/>
  <c r="AO232" i="58" s="1"/>
  <c r="AJ172" i="59"/>
  <c r="AG35" i="18" s="1"/>
  <c r="V142" i="58"/>
  <c r="V232" i="58" s="1"/>
  <c r="Q142" i="58"/>
  <c r="Q232" i="58" s="1"/>
  <c r="S172" i="59"/>
  <c r="P35" i="18" s="1"/>
  <c r="N142" i="58"/>
  <c r="N232" i="58" s="1"/>
  <c r="M172" i="59"/>
  <c r="J35" i="18" s="1"/>
  <c r="BK162" i="59"/>
  <c r="BI159" i="59"/>
  <c r="BH159" i="59"/>
  <c r="BD162" i="59"/>
  <c r="BD164" i="59" s="1"/>
  <c r="BA20" i="18" s="1"/>
  <c r="BA162" i="59"/>
  <c r="AR162" i="59"/>
  <c r="AM159" i="59"/>
  <c r="AL162" i="59"/>
  <c r="AL164" i="59" s="1"/>
  <c r="AI20" i="18" s="1"/>
  <c r="AJ159" i="59"/>
  <c r="AJ164" i="59" s="1"/>
  <c r="AG20" i="18" s="1"/>
  <c r="AI162" i="59"/>
  <c r="AI164" i="59" s="1"/>
  <c r="AF20" i="18" s="1"/>
  <c r="AH159" i="59"/>
  <c r="AE159" i="59"/>
  <c r="AD159" i="59"/>
  <c r="AD164" i="59" s="1"/>
  <c r="AA20" i="18" s="1"/>
  <c r="AC162" i="59"/>
  <c r="AA159" i="59"/>
  <c r="W162" i="59"/>
  <c r="Q162" i="59"/>
  <c r="P159" i="59"/>
  <c r="N162" i="59"/>
  <c r="J162" i="59"/>
  <c r="I159" i="59"/>
  <c r="F159" i="59"/>
  <c r="BB15" i="18"/>
  <c r="AL15" i="18"/>
  <c r="O15" i="18"/>
  <c r="M15" i="18"/>
  <c r="BH355" i="57"/>
  <c r="AR355" i="57"/>
  <c r="BD508" i="62"/>
  <c r="BA32" i="18" s="1"/>
  <c r="BB508" i="62"/>
  <c r="AY32" i="18" s="1"/>
  <c r="AN508" i="62"/>
  <c r="AL508" i="62"/>
  <c r="AI32" i="18" s="1"/>
  <c r="X508" i="62"/>
  <c r="V508" i="62"/>
  <c r="S32" i="18" s="1"/>
  <c r="H508" i="62"/>
  <c r="AU15" i="18"/>
  <c r="AA15" i="18"/>
  <c r="W15" i="18"/>
  <c r="BF524" i="62"/>
  <c r="BD11" i="77" s="1"/>
  <c r="BD524" i="62"/>
  <c r="BB11" i="77" s="1"/>
  <c r="U524" i="62"/>
  <c r="S11" i="77" s="1"/>
  <c r="BL9" i="77"/>
  <c r="AM55" i="58"/>
  <c r="AM62" i="58" s="1"/>
  <c r="AM68" i="58" s="1"/>
  <c r="CT104" i="58"/>
  <c r="CT195" i="58"/>
  <c r="CP28" i="58"/>
  <c r="CP35" i="58" s="1"/>
  <c r="CJ196" i="58"/>
  <c r="CJ105" i="58"/>
  <c r="CE102" i="58"/>
  <c r="CE193" i="58"/>
  <c r="CF196" i="58"/>
  <c r="CF105" i="58"/>
  <c r="BX197" i="58"/>
  <c r="BX106" i="58"/>
  <c r="BS107" i="58"/>
  <c r="BS198" i="58"/>
  <c r="AN55" i="58"/>
  <c r="AN62" i="58" s="1"/>
  <c r="T55" i="58"/>
  <c r="T62" i="58" s="1"/>
  <c r="CB198" i="58"/>
  <c r="CB107" i="58"/>
  <c r="BT102" i="58"/>
  <c r="BT193" i="58"/>
  <c r="BP106" i="58"/>
  <c r="BP197" i="58"/>
  <c r="CD55" i="58"/>
  <c r="CD62" i="58" s="1"/>
  <c r="CB55" i="58"/>
  <c r="CB62" i="58" s="1"/>
  <c r="BW55" i="58"/>
  <c r="BW62" i="58" s="1"/>
  <c r="BW68" i="58" s="1"/>
  <c r="BV55" i="58"/>
  <c r="CW28" i="58"/>
  <c r="CW35" i="58" s="1"/>
  <c r="CT196" i="58"/>
  <c r="CT105" i="58"/>
  <c r="CO197" i="58"/>
  <c r="CO106" i="58"/>
  <c r="BZ103" i="58"/>
  <c r="BZ194" i="58"/>
  <c r="BW196" i="58"/>
  <c r="BW105" i="58"/>
  <c r="BT105" i="58"/>
  <c r="BT196" i="58"/>
  <c r="BM16" i="58"/>
  <c r="BL104" i="58"/>
  <c r="BC196" i="58"/>
  <c r="BC105" i="58"/>
  <c r="AW55" i="58"/>
  <c r="AW62" i="58" s="1"/>
  <c r="AW68" i="58" s="1"/>
  <c r="AW75" i="58" s="1"/>
  <c r="F55" i="58"/>
  <c r="CK105" i="58"/>
  <c r="BU105" i="58"/>
  <c r="BN35" i="58"/>
  <c r="BN41" i="58" s="1"/>
  <c r="BN47" i="58" s="1"/>
  <c r="BF102" i="58"/>
  <c r="AT102" i="58"/>
  <c r="AD28" i="58"/>
  <c r="AA106" i="58"/>
  <c r="U105" i="58"/>
  <c r="P102" i="58"/>
  <c r="L105" i="58"/>
  <c r="K194" i="58"/>
  <c r="G14" i="44"/>
  <c r="M55" i="58"/>
  <c r="CH194" i="58"/>
  <c r="CA193" i="58"/>
  <c r="BX195" i="58"/>
  <c r="BW194" i="58"/>
  <c r="BR28" i="58"/>
  <c r="BR35" i="58" s="1"/>
  <c r="BR41" i="58" s="1"/>
  <c r="BP105" i="58"/>
  <c r="BO193" i="58"/>
  <c r="BK194" i="58"/>
  <c r="BH107" i="58"/>
  <c r="BC194" i="58"/>
  <c r="AV106" i="58"/>
  <c r="AO107" i="58"/>
  <c r="AC105" i="58"/>
  <c r="AA102" i="58"/>
  <c r="X197" i="58"/>
  <c r="W194" i="58"/>
  <c r="S198" i="58"/>
  <c r="O194" i="58"/>
  <c r="L104" i="58"/>
  <c r="I105" i="58"/>
  <c r="I194" i="58"/>
  <c r="D104" i="58"/>
  <c r="AB23" i="44"/>
  <c r="K14" i="44"/>
  <c r="I19" i="18"/>
  <c r="AM103" i="58"/>
  <c r="AM198" i="58"/>
  <c r="AM28" i="58"/>
  <c r="AM35" i="58" s="1"/>
  <c r="AM41" i="58" s="1"/>
  <c r="AF198" i="58"/>
  <c r="Q194" i="58"/>
  <c r="H102" i="58"/>
  <c r="D198" i="58"/>
  <c r="S23" i="44"/>
  <c r="BK520" i="62"/>
  <c r="BG520" i="62"/>
  <c r="AY520" i="62"/>
  <c r="AQ520" i="62"/>
  <c r="AI520" i="62"/>
  <c r="AA520" i="62"/>
  <c r="S520" i="62"/>
  <c r="G520" i="62"/>
  <c r="BM519" i="62"/>
  <c r="BE519" i="62"/>
  <c r="BA519" i="62"/>
  <c r="S4" i="77"/>
  <c r="BC520" i="62"/>
  <c r="AU520" i="62"/>
  <c r="AM520" i="62"/>
  <c r="AE520" i="62"/>
  <c r="W520" i="62"/>
  <c r="O520" i="62"/>
  <c r="K520" i="62"/>
  <c r="BI519" i="62"/>
  <c r="AW519" i="62"/>
  <c r="V4" i="77"/>
  <c r="AO519" i="62"/>
  <c r="AG519" i="62"/>
  <c r="AC519" i="62"/>
  <c r="U519" i="62"/>
  <c r="M519" i="62"/>
  <c r="BK518" i="62"/>
  <c r="BC518" i="62"/>
  <c r="AU518" i="62"/>
  <c r="AM518" i="62"/>
  <c r="AE518" i="62"/>
  <c r="W518" i="62"/>
  <c r="O518" i="62"/>
  <c r="G518" i="62"/>
  <c r="BL19" i="77"/>
  <c r="BE6" i="77"/>
  <c r="BL6" i="77" s="1"/>
  <c r="BG507" i="62"/>
  <c r="BD17" i="77"/>
  <c r="BF507" i="62"/>
  <c r="BE524" i="62"/>
  <c r="BC11" i="77" s="1"/>
  <c r="V5" i="77"/>
  <c r="V8" i="77" s="1"/>
  <c r="X507" i="62"/>
  <c r="U7" i="77"/>
  <c r="BL7" i="77" s="1"/>
  <c r="W507" i="62"/>
  <c r="N5" i="77"/>
  <c r="N8" i="77" s="1"/>
  <c r="P507" i="62"/>
  <c r="J10" i="77"/>
  <c r="BL10" i="77" s="1"/>
  <c r="L507" i="62"/>
  <c r="BJ520" i="62"/>
  <c r="BF520" i="62"/>
  <c r="BB520" i="62"/>
  <c r="AX520" i="62"/>
  <c r="AT520" i="62"/>
  <c r="AP520" i="62"/>
  <c r="AL520" i="62"/>
  <c r="AH520" i="62"/>
  <c r="AD520" i="62"/>
  <c r="Z520" i="62"/>
  <c r="V520" i="62"/>
  <c r="R520" i="62"/>
  <c r="N520" i="62"/>
  <c r="J520" i="62"/>
  <c r="BL519" i="62"/>
  <c r="BH519" i="62"/>
  <c r="BD519" i="62"/>
  <c r="AZ519" i="62"/>
  <c r="AV519" i="62"/>
  <c r="AR519" i="62"/>
  <c r="AN519" i="62"/>
  <c r="AJ519" i="62"/>
  <c r="AF519" i="62"/>
  <c r="AB519" i="62"/>
  <c r="X519" i="62"/>
  <c r="T519" i="62"/>
  <c r="P519" i="62"/>
  <c r="L519" i="62"/>
  <c r="H519" i="62"/>
  <c r="BJ518" i="62"/>
  <c r="BF518" i="62"/>
  <c r="BB518" i="62"/>
  <c r="AX518" i="62"/>
  <c r="AT518" i="62"/>
  <c r="AP518" i="62"/>
  <c r="AL518" i="62"/>
  <c r="AH518" i="62"/>
  <c r="AD518" i="62"/>
  <c r="Z518" i="62"/>
  <c r="V518" i="62"/>
  <c r="R518" i="62"/>
  <c r="N518" i="62"/>
  <c r="J518" i="62"/>
  <c r="BM517" i="62"/>
  <c r="BK14" i="77" s="1"/>
  <c r="BM515" i="62"/>
  <c r="BL515" i="62"/>
  <c r="BJ12" i="77" s="1"/>
  <c r="BK517" i="62"/>
  <c r="BI14" i="77" s="1"/>
  <c r="BK515" i="62"/>
  <c r="BJ517" i="62"/>
  <c r="BH14" i="77" s="1"/>
  <c r="BI517" i="62"/>
  <c r="BG14" i="77" s="1"/>
  <c r="BI515" i="62"/>
  <c r="AX517" i="62"/>
  <c r="AV14" i="77" s="1"/>
  <c r="AW517" i="62"/>
  <c r="AU14" i="77" s="1"/>
  <c r="AW515" i="62"/>
  <c r="AV515" i="62"/>
  <c r="AT12" i="77" s="1"/>
  <c r="AU517" i="62"/>
  <c r="AS14" i="77" s="1"/>
  <c r="AU515" i="62"/>
  <c r="AT517" i="62"/>
  <c r="AR14" i="77" s="1"/>
  <c r="AS517" i="62"/>
  <c r="AQ14" i="77" s="1"/>
  <c r="AS515" i="62"/>
  <c r="AR521" i="62"/>
  <c r="AR516" i="62"/>
  <c r="AP13" i="77" s="1"/>
  <c r="AQ516" i="62"/>
  <c r="AO13" i="77" s="1"/>
  <c r="AL516" i="62"/>
  <c r="AJ13" i="77" s="1"/>
  <c r="AK521" i="62"/>
  <c r="AJ515" i="62"/>
  <c r="AH12" i="77" s="1"/>
  <c r="AI517" i="62"/>
  <c r="AG14" i="77" s="1"/>
  <c r="AI515" i="62"/>
  <c r="AH517" i="62"/>
  <c r="AF14" i="77" s="1"/>
  <c r="AF12" i="77"/>
  <c r="AG517" i="62"/>
  <c r="AE14" i="77" s="1"/>
  <c r="AG515" i="62"/>
  <c r="AF515" i="62"/>
  <c r="AD12" i="77" s="1"/>
  <c r="AE517" i="62"/>
  <c r="AC14" i="77" s="1"/>
  <c r="AE515" i="62"/>
  <c r="AD517" i="62"/>
  <c r="AB14" i="77" s="1"/>
  <c r="AB12" i="77"/>
  <c r="AC517" i="62"/>
  <c r="AA14" i="77" s="1"/>
  <c r="AC515" i="62"/>
  <c r="Y521" i="62"/>
  <c r="X521" i="62"/>
  <c r="X516" i="62"/>
  <c r="V13" i="77" s="1"/>
  <c r="W516" i="62"/>
  <c r="U13" i="77" s="1"/>
  <c r="V517" i="62"/>
  <c r="T14" i="77" s="1"/>
  <c r="T12" i="77"/>
  <c r="U517" i="62"/>
  <c r="S14" i="77" s="1"/>
  <c r="U515" i="62"/>
  <c r="T521" i="62"/>
  <c r="T516" i="62"/>
  <c r="R13" i="77" s="1"/>
  <c r="S516" i="62"/>
  <c r="Q13" i="77" s="1"/>
  <c r="R516" i="62"/>
  <c r="P13" i="77" s="1"/>
  <c r="Q521" i="62"/>
  <c r="P521" i="62"/>
  <c r="P516" i="62"/>
  <c r="N13" i="77" s="1"/>
  <c r="O516" i="62"/>
  <c r="M13" i="77" s="1"/>
  <c r="G516" i="62"/>
  <c r="E13" i="77" s="1"/>
  <c r="F521" i="62"/>
  <c r="BD507" i="62"/>
  <c r="AS519" i="62"/>
  <c r="AK519" i="62"/>
  <c r="Y519" i="62"/>
  <c r="Q519" i="62"/>
  <c r="I519" i="62"/>
  <c r="BG518" i="62"/>
  <c r="AY518" i="62"/>
  <c r="AQ518" i="62"/>
  <c r="AI518" i="62"/>
  <c r="AA518" i="62"/>
  <c r="S518" i="62"/>
  <c r="K518" i="62"/>
  <c r="BL18" i="77"/>
  <c r="AO20" i="77"/>
  <c r="BL20" i="77" s="1"/>
  <c r="AQ507" i="62"/>
  <c r="AQ524" i="62"/>
  <c r="AO11" i="77" s="1"/>
  <c r="AK17" i="77"/>
  <c r="AK21" i="77" s="1"/>
  <c r="AM507" i="62"/>
  <c r="AM524" i="62"/>
  <c r="AK11" i="77" s="1"/>
  <c r="F520" i="62"/>
  <c r="BM520" i="62"/>
  <c r="BI520" i="62"/>
  <c r="BE520" i="62"/>
  <c r="BA520" i="62"/>
  <c r="AW520" i="62"/>
  <c r="AS520" i="62"/>
  <c r="AO520" i="62"/>
  <c r="AK520" i="62"/>
  <c r="AG520" i="62"/>
  <c r="AC520" i="62"/>
  <c r="Y520" i="62"/>
  <c r="U520" i="62"/>
  <c r="Q520" i="62"/>
  <c r="M520" i="62"/>
  <c r="I520" i="62"/>
  <c r="BK519" i="62"/>
  <c r="BG519" i="62"/>
  <c r="BC519" i="62"/>
  <c r="AY519" i="62"/>
  <c r="AU519" i="62"/>
  <c r="AQ519" i="62"/>
  <c r="AM519" i="62"/>
  <c r="AI519" i="62"/>
  <c r="AE519" i="62"/>
  <c r="AA519" i="62"/>
  <c r="W519" i="62"/>
  <c r="S519" i="62"/>
  <c r="O519" i="62"/>
  <c r="K519" i="62"/>
  <c r="G519" i="62"/>
  <c r="BM518" i="62"/>
  <c r="BI518" i="62"/>
  <c r="BE518" i="62"/>
  <c r="BA518" i="62"/>
  <c r="AW518" i="62"/>
  <c r="AS518" i="62"/>
  <c r="AO518" i="62"/>
  <c r="AK518" i="62"/>
  <c r="AG518" i="62"/>
  <c r="AC518" i="62"/>
  <c r="Y518" i="62"/>
  <c r="U518" i="62"/>
  <c r="Q518" i="62"/>
  <c r="M518" i="62"/>
  <c r="I518" i="62"/>
  <c r="BH521" i="62"/>
  <c r="BH516" i="62"/>
  <c r="BF13" i="77" s="1"/>
  <c r="BG521" i="62"/>
  <c r="BG516" i="62"/>
  <c r="BE13" i="77" s="1"/>
  <c r="BF517" i="62"/>
  <c r="BD14" i="77" s="1"/>
  <c r="BF515" i="62"/>
  <c r="BE517" i="62"/>
  <c r="BC14" i="77" s="1"/>
  <c r="BE515" i="62"/>
  <c r="BD517" i="62"/>
  <c r="BB14" i="77" s="1"/>
  <c r="BD515" i="62"/>
  <c r="BB12" i="77" s="1"/>
  <c r="BC517" i="62"/>
  <c r="BA14" i="77" s="1"/>
  <c r="BC515" i="62"/>
  <c r="BB517" i="62"/>
  <c r="AZ14" i="77" s="1"/>
  <c r="BB515" i="62"/>
  <c r="BA517" i="62"/>
  <c r="AY14" i="77" s="1"/>
  <c r="BA515" i="62"/>
  <c r="AZ521" i="62"/>
  <c r="AZ516" i="62"/>
  <c r="AX13" i="77" s="1"/>
  <c r="AY521" i="62"/>
  <c r="AY516" i="62"/>
  <c r="AW13" i="77" s="1"/>
  <c r="AP517" i="62"/>
  <c r="AN14" i="77" s="1"/>
  <c r="AP515" i="62"/>
  <c r="AO517" i="62"/>
  <c r="AM14" i="77" s="1"/>
  <c r="AO515" i="62"/>
  <c r="AN517" i="62"/>
  <c r="AL14" i="77" s="1"/>
  <c r="AN515" i="62"/>
  <c r="AL12" i="77" s="1"/>
  <c r="AM517" i="62"/>
  <c r="AK14" i="77" s="1"/>
  <c r="AM515" i="62"/>
  <c r="AB521" i="62"/>
  <c r="AB516" i="62"/>
  <c r="Z13" i="77" s="1"/>
  <c r="AA516" i="62"/>
  <c r="Y13" i="77" s="1"/>
  <c r="Z517" i="62"/>
  <c r="X14" i="77" s="1"/>
  <c r="Z515" i="62"/>
  <c r="N517" i="62"/>
  <c r="L14" i="77" s="1"/>
  <c r="M517" i="62"/>
  <c r="K14" i="77" s="1"/>
  <c r="M515" i="62"/>
  <c r="L521" i="62"/>
  <c r="L516" i="62"/>
  <c r="J13" i="77" s="1"/>
  <c r="K516" i="62"/>
  <c r="I13" i="77" s="1"/>
  <c r="J517" i="62"/>
  <c r="H14" i="77" s="1"/>
  <c r="I517" i="62"/>
  <c r="G14" i="77" s="1"/>
  <c r="I515" i="62"/>
  <c r="H515" i="62"/>
  <c r="F12" i="77" s="1"/>
  <c r="F517" i="62"/>
  <c r="D14" i="77" s="1"/>
  <c r="AV32" i="18"/>
  <c r="BE507" i="62"/>
  <c r="AP507" i="62"/>
  <c r="U507" i="62"/>
  <c r="R507" i="62"/>
  <c r="I507" i="62"/>
  <c r="F519" i="62"/>
  <c r="BL520" i="62"/>
  <c r="BH520" i="62"/>
  <c r="BD520" i="62"/>
  <c r="AZ520" i="62"/>
  <c r="AV520" i="62"/>
  <c r="AR520" i="62"/>
  <c r="AN520" i="62"/>
  <c r="AJ520" i="62"/>
  <c r="AF520" i="62"/>
  <c r="AB520" i="62"/>
  <c r="X520" i="62"/>
  <c r="T520" i="62"/>
  <c r="P520" i="62"/>
  <c r="L520" i="62"/>
  <c r="H520" i="62"/>
  <c r="BJ519" i="62"/>
  <c r="BF519" i="62"/>
  <c r="BB519" i="62"/>
  <c r="AX519" i="62"/>
  <c r="AT519" i="62"/>
  <c r="AP519" i="62"/>
  <c r="AL519" i="62"/>
  <c r="AH519" i="62"/>
  <c r="AD519" i="62"/>
  <c r="Z519" i="62"/>
  <c r="V519" i="62"/>
  <c r="R519" i="62"/>
  <c r="N519" i="62"/>
  <c r="J519" i="62"/>
  <c r="BL518" i="62"/>
  <c r="BH518" i="62"/>
  <c r="BD518" i="62"/>
  <c r="AZ518" i="62"/>
  <c r="AV518" i="62"/>
  <c r="AR518" i="62"/>
  <c r="AN518" i="62"/>
  <c r="AJ518" i="62"/>
  <c r="AF518" i="62"/>
  <c r="AB518" i="62"/>
  <c r="X518" i="62"/>
  <c r="T518" i="62"/>
  <c r="P518" i="62"/>
  <c r="L518" i="62"/>
  <c r="H518" i="62"/>
  <c r="M507" i="62"/>
  <c r="AT524" i="62"/>
  <c r="AR11" i="77" s="1"/>
  <c r="AR524" i="62"/>
  <c r="AB524" i="62"/>
  <c r="G524" i="62"/>
  <c r="E11" i="77" s="1"/>
  <c r="BM521" i="62"/>
  <c r="BM516" i="62"/>
  <c r="BK13" i="77" s="1"/>
  <c r="BL521" i="62"/>
  <c r="BL516" i="62"/>
  <c r="BJ13" i="77" s="1"/>
  <c r="BK521" i="62"/>
  <c r="BK516" i="62"/>
  <c r="BI13" i="77" s="1"/>
  <c r="BJ521" i="62"/>
  <c r="BJ516" i="62"/>
  <c r="BH13" i="77" s="1"/>
  <c r="BI521" i="62"/>
  <c r="BI516" i="62"/>
  <c r="BG13" i="77" s="1"/>
  <c r="AX521" i="62"/>
  <c r="AX516" i="62"/>
  <c r="AV13" i="77" s="1"/>
  <c r="AW521" i="62"/>
  <c r="AW516" i="62"/>
  <c r="AU13" i="77" s="1"/>
  <c r="AV521" i="62"/>
  <c r="AV516" i="62"/>
  <c r="AT13" i="77" s="1"/>
  <c r="AU521" i="62"/>
  <c r="AU516" i="62"/>
  <c r="AS13" i="77" s="1"/>
  <c r="AT521" i="62"/>
  <c r="AT516" i="62"/>
  <c r="AR13" i="77" s="1"/>
  <c r="AS521" i="62"/>
  <c r="AS516" i="62"/>
  <c r="AQ13" i="77" s="1"/>
  <c r="AR517" i="62"/>
  <c r="AP14" i="77" s="1"/>
  <c r="AR515" i="62"/>
  <c r="AP12" i="77" s="1"/>
  <c r="AQ517" i="62"/>
  <c r="AO14" i="77" s="1"/>
  <c r="AQ515" i="62"/>
  <c r="AL517" i="62"/>
  <c r="AJ14" i="77" s="1"/>
  <c r="AL515" i="62"/>
  <c r="AK517" i="62"/>
  <c r="AI14" i="77" s="1"/>
  <c r="AK515" i="62"/>
  <c r="AJ521" i="62"/>
  <c r="AJ516" i="62"/>
  <c r="AH13" i="77" s="1"/>
  <c r="AI521" i="62"/>
  <c r="AI516" i="62"/>
  <c r="AG13" i="77" s="1"/>
  <c r="AH521" i="62"/>
  <c r="AH516" i="62"/>
  <c r="AF13" i="77" s="1"/>
  <c r="AG521" i="62"/>
  <c r="AG516" i="62"/>
  <c r="AE13" i="77" s="1"/>
  <c r="AF521" i="62"/>
  <c r="AF516" i="62"/>
  <c r="AD13" i="77" s="1"/>
  <c r="AE521" i="62"/>
  <c r="AE516" i="62"/>
  <c r="AC13" i="77" s="1"/>
  <c r="AD521" i="62"/>
  <c r="AD516" i="62"/>
  <c r="AB13" i="77" s="1"/>
  <c r="AC521" i="62"/>
  <c r="AC516" i="62"/>
  <c r="AA13" i="77" s="1"/>
  <c r="Y517" i="62"/>
  <c r="W14" i="77" s="1"/>
  <c r="Y515" i="62"/>
  <c r="X517" i="62"/>
  <c r="V14" i="77" s="1"/>
  <c r="X515" i="62"/>
  <c r="V12" i="77" s="1"/>
  <c r="W517" i="62"/>
  <c r="U14" i="77" s="1"/>
  <c r="W515" i="62"/>
  <c r="V521" i="62"/>
  <c r="V516" i="62"/>
  <c r="T13" i="77" s="1"/>
  <c r="U521" i="62"/>
  <c r="U516" i="62"/>
  <c r="S13" i="77" s="1"/>
  <c r="T517" i="62"/>
  <c r="R14" i="77" s="1"/>
  <c r="T515" i="62"/>
  <c r="R12" i="77" s="1"/>
  <c r="S517" i="62"/>
  <c r="Q14" i="77" s="1"/>
  <c r="S515" i="62"/>
  <c r="R517" i="62"/>
  <c r="P14" i="77" s="1"/>
  <c r="R515" i="62"/>
  <c r="Q517" i="62"/>
  <c r="O14" i="77" s="1"/>
  <c r="Q515" i="62"/>
  <c r="P517" i="62"/>
  <c r="N14" i="77" s="1"/>
  <c r="P515" i="62"/>
  <c r="N12" i="77" s="1"/>
  <c r="O517" i="62"/>
  <c r="M14" i="77" s="1"/>
  <c r="O515" i="62"/>
  <c r="G517" i="62"/>
  <c r="E14" i="77" s="1"/>
  <c r="G515" i="62"/>
  <c r="F516" i="62"/>
  <c r="D13" i="77" s="1"/>
  <c r="AR507" i="62"/>
  <c r="AE507" i="62"/>
  <c r="AA507" i="62"/>
  <c r="S507" i="62"/>
  <c r="O507" i="62"/>
  <c r="G507" i="62"/>
  <c r="BM524" i="62"/>
  <c r="BK11" i="77" s="1"/>
  <c r="BL524" i="62"/>
  <c r="V524" i="62"/>
  <c r="T11" i="77" s="1"/>
  <c r="J524" i="62"/>
  <c r="H11" i="77" s="1"/>
  <c r="BH517" i="62"/>
  <c r="BF14" i="77" s="1"/>
  <c r="BH515" i="62"/>
  <c r="BF12" i="77" s="1"/>
  <c r="BG517" i="62"/>
  <c r="BE14" i="77" s="1"/>
  <c r="BG515" i="62"/>
  <c r="BF521" i="62"/>
  <c r="BF516" i="62"/>
  <c r="BD13" i="77" s="1"/>
  <c r="BE521" i="62"/>
  <c r="BE516" i="62"/>
  <c r="BC13" i="77" s="1"/>
  <c r="BD521" i="62"/>
  <c r="BD516" i="62"/>
  <c r="BB13" i="77" s="1"/>
  <c r="BC521" i="62"/>
  <c r="BC516" i="62"/>
  <c r="BA13" i="77" s="1"/>
  <c r="BB521" i="62"/>
  <c r="BB516" i="62"/>
  <c r="AZ13" i="77" s="1"/>
  <c r="BA521" i="62"/>
  <c r="BA516" i="62"/>
  <c r="AY13" i="77" s="1"/>
  <c r="AZ517" i="62"/>
  <c r="AX14" i="77" s="1"/>
  <c r="AZ515" i="62"/>
  <c r="AX12" i="77" s="1"/>
  <c r="AY517" i="62"/>
  <c r="AW14" i="77" s="1"/>
  <c r="AY515" i="62"/>
  <c r="AP521" i="62"/>
  <c r="AP516" i="62"/>
  <c r="AN13" i="77" s="1"/>
  <c r="AO521" i="62"/>
  <c r="AO516" i="62"/>
  <c r="AM13" i="77" s="1"/>
  <c r="AN521" i="62"/>
  <c r="AN516" i="62"/>
  <c r="AL13" i="77" s="1"/>
  <c r="AM521" i="62"/>
  <c r="AM516" i="62"/>
  <c r="AK13" i="77" s="1"/>
  <c r="AB517" i="62"/>
  <c r="Z14" i="77" s="1"/>
  <c r="AB515" i="62"/>
  <c r="Z12" i="77" s="1"/>
  <c r="AA517" i="62"/>
  <c r="Y14" i="77" s="1"/>
  <c r="AA515" i="62"/>
  <c r="Z521" i="62"/>
  <c r="Z516" i="62"/>
  <c r="X13" i="77" s="1"/>
  <c r="N521" i="62"/>
  <c r="N516" i="62"/>
  <c r="L13" i="77" s="1"/>
  <c r="M521" i="62"/>
  <c r="M516" i="62"/>
  <c r="K13" i="77" s="1"/>
  <c r="L517" i="62"/>
  <c r="J14" i="77" s="1"/>
  <c r="L515" i="62"/>
  <c r="J12" i="77" s="1"/>
  <c r="K517" i="62"/>
  <c r="I14" i="77" s="1"/>
  <c r="K515" i="62"/>
  <c r="J521" i="62"/>
  <c r="J516" i="62"/>
  <c r="H13" i="77" s="1"/>
  <c r="I521" i="62"/>
  <c r="I516" i="62"/>
  <c r="G13" i="77" s="1"/>
  <c r="H521" i="62"/>
  <c r="H516" i="62"/>
  <c r="F13" i="77" s="1"/>
  <c r="F515" i="62"/>
  <c r="BA508" i="62"/>
  <c r="AK508" i="62"/>
  <c r="U508" i="62"/>
  <c r="BI507" i="62"/>
  <c r="BH507" i="62"/>
  <c r="AS507" i="62"/>
  <c r="AN507" i="62"/>
  <c r="AB507" i="62"/>
  <c r="H507" i="62"/>
  <c r="BA524" i="62"/>
  <c r="AY11" i="77" s="1"/>
  <c r="AY524" i="62"/>
  <c r="AW11" i="77" s="1"/>
  <c r="AL524" i="62"/>
  <c r="AJ11" i="77" s="1"/>
  <c r="W524" i="62"/>
  <c r="U11" i="77" s="1"/>
  <c r="T524" i="62"/>
  <c r="N524" i="62"/>
  <c r="L11" i="77" s="1"/>
  <c r="BJ524" i="62"/>
  <c r="BH11" i="77" s="1"/>
  <c r="BI524" i="62"/>
  <c r="BG11" i="77" s="1"/>
  <c r="AW524" i="62"/>
  <c r="AU11" i="77" s="1"/>
  <c r="AU524" i="62"/>
  <c r="AS11" i="77" s="1"/>
  <c r="AO524" i="62"/>
  <c r="AM11" i="77" s="1"/>
  <c r="AN524" i="62"/>
  <c r="AF524" i="62"/>
  <c r="AE524" i="62"/>
  <c r="AC11" i="77" s="1"/>
  <c r="AC524" i="62"/>
  <c r="AA11" i="77" s="1"/>
  <c r="X524" i="62"/>
  <c r="S524" i="62"/>
  <c r="Q11" i="77" s="1"/>
  <c r="P524" i="62"/>
  <c r="M524" i="62"/>
  <c r="K11" i="77" s="1"/>
  <c r="H524" i="62"/>
  <c r="F524" i="62"/>
  <c r="D11" i="77" s="1"/>
  <c r="BK524" i="62"/>
  <c r="BI11" i="77" s="1"/>
  <c r="BG524" i="62"/>
  <c r="BE11" i="77" s="1"/>
  <c r="BB524" i="62"/>
  <c r="AZ11" i="77" s="1"/>
  <c r="AZ524" i="62"/>
  <c r="AS524" i="62"/>
  <c r="AQ11" i="77" s="1"/>
  <c r="AG524" i="62"/>
  <c r="AE11" i="77" s="1"/>
  <c r="Y524" i="62"/>
  <c r="W11" i="77" s="1"/>
  <c r="R524" i="62"/>
  <c r="P11" i="77" s="1"/>
  <c r="O524" i="62"/>
  <c r="M11" i="77" s="1"/>
  <c r="I524" i="62"/>
  <c r="G11" i="77" s="1"/>
  <c r="BH524" i="62"/>
  <c r="BC524" i="62"/>
  <c r="BA11" i="77" s="1"/>
  <c r="AX524" i="62"/>
  <c r="AV11" i="77" s="1"/>
  <c r="AV524" i="62"/>
  <c r="AP524" i="62"/>
  <c r="AN11" i="77" s="1"/>
  <c r="AK524" i="62"/>
  <c r="AI11" i="77" s="1"/>
  <c r="AJ524" i="62"/>
  <c r="AI524" i="62"/>
  <c r="AG11" i="77" s="1"/>
  <c r="AH524" i="62"/>
  <c r="AF11" i="77" s="1"/>
  <c r="AD524" i="62"/>
  <c r="AB11" i="77" s="1"/>
  <c r="AA524" i="62"/>
  <c r="Y11" i="77" s="1"/>
  <c r="Z524" i="62"/>
  <c r="X11" i="77" s="1"/>
  <c r="Q524" i="62"/>
  <c r="O11" i="77" s="1"/>
  <c r="L524" i="62"/>
  <c r="K524" i="62"/>
  <c r="I11" i="77" s="1"/>
  <c r="U4" i="77"/>
  <c r="AU4" i="77"/>
  <c r="BI508" i="62"/>
  <c r="AS508" i="62"/>
  <c r="AC508" i="62"/>
  <c r="M508" i="62"/>
  <c r="BG508" i="62"/>
  <c r="AQ508" i="62"/>
  <c r="AA508" i="62"/>
  <c r="K508" i="62"/>
  <c r="BL508" i="62"/>
  <c r="BI32" i="18" s="1"/>
  <c r="BJ508" i="62"/>
  <c r="BG32" i="18" s="1"/>
  <c r="AV508" i="62"/>
  <c r="AS32" i="18" s="1"/>
  <c r="AT508" i="62"/>
  <c r="AQ32" i="18" s="1"/>
  <c r="AF508" i="62"/>
  <c r="AD508" i="62"/>
  <c r="P508" i="62"/>
  <c r="N508" i="62"/>
  <c r="N21" i="77"/>
  <c r="F8" i="77"/>
  <c r="F508" i="62"/>
  <c r="R21" i="77"/>
  <c r="BF21" i="77"/>
  <c r="AP21" i="77"/>
  <c r="AH8" i="77"/>
  <c r="AD21" i="77"/>
  <c r="M21" i="77"/>
  <c r="BI8" i="77"/>
  <c r="AH21" i="77"/>
  <c r="AC21" i="77"/>
  <c r="D4" i="77"/>
  <c r="AH4" i="77"/>
  <c r="AJ4" i="77"/>
  <c r="T29" i="77"/>
  <c r="L18" i="7"/>
  <c r="BK172" i="59"/>
  <c r="BH35" i="18" s="1"/>
  <c r="BG172" i="59"/>
  <c r="BD35" i="18" s="1"/>
  <c r="AB29" i="77"/>
  <c r="BM142" i="58"/>
  <c r="BM232" i="58" s="1"/>
  <c r="BL172" i="59"/>
  <c r="BI35" i="18" s="1"/>
  <c r="BE142" i="58"/>
  <c r="BE232" i="58" s="1"/>
  <c r="BA142" i="58"/>
  <c r="BA232" i="58" s="1"/>
  <c r="AZ172" i="59"/>
  <c r="AW35" i="18" s="1"/>
  <c r="AS142" i="58"/>
  <c r="AS232" i="58" s="1"/>
  <c r="AR172" i="59"/>
  <c r="AO35" i="18" s="1"/>
  <c r="AN172" i="59"/>
  <c r="AK35" i="18" s="1"/>
  <c r="AG142" i="58"/>
  <c r="AG232" i="58" s="1"/>
  <c r="AF172" i="59"/>
  <c r="AC35" i="18" s="1"/>
  <c r="U142" i="58"/>
  <c r="U232" i="58" s="1"/>
  <c r="R142" i="58"/>
  <c r="R232" i="58" s="1"/>
  <c r="J142" i="58"/>
  <c r="J232" i="58" s="1"/>
  <c r="X164" i="59"/>
  <c r="U20" i="18" s="1"/>
  <c r="CS142" i="58"/>
  <c r="CS232" i="58" s="1"/>
  <c r="CK142" i="58"/>
  <c r="CK232" i="58" s="1"/>
  <c r="BU142" i="58"/>
  <c r="BU232" i="58" s="1"/>
  <c r="Y172" i="59"/>
  <c r="V35" i="18" s="1"/>
  <c r="T164" i="59"/>
  <c r="Q20" i="18" s="1"/>
  <c r="AJ355" i="57"/>
  <c r="AB355" i="57"/>
  <c r="T355" i="57"/>
  <c r="L355" i="57"/>
  <c r="AT355" i="57"/>
  <c r="BH172" i="59"/>
  <c r="BE35" i="18" s="1"/>
  <c r="BB172" i="59"/>
  <c r="AY35" i="18" s="1"/>
  <c r="AT172" i="59"/>
  <c r="AQ35" i="18" s="1"/>
  <c r="AP172" i="59"/>
  <c r="AM35" i="18" s="1"/>
  <c r="AH172" i="59"/>
  <c r="AE35" i="18" s="1"/>
  <c r="E142" i="58"/>
  <c r="E232" i="58" s="1"/>
  <c r="BL162" i="59"/>
  <c r="BG162" i="59"/>
  <c r="BE162" i="59"/>
  <c r="BE164" i="59" s="1"/>
  <c r="BB20" i="18" s="1"/>
  <c r="AX162" i="59"/>
  <c r="AV162" i="59"/>
  <c r="AQ162" i="59"/>
  <c r="AO162" i="59"/>
  <c r="AH162" i="59"/>
  <c r="AH164" i="59" s="1"/>
  <c r="AE20" i="18" s="1"/>
  <c r="AF162" i="59"/>
  <c r="AA162" i="59"/>
  <c r="AA164" i="59" s="1"/>
  <c r="X20" i="18" s="1"/>
  <c r="Y162" i="59"/>
  <c r="Y164" i="59" s="1"/>
  <c r="V20" i="18" s="1"/>
  <c r="R162" i="59"/>
  <c r="R164" i="59" s="1"/>
  <c r="O20" i="18" s="1"/>
  <c r="P162" i="59"/>
  <c r="K162" i="59"/>
  <c r="J164" i="59"/>
  <c r="G20" i="18" s="1"/>
  <c r="I162" i="59"/>
  <c r="Q172" i="59"/>
  <c r="N35" i="18" s="1"/>
  <c r="K142" i="58"/>
  <c r="K232" i="58" s="1"/>
  <c r="I172" i="59"/>
  <c r="F35" i="18" s="1"/>
  <c r="BH164" i="59"/>
  <c r="BE20" i="18" s="1"/>
  <c r="L164" i="59"/>
  <c r="I20" i="18" s="1"/>
  <c r="AL355" i="57"/>
  <c r="AD355" i="57"/>
  <c r="V355" i="57"/>
  <c r="N355" i="57"/>
  <c r="F355" i="57"/>
  <c r="BB355" i="57"/>
  <c r="BA355" i="57"/>
  <c r="AP355" i="57"/>
  <c r="BH508" i="62"/>
  <c r="BE354" i="57"/>
  <c r="BF508" i="62"/>
  <c r="AZ508" i="62"/>
  <c r="AW354" i="57"/>
  <c r="AX508" i="62"/>
  <c r="AU32" i="18" s="1"/>
  <c r="AR508" i="62"/>
  <c r="AO32" i="18" s="1"/>
  <c r="AO354" i="57"/>
  <c r="AP508" i="62"/>
  <c r="AJ508" i="62"/>
  <c r="AG354" i="57"/>
  <c r="AH508" i="62"/>
  <c r="AB508" i="62"/>
  <c r="Y354" i="57"/>
  <c r="Z508" i="62"/>
  <c r="T508" i="62"/>
  <c r="Q354" i="57"/>
  <c r="R508" i="62"/>
  <c r="L508" i="62"/>
  <c r="I354" i="57"/>
  <c r="J508" i="62"/>
  <c r="BM508" i="62"/>
  <c r="BI354" i="57"/>
  <c r="BE508" i="62"/>
  <c r="BA354" i="57"/>
  <c r="AW508" i="62"/>
  <c r="AS354" i="57"/>
  <c r="AO508" i="62"/>
  <c r="AK354" i="57"/>
  <c r="AG508" i="62"/>
  <c r="AC354" i="57"/>
  <c r="Y508" i="62"/>
  <c r="U354" i="57"/>
  <c r="Q508" i="62"/>
  <c r="M354" i="57"/>
  <c r="I508" i="62"/>
  <c r="E354" i="57"/>
  <c r="BK508" i="62"/>
  <c r="BC508" i="62"/>
  <c r="AU508" i="62"/>
  <c r="AM508" i="62"/>
  <c r="AE508" i="62"/>
  <c r="W508" i="62"/>
  <c r="O508" i="62"/>
  <c r="G508" i="62"/>
  <c r="AX21" i="77"/>
  <c r="BA8" i="77"/>
  <c r="AK8" i="77"/>
  <c r="AS8" i="77"/>
  <c r="BJ21" i="77"/>
  <c r="BB21" i="77"/>
  <c r="AT21" i="77"/>
  <c r="AL21" i="77"/>
  <c r="AC8" i="77"/>
  <c r="V21" i="77"/>
  <c r="M8" i="77"/>
  <c r="I8" i="77"/>
  <c r="Y8" i="77"/>
  <c r="R8" i="77"/>
  <c r="AW8" i="77"/>
  <c r="AO8" i="77"/>
  <c r="AD8" i="77"/>
  <c r="Z8" i="77"/>
  <c r="BJ8" i="77"/>
  <c r="AW21" i="77"/>
  <c r="AG21" i="77"/>
  <c r="AG8" i="77"/>
  <c r="Z21" i="77"/>
  <c r="Q21" i="77"/>
  <c r="Q8" i="77"/>
  <c r="J8" i="77"/>
  <c r="J21" i="77"/>
  <c r="F21" i="77"/>
  <c r="E8" i="77"/>
  <c r="BX55" i="58"/>
  <c r="BX62" i="58" s="1"/>
  <c r="BX68" i="58" s="1"/>
  <c r="BX75" i="58" s="1"/>
  <c r="BP55" i="58"/>
  <c r="BP62" i="58" s="1"/>
  <c r="AK274" i="58"/>
  <c r="AJ89" i="18" s="1"/>
  <c r="M274" i="58"/>
  <c r="L89" i="18" s="1"/>
  <c r="CN196" i="58"/>
  <c r="CN105" i="58"/>
  <c r="CL107" i="58"/>
  <c r="CL198" i="58"/>
  <c r="BA198" i="58"/>
  <c r="BA107" i="58"/>
  <c r="BK69" i="18"/>
  <c r="CJ55" i="58"/>
  <c r="CJ62" i="58" s="1"/>
  <c r="BP274" i="58"/>
  <c r="CZ103" i="58"/>
  <c r="CZ194" i="58"/>
  <c r="CY102" i="58"/>
  <c r="CY193" i="58"/>
  <c r="CT198" i="58"/>
  <c r="CT107" i="58"/>
  <c r="CA106" i="58"/>
  <c r="CA197" i="58"/>
  <c r="BW107" i="58"/>
  <c r="BW198" i="58"/>
  <c r="BV196" i="58"/>
  <c r="BV105" i="58"/>
  <c r="BH196" i="58"/>
  <c r="BH105" i="58"/>
  <c r="AG273" i="58"/>
  <c r="AF85" i="18" s="1"/>
  <c r="CD274" i="58"/>
  <c r="BZ274" i="58"/>
  <c r="AW36" i="18"/>
  <c r="AO36" i="18"/>
  <c r="AG36" i="18"/>
  <c r="CT106" i="58"/>
  <c r="CT197" i="58"/>
  <c r="CD104" i="58"/>
  <c r="CD195" i="58"/>
  <c r="CC196" i="58"/>
  <c r="CC105" i="58"/>
  <c r="CA196" i="58"/>
  <c r="CA105" i="58"/>
  <c r="CE273" i="58"/>
  <c r="BQ273" i="58"/>
  <c r="BB273" i="58"/>
  <c r="BA85" i="18" s="1"/>
  <c r="BA274" i="58"/>
  <c r="AZ89" i="18" s="1"/>
  <c r="CW195" i="58"/>
  <c r="CW104" i="58"/>
  <c r="CN102" i="58"/>
  <c r="CN193" i="58"/>
  <c r="CD107" i="58"/>
  <c r="CD198" i="58"/>
  <c r="AQ196" i="58"/>
  <c r="AQ105" i="58"/>
  <c r="AD197" i="58"/>
  <c r="AD106" i="58"/>
  <c r="AB104" i="58"/>
  <c r="AB195" i="58"/>
  <c r="N196" i="58"/>
  <c r="N105" i="58"/>
  <c r="AY198" i="58"/>
  <c r="AY107" i="58"/>
  <c r="AY194" i="58"/>
  <c r="AY103" i="58"/>
  <c r="AN193" i="58"/>
  <c r="AN102" i="58"/>
  <c r="Y105" i="58"/>
  <c r="Y196" i="58"/>
  <c r="F106" i="58"/>
  <c r="F197" i="58"/>
  <c r="F16" i="58"/>
  <c r="BY71" i="58"/>
  <c r="BY73" i="58" s="1"/>
  <c r="BU71" i="58"/>
  <c r="BU73" i="58" s="1"/>
  <c r="AZ19" i="18"/>
  <c r="BA71" i="58"/>
  <c r="BA73" i="58" s="1"/>
  <c r="R23" i="44"/>
  <c r="R25" i="44" s="1"/>
  <c r="R26" i="44" s="1"/>
  <c r="CO43" i="58"/>
  <c r="CK43" i="58"/>
  <c r="BH18" i="18"/>
  <c r="BI43" i="58"/>
  <c r="BI45" i="58" s="1"/>
  <c r="BD18" i="18"/>
  <c r="BE43" i="58"/>
  <c r="BE45" i="58" s="1"/>
  <c r="J14" i="44"/>
  <c r="AS43" i="58"/>
  <c r="AS45" i="58" s="1"/>
  <c r="AJ18" i="18"/>
  <c r="AK43" i="58"/>
  <c r="AK45" i="58" s="1"/>
  <c r="Q43" i="58"/>
  <c r="Q45" i="58" s="1"/>
  <c r="CO95" i="58"/>
  <c r="CO186" i="58" s="1"/>
  <c r="BY55" i="58"/>
  <c r="BY62" i="58" s="1"/>
  <c r="BY68" i="58" s="1"/>
  <c r="BU55" i="58"/>
  <c r="BU62" i="58" s="1"/>
  <c r="BR55" i="58"/>
  <c r="BR62" i="58" s="1"/>
  <c r="BR68" i="58" s="1"/>
  <c r="AE55" i="58"/>
  <c r="AE62" i="58" s="1"/>
  <c r="AE68" i="58" s="1"/>
  <c r="M62" i="58"/>
  <c r="CY198" i="58"/>
  <c r="CY107" i="58"/>
  <c r="CU103" i="58"/>
  <c r="CU194" i="58"/>
  <c r="CT194" i="58"/>
  <c r="CT103" i="58"/>
  <c r="CR106" i="58"/>
  <c r="CM102" i="58"/>
  <c r="CM193" i="58"/>
  <c r="CF194" i="58"/>
  <c r="CF103" i="58"/>
  <c r="CE103" i="58"/>
  <c r="CE194" i="58"/>
  <c r="BP198" i="58"/>
  <c r="BP107" i="58"/>
  <c r="BL196" i="58"/>
  <c r="BL105" i="58"/>
  <c r="BF198" i="58"/>
  <c r="BF107" i="58"/>
  <c r="AK102" i="58"/>
  <c r="AK193" i="58"/>
  <c r="CR273" i="58"/>
  <c r="BT273" i="58"/>
  <c r="BO55" i="58"/>
  <c r="BO62" i="58" s="1"/>
  <c r="BO68" i="58" s="1"/>
  <c r="BH55" i="58"/>
  <c r="BH62" i="58" s="1"/>
  <c r="BH68" i="58" s="1"/>
  <c r="BH75" i="58" s="1"/>
  <c r="BC55" i="58"/>
  <c r="BC62" i="58" s="1"/>
  <c r="BC68" i="58" s="1"/>
  <c r="AQ55" i="58"/>
  <c r="AQ62" i="58" s="1"/>
  <c r="AQ68" i="58" s="1"/>
  <c r="AQ75" i="58" s="1"/>
  <c r="Z55" i="58"/>
  <c r="Z62" i="58" s="1"/>
  <c r="Z68" i="58" s="1"/>
  <c r="CO104" i="58"/>
  <c r="CO195" i="58"/>
  <c r="CF193" i="58"/>
  <c r="CF102" i="58"/>
  <c r="CB106" i="58"/>
  <c r="CB197" i="58"/>
  <c r="CA103" i="58"/>
  <c r="CA194" i="58"/>
  <c r="BU195" i="58"/>
  <c r="BU104" i="58"/>
  <c r="BG196" i="58"/>
  <c r="BG105" i="58"/>
  <c r="AS194" i="58"/>
  <c r="AS103" i="58"/>
  <c r="AR106" i="58"/>
  <c r="AK105" i="58"/>
  <c r="AK196" i="58"/>
  <c r="I43" i="58"/>
  <c r="I45" i="58" s="1"/>
  <c r="CN197" i="58"/>
  <c r="CN106" i="58"/>
  <c r="BO198" i="58"/>
  <c r="BO107" i="58"/>
  <c r="AX106" i="58"/>
  <c r="AX197" i="58"/>
  <c r="AX193" i="58"/>
  <c r="AX102" i="58"/>
  <c r="AW28" i="58"/>
  <c r="AW35" i="58" s="1"/>
  <c r="AR28" i="58"/>
  <c r="AR35" i="58" s="1"/>
  <c r="AR41" i="58" s="1"/>
  <c r="AN196" i="58"/>
  <c r="AN105" i="58"/>
  <c r="AI195" i="58"/>
  <c r="AH193" i="58"/>
  <c r="AH102" i="58"/>
  <c r="AF28" i="58"/>
  <c r="AF35" i="58" s="1"/>
  <c r="AF41" i="58" s="1"/>
  <c r="AC106" i="58"/>
  <c r="AC197" i="58"/>
  <c r="Y107" i="58"/>
  <c r="W196" i="58"/>
  <c r="W105" i="58"/>
  <c r="V104" i="58"/>
  <c r="T197" i="58"/>
  <c r="T106" i="58"/>
  <c r="T193" i="58"/>
  <c r="T102" i="58"/>
  <c r="P35" i="58"/>
  <c r="P41" i="58" s="1"/>
  <c r="J197" i="58"/>
  <c r="AG194" i="58"/>
  <c r="AG209" i="58" s="1"/>
  <c r="AG103" i="58"/>
  <c r="AD35" i="58"/>
  <c r="X104" i="58"/>
  <c r="X195" i="58"/>
  <c r="X28" i="58"/>
  <c r="X35" i="58" s="1"/>
  <c r="N193" i="58"/>
  <c r="N102" i="58"/>
  <c r="L28" i="58"/>
  <c r="L35" i="58" s="1"/>
  <c r="L41" i="58" s="1"/>
  <c r="CP71" i="58"/>
  <c r="CP73" i="58" s="1"/>
  <c r="CH71" i="58"/>
  <c r="CH73" i="58" s="1"/>
  <c r="BZ71" i="58"/>
  <c r="BZ73" i="58" s="1"/>
  <c r="BR71" i="58"/>
  <c r="BR73" i="58" s="1"/>
  <c r="BI19" i="18"/>
  <c r="AA23" i="44"/>
  <c r="BE19" i="18"/>
  <c r="W23" i="44"/>
  <c r="W25" i="44" s="1"/>
  <c r="W26" i="44" s="1"/>
  <c r="AW19" i="18"/>
  <c r="O23" i="44"/>
  <c r="AS19" i="18"/>
  <c r="AS17" i="18" s="1"/>
  <c r="K23" i="44"/>
  <c r="AO19" i="18"/>
  <c r="AO17" i="18" s="1"/>
  <c r="G23" i="44"/>
  <c r="AK19" i="18"/>
  <c r="AL71" i="58"/>
  <c r="AL73" i="58" s="1"/>
  <c r="AG19" i="18"/>
  <c r="Y19" i="18"/>
  <c r="Y17" i="18" s="1"/>
  <c r="Z71" i="58"/>
  <c r="Z73" i="58" s="1"/>
  <c r="Q19" i="18"/>
  <c r="M19" i="18"/>
  <c r="E19" i="18"/>
  <c r="F71" i="58"/>
  <c r="F73" i="58" s="1"/>
  <c r="CX43" i="58"/>
  <c r="CX45" i="58" s="1"/>
  <c r="CT43" i="58"/>
  <c r="CT45" i="58" s="1"/>
  <c r="CL43" i="58"/>
  <c r="CL45" i="58" s="1"/>
  <c r="BZ43" i="58"/>
  <c r="BZ45" i="58" s="1"/>
  <c r="BV43" i="58"/>
  <c r="BI18" i="18"/>
  <c r="AA14" i="44"/>
  <c r="BJ43" i="58"/>
  <c r="BJ45" i="58" s="1"/>
  <c r="BE18" i="18"/>
  <c r="BF43" i="58"/>
  <c r="BF45" i="58" s="1"/>
  <c r="AW18" i="18"/>
  <c r="O14" i="44"/>
  <c r="AK18" i="18"/>
  <c r="AL43" i="58"/>
  <c r="AL45" i="58" s="1"/>
  <c r="AG18" i="18"/>
  <c r="AH43" i="58"/>
  <c r="AC18" i="18"/>
  <c r="AD43" i="58"/>
  <c r="AD45" i="58" s="1"/>
  <c r="U18" i="18"/>
  <c r="U17" i="18" s="1"/>
  <c r="Q18" i="18"/>
  <c r="R43" i="58"/>
  <c r="M18" i="18"/>
  <c r="I18" i="18"/>
  <c r="I17" i="18" s="1"/>
  <c r="J43" i="58"/>
  <c r="J45" i="58" s="1"/>
  <c r="E18" i="18"/>
  <c r="F43" i="58"/>
  <c r="F45" i="58" s="1"/>
  <c r="AC19" i="18"/>
  <c r="CA28" i="58"/>
  <c r="CA35" i="58" s="1"/>
  <c r="CA41" i="58" s="1"/>
  <c r="AI28" i="58"/>
  <c r="AI35" i="58" s="1"/>
  <c r="AI41" i="58" s="1"/>
  <c r="AE28" i="58"/>
  <c r="AE35" i="58" s="1"/>
  <c r="S28" i="58"/>
  <c r="S35" i="58" s="1"/>
  <c r="E28" i="58"/>
  <c r="E35" i="58" s="1"/>
  <c r="E41" i="58" s="1"/>
  <c r="D28" i="58"/>
  <c r="D35" i="58" s="1"/>
  <c r="X25" i="44"/>
  <c r="X26" i="44" s="1"/>
  <c r="CM55" i="58"/>
  <c r="CM62" i="58" s="1"/>
  <c r="CA55" i="58"/>
  <c r="CA62" i="58" s="1"/>
  <c r="CA68" i="58" s="1"/>
  <c r="CA75" i="58" s="1"/>
  <c r="BF55" i="58"/>
  <c r="BF62" i="58" s="1"/>
  <c r="AJ55" i="58"/>
  <c r="AJ62" i="58" s="1"/>
  <c r="AJ68" i="58" s="1"/>
  <c r="AJ75" i="58" s="1"/>
  <c r="AC55" i="58"/>
  <c r="AC62" i="58" s="1"/>
  <c r="Y55" i="58"/>
  <c r="Y62" i="58" s="1"/>
  <c r="CO16" i="58"/>
  <c r="CO102" i="58"/>
  <c r="BT107" i="58"/>
  <c r="BD105" i="58"/>
  <c r="AU28" i="58"/>
  <c r="AU35" i="58" s="1"/>
  <c r="AU41" i="58" s="1"/>
  <c r="Z106" i="58"/>
  <c r="T28" i="58"/>
  <c r="T35" i="58" s="1"/>
  <c r="T41" i="58" s="1"/>
  <c r="R105" i="58"/>
  <c r="J105" i="58"/>
  <c r="H105" i="58"/>
  <c r="Q14" i="44"/>
  <c r="BF17" i="18"/>
  <c r="G29" i="77"/>
  <c r="BE29" i="77"/>
  <c r="AX4" i="77"/>
  <c r="M29" i="77"/>
  <c r="AJ29" i="77"/>
  <c r="AE4" i="77"/>
  <c r="CC143" i="58"/>
  <c r="CC233" i="58" s="1"/>
  <c r="BY143" i="58"/>
  <c r="BY233" i="58" s="1"/>
  <c r="BU143" i="58"/>
  <c r="BU233" i="58" s="1"/>
  <c r="BQ143" i="58"/>
  <c r="BQ233" i="58" s="1"/>
  <c r="BQ250" i="58" s="1"/>
  <c r="AZ63" i="18"/>
  <c r="BA95" i="58" s="1"/>
  <c r="BA186" i="58" s="1"/>
  <c r="AV72" i="18"/>
  <c r="AW143" i="58" s="1"/>
  <c r="AW233" i="58" s="1"/>
  <c r="S63" i="18"/>
  <c r="T95" i="58" s="1"/>
  <c r="T186" i="58" s="1"/>
  <c r="CH107" i="58"/>
  <c r="CH198" i="58"/>
  <c r="CV55" i="58"/>
  <c r="CV62" i="58" s="1"/>
  <c r="CL55" i="58"/>
  <c r="CL62" i="58" s="1"/>
  <c r="BL55" i="58"/>
  <c r="BL62" i="58" s="1"/>
  <c r="AR55" i="58"/>
  <c r="AR62" i="58" s="1"/>
  <c r="AR68" i="58" s="1"/>
  <c r="I55" i="58"/>
  <c r="I62" i="58" s="1"/>
  <c r="I68" i="58" s="1"/>
  <c r="CV102" i="58"/>
  <c r="CV193" i="58"/>
  <c r="CR194" i="58"/>
  <c r="CR103" i="58"/>
  <c r="CM106" i="58"/>
  <c r="CM197" i="58"/>
  <c r="CM28" i="58"/>
  <c r="CM35" i="58" s="1"/>
  <c r="CK193" i="58"/>
  <c r="CK102" i="58"/>
  <c r="CI198" i="58"/>
  <c r="CI107" i="58"/>
  <c r="BH72" i="18"/>
  <c r="BI143" i="58" s="1"/>
  <c r="BI233" i="58" s="1"/>
  <c r="BI250" i="58" s="1"/>
  <c r="BE63" i="18"/>
  <c r="BF95" i="58" s="1"/>
  <c r="BF186" i="58" s="1"/>
  <c r="AY72" i="18"/>
  <c r="AZ143" i="58" s="1"/>
  <c r="AZ233" i="58" s="1"/>
  <c r="BV62" i="58"/>
  <c r="AD62" i="58"/>
  <c r="AD68" i="58" s="1"/>
  <c r="AD75" i="58" s="1"/>
  <c r="CX198" i="58"/>
  <c r="CX107" i="58"/>
  <c r="CK143" i="58"/>
  <c r="CK233" i="58" s="1"/>
  <c r="CG143" i="58"/>
  <c r="CG233" i="58" s="1"/>
  <c r="BM143" i="58"/>
  <c r="BM233" i="58" s="1"/>
  <c r="AF72" i="18"/>
  <c r="AG143" i="58" s="1"/>
  <c r="AG233" i="58" s="1"/>
  <c r="AB72" i="18"/>
  <c r="AC143" i="58" s="1"/>
  <c r="AC233" i="58" s="1"/>
  <c r="X72" i="18"/>
  <c r="Y143" i="58" s="1"/>
  <c r="Y233" i="58" s="1"/>
  <c r="K63" i="18"/>
  <c r="L95" i="58" s="1"/>
  <c r="L186" i="58" s="1"/>
  <c r="F72" i="18"/>
  <c r="G143" i="58" s="1"/>
  <c r="G233" i="58" s="1"/>
  <c r="CP55" i="58"/>
  <c r="CP62" i="58" s="1"/>
  <c r="CP68" i="58" s="1"/>
  <c r="AT55" i="58"/>
  <c r="AT62" i="58" s="1"/>
  <c r="AT68" i="58" s="1"/>
  <c r="AT75" i="58" s="1"/>
  <c r="CJ106" i="58"/>
  <c r="CJ197" i="58"/>
  <c r="BU193" i="58"/>
  <c r="BU102" i="58"/>
  <c r="BR107" i="58"/>
  <c r="BR198" i="58"/>
  <c r="BJ198" i="58"/>
  <c r="BJ107" i="58"/>
  <c r="BI105" i="58"/>
  <c r="BI196" i="58"/>
  <c r="AX104" i="58"/>
  <c r="AX195" i="58"/>
  <c r="AQ198" i="58"/>
  <c r="AQ107" i="58"/>
  <c r="AM196" i="58"/>
  <c r="AM105" i="58"/>
  <c r="AL197" i="58"/>
  <c r="AL106" i="58"/>
  <c r="AF106" i="58"/>
  <c r="AF197" i="58"/>
  <c r="AE107" i="58"/>
  <c r="AE198" i="58"/>
  <c r="AC194" i="58"/>
  <c r="AC103" i="58"/>
  <c r="W107" i="58"/>
  <c r="W198" i="58"/>
  <c r="V197" i="58"/>
  <c r="V106" i="58"/>
  <c r="T196" i="58"/>
  <c r="T105" i="58"/>
  <c r="H195" i="58"/>
  <c r="H104" i="58"/>
  <c r="AP17" i="18"/>
  <c r="Z17" i="18"/>
  <c r="J17" i="18"/>
  <c r="D55" i="58"/>
  <c r="D62" i="58" s="1"/>
  <c r="CX28" i="58"/>
  <c r="CX35" i="58" s="1"/>
  <c r="CX41" i="58" s="1"/>
  <c r="CT16" i="58"/>
  <c r="BY102" i="58"/>
  <c r="BX103" i="58"/>
  <c r="BP194" i="58"/>
  <c r="BP103" i="58"/>
  <c r="BK107" i="58"/>
  <c r="BK198" i="58"/>
  <c r="AZ105" i="58"/>
  <c r="AX194" i="58"/>
  <c r="AX103" i="58"/>
  <c r="AW196" i="58"/>
  <c r="AW105" i="58"/>
  <c r="AM104" i="58"/>
  <c r="AM195" i="58"/>
  <c r="AJ28" i="58"/>
  <c r="AJ35" i="58" s="1"/>
  <c r="AJ41" i="58" s="1"/>
  <c r="AJ47" i="58" s="1"/>
  <c r="AF103" i="58"/>
  <c r="AF196" i="58"/>
  <c r="AF105" i="58"/>
  <c r="Z196" i="58"/>
  <c r="Z105" i="58"/>
  <c r="T195" i="58"/>
  <c r="T104" i="58"/>
  <c r="R102" i="58"/>
  <c r="R193" i="58"/>
  <c r="O107" i="58"/>
  <c r="O198" i="58"/>
  <c r="D21" i="18"/>
  <c r="CH55" i="58"/>
  <c r="CH62" i="58" s="1"/>
  <c r="CH68" i="58" s="1"/>
  <c r="CE55" i="58"/>
  <c r="CE62" i="58" s="1"/>
  <c r="CE68" i="58" s="1"/>
  <c r="AX55" i="58"/>
  <c r="AX62" i="58" s="1"/>
  <c r="AX68" i="58" s="1"/>
  <c r="AX75" i="58" s="1"/>
  <c r="AF55" i="58"/>
  <c r="AF62" i="58" s="1"/>
  <c r="AF68" i="58" s="1"/>
  <c r="AF75" i="58" s="1"/>
  <c r="Q55" i="58"/>
  <c r="Q62" i="58" s="1"/>
  <c r="Q68" i="58" s="1"/>
  <c r="Q75" i="58" s="1"/>
  <c r="P55" i="58"/>
  <c r="P62" i="58" s="1"/>
  <c r="CT102" i="58"/>
  <c r="CO28" i="58"/>
  <c r="CO35" i="58" s="1"/>
  <c r="CO41" i="58" s="1"/>
  <c r="CL105" i="58"/>
  <c r="CJ102" i="58"/>
  <c r="CE28" i="58"/>
  <c r="CE35" i="58" s="1"/>
  <c r="CE41" i="58" s="1"/>
  <c r="CA107" i="58"/>
  <c r="BQ104" i="58"/>
  <c r="BQ195" i="58"/>
  <c r="BP28" i="58"/>
  <c r="BP35" i="58" s="1"/>
  <c r="BP41" i="58" s="1"/>
  <c r="BK28" i="58"/>
  <c r="BK35" i="58" s="1"/>
  <c r="BK41" i="58" s="1"/>
  <c r="BK47" i="58" s="1"/>
  <c r="BJ196" i="58"/>
  <c r="BJ105" i="58"/>
  <c r="BE198" i="58"/>
  <c r="BE107" i="58"/>
  <c r="AV196" i="58"/>
  <c r="AV105" i="58"/>
  <c r="AP105" i="58"/>
  <c r="AI103" i="58"/>
  <c r="AI194" i="58"/>
  <c r="AD193" i="58"/>
  <c r="AD102" i="58"/>
  <c r="AA195" i="58"/>
  <c r="AA104" i="58"/>
  <c r="U107" i="58"/>
  <c r="U198" i="58"/>
  <c r="G107" i="58"/>
  <c r="G198" i="58"/>
  <c r="CT55" i="58"/>
  <c r="CT62" i="58" s="1"/>
  <c r="CT68" i="58" s="1"/>
  <c r="CN55" i="58"/>
  <c r="CN62" i="58" s="1"/>
  <c r="CN68" i="58" s="1"/>
  <c r="BN55" i="58"/>
  <c r="BN62" i="58" s="1"/>
  <c r="BG55" i="58"/>
  <c r="BG62" i="58" s="1"/>
  <c r="BG68" i="58" s="1"/>
  <c r="BG75" i="58" s="1"/>
  <c r="BE55" i="58"/>
  <c r="BE62" i="58" s="1"/>
  <c r="BE68" i="58" s="1"/>
  <c r="BE75" i="58" s="1"/>
  <c r="BD55" i="58"/>
  <c r="BD62" i="58" s="1"/>
  <c r="BD68" i="58" s="1"/>
  <c r="BD75" i="58" s="1"/>
  <c r="AZ55" i="58"/>
  <c r="AZ62" i="58" s="1"/>
  <c r="AU55" i="58"/>
  <c r="AU62" i="58" s="1"/>
  <c r="AU68" i="58" s="1"/>
  <c r="AK55" i="58"/>
  <c r="AK62" i="58" s="1"/>
  <c r="AH55" i="58"/>
  <c r="AH62" i="58" s="1"/>
  <c r="AH68" i="58" s="1"/>
  <c r="W55" i="58"/>
  <c r="W62" i="58" s="1"/>
  <c r="W68" i="58" s="1"/>
  <c r="U55" i="58"/>
  <c r="U62" i="58" s="1"/>
  <c r="U68" i="58" s="1"/>
  <c r="U75" i="58" s="1"/>
  <c r="O55" i="58"/>
  <c r="O62" i="58" s="1"/>
  <c r="O68" i="58" s="1"/>
  <c r="CZ28" i="58"/>
  <c r="CZ35" i="58" s="1"/>
  <c r="CZ41" i="58" s="1"/>
  <c r="CR102" i="58"/>
  <c r="CQ28" i="58"/>
  <c r="CQ35" i="58" s="1"/>
  <c r="CQ41" i="58" s="1"/>
  <c r="CN107" i="58"/>
  <c r="CI28" i="58"/>
  <c r="CI35" i="58" s="1"/>
  <c r="CI41" i="58" s="1"/>
  <c r="CI47" i="58" s="1"/>
  <c r="CG16" i="58"/>
  <c r="CG196" i="58"/>
  <c r="CG28" i="58"/>
  <c r="CG35" i="58" s="1"/>
  <c r="CG41" i="58" s="1"/>
  <c r="CE107" i="58"/>
  <c r="CB103" i="58"/>
  <c r="BZ198" i="58"/>
  <c r="BY106" i="58"/>
  <c r="BY196" i="58"/>
  <c r="BY28" i="58"/>
  <c r="BY35" i="58" s="1"/>
  <c r="BW28" i="58"/>
  <c r="BW35" i="58" s="1"/>
  <c r="BW41" i="58" s="1"/>
  <c r="BW47" i="58" s="1"/>
  <c r="BV35" i="58"/>
  <c r="BV41" i="58" s="1"/>
  <c r="BR195" i="58"/>
  <c r="BM103" i="58"/>
  <c r="BM194" i="58"/>
  <c r="BL193" i="58"/>
  <c r="BH193" i="58"/>
  <c r="BD195" i="58"/>
  <c r="BD104" i="58"/>
  <c r="AS198" i="58"/>
  <c r="AP102" i="58"/>
  <c r="AP198" i="58"/>
  <c r="AP107" i="58"/>
  <c r="AO105" i="58"/>
  <c r="AO196" i="58"/>
  <c r="AN104" i="58"/>
  <c r="AL104" i="58"/>
  <c r="AL16" i="58"/>
  <c r="AJ198" i="58"/>
  <c r="AI196" i="58"/>
  <c r="AI105" i="58"/>
  <c r="AI16" i="58"/>
  <c r="AH106" i="58"/>
  <c r="AE195" i="58"/>
  <c r="M103" i="58"/>
  <c r="M198" i="58"/>
  <c r="K198" i="58"/>
  <c r="J104" i="58"/>
  <c r="BJ197" i="58"/>
  <c r="BI28" i="58"/>
  <c r="BI35" i="58" s="1"/>
  <c r="BI41" i="58" s="1"/>
  <c r="BG198" i="58"/>
  <c r="BF104" i="58"/>
  <c r="BE196" i="58"/>
  <c r="AV195" i="58"/>
  <c r="AU107" i="58"/>
  <c r="AT104" i="58"/>
  <c r="AS28" i="58"/>
  <c r="AS35" i="58" s="1"/>
  <c r="AS41" i="58" s="1"/>
  <c r="AP197" i="58"/>
  <c r="AP28" i="58"/>
  <c r="AP35" i="58" s="1"/>
  <c r="AO28" i="58"/>
  <c r="AO35" i="58" s="1"/>
  <c r="AO41" i="58" s="1"/>
  <c r="AO47" i="58" s="1"/>
  <c r="AN28" i="58"/>
  <c r="AN35" i="58" s="1"/>
  <c r="AN41" i="58" s="1"/>
  <c r="AM197" i="58"/>
  <c r="AK107" i="58"/>
  <c r="AH105" i="58"/>
  <c r="AG106" i="58"/>
  <c r="R106" i="58"/>
  <c r="R197" i="58"/>
  <c r="Q196" i="58"/>
  <c r="L197" i="58"/>
  <c r="L209" i="58" s="1"/>
  <c r="K28" i="58"/>
  <c r="K35" i="58" s="1"/>
  <c r="F107" i="58"/>
  <c r="D194" i="58"/>
  <c r="AN21" i="18"/>
  <c r="S103" i="58"/>
  <c r="S194" i="58"/>
  <c r="P195" i="58"/>
  <c r="P104" i="58"/>
  <c r="M105" i="58"/>
  <c r="M196" i="58"/>
  <c r="J102" i="58"/>
  <c r="J193" i="58"/>
  <c r="D106" i="58"/>
  <c r="D197" i="58"/>
  <c r="BD21" i="18"/>
  <c r="AZ21" i="18"/>
  <c r="AV21" i="18"/>
  <c r="P25" i="44"/>
  <c r="P26" i="44" s="1"/>
  <c r="Y28" i="58"/>
  <c r="Y35" i="58" s="1"/>
  <c r="Y41" i="58" s="1"/>
  <c r="Y47" i="58" s="1"/>
  <c r="H28" i="58"/>
  <c r="H35" i="58" s="1"/>
  <c r="H41" i="58" s="1"/>
  <c r="F103" i="58"/>
  <c r="E198" i="58"/>
  <c r="AJ21" i="18"/>
  <c r="AF21" i="18"/>
  <c r="AC20" i="44"/>
  <c r="B20" i="44" s="1"/>
  <c r="C17" i="18"/>
  <c r="F370" i="57"/>
  <c r="R4" i="77"/>
  <c r="BG4" i="77"/>
  <c r="D366" i="57"/>
  <c r="E4" i="77"/>
  <c r="Z4" i="62"/>
  <c r="AR17" i="74"/>
  <c r="AL17" i="74"/>
  <c r="G5" i="18"/>
  <c r="T4" i="44"/>
  <c r="AY5" i="18"/>
  <c r="AS5" i="18"/>
  <c r="AV4" i="62"/>
  <c r="BK30" i="18"/>
  <c r="E196" i="58"/>
  <c r="E105" i="58"/>
  <c r="F273" i="58"/>
  <c r="E85" i="18" s="1"/>
  <c r="BH21" i="18"/>
  <c r="BM4" i="62"/>
  <c r="BJ4" i="62"/>
  <c r="BG5" i="18"/>
  <c r="Y4" i="44"/>
  <c r="BD4" i="62"/>
  <c r="S4" i="44"/>
  <c r="AY4" i="62"/>
  <c r="AD5" i="18"/>
  <c r="AD4" i="62"/>
  <c r="AA5" i="18"/>
  <c r="AC8" i="44"/>
  <c r="B8" i="44" s="1"/>
  <c r="B17" i="44"/>
  <c r="C3" i="58"/>
  <c r="E3" i="59"/>
  <c r="E3" i="62"/>
  <c r="R4" i="62"/>
  <c r="P4" i="77" s="1"/>
  <c r="AD17" i="74"/>
  <c r="BL4" i="62"/>
  <c r="BG17" i="74"/>
  <c r="AO4" i="62"/>
  <c r="AM4" i="77" s="1"/>
  <c r="AL5" i="18"/>
  <c r="D63" i="18"/>
  <c r="E95" i="58" s="1"/>
  <c r="E186" i="58" s="1"/>
  <c r="BK65" i="18"/>
  <c r="CD95" i="58"/>
  <c r="CD186" i="58" s="1"/>
  <c r="BZ95" i="58"/>
  <c r="BZ186" i="58" s="1"/>
  <c r="BV95" i="58"/>
  <c r="BV186" i="58" s="1"/>
  <c r="BR95" i="58"/>
  <c r="BR186" i="58" s="1"/>
  <c r="BN95" i="58"/>
  <c r="BN186" i="58" s="1"/>
  <c r="BG72" i="18"/>
  <c r="BH143" i="58" s="1"/>
  <c r="BH233" i="58" s="1"/>
  <c r="BG63" i="18"/>
  <c r="BD72" i="18"/>
  <c r="BE143" i="58" s="1"/>
  <c r="BE233" i="58" s="1"/>
  <c r="BE250" i="58" s="1"/>
  <c r="BK58" i="18"/>
  <c r="AS63" i="18"/>
  <c r="AT95" i="58" s="1"/>
  <c r="AT186" i="58" s="1"/>
  <c r="BK78" i="18"/>
  <c r="BK74" i="18"/>
  <c r="BK70" i="18"/>
  <c r="BK66" i="18"/>
  <c r="H29" i="77"/>
  <c r="AC9" i="44"/>
  <c r="B9" i="44" s="1"/>
  <c r="AG17" i="74"/>
  <c r="AT5" i="18"/>
  <c r="L4" i="44"/>
  <c r="AT4" i="62"/>
  <c r="AN4" i="62"/>
  <c r="BF17" i="74"/>
  <c r="AI4" i="62"/>
  <c r="BA17" i="74"/>
  <c r="AH15" i="18"/>
  <c r="AI328" i="57"/>
  <c r="Z15" i="18"/>
  <c r="AA328" i="57"/>
  <c r="AA26" i="77"/>
  <c r="AA29" i="77" s="1"/>
  <c r="R15" i="18"/>
  <c r="S26" i="77"/>
  <c r="S29" i="77" s="1"/>
  <c r="J15" i="18"/>
  <c r="AW15" i="18"/>
  <c r="AX26" i="77"/>
  <c r="AX29" i="77" s="1"/>
  <c r="AT15" i="18"/>
  <c r="BH14" i="18"/>
  <c r="AZ14" i="18"/>
  <c r="BA328" i="57"/>
  <c r="AR14" i="18"/>
  <c r="AS328" i="57"/>
  <c r="AS25" i="77"/>
  <c r="AS29" i="77" s="1"/>
  <c r="AJ14" i="18"/>
  <c r="BE18" i="74"/>
  <c r="AB14" i="18"/>
  <c r="AW18" i="74"/>
  <c r="T14" i="18"/>
  <c r="AO18" i="74"/>
  <c r="U328" i="57"/>
  <c r="L14" i="18"/>
  <c r="M328" i="57"/>
  <c r="D14" i="18"/>
  <c r="E25" i="77"/>
  <c r="E328" i="57"/>
  <c r="AN29" i="77"/>
  <c r="AC6" i="44"/>
  <c r="AC16" i="44"/>
  <c r="AC15" i="44"/>
  <c r="AC7" i="44"/>
  <c r="BD328" i="57"/>
  <c r="BL28" i="77"/>
  <c r="AC10" i="44"/>
  <c r="B10" i="44" s="1"/>
  <c r="C97" i="18"/>
  <c r="K98" i="18"/>
  <c r="K99" i="18" s="1"/>
  <c r="G98" i="18"/>
  <c r="BI98" i="18"/>
  <c r="BE98" i="18"/>
  <c r="AW98" i="18"/>
  <c r="AS98" i="18"/>
  <c r="AO98" i="18"/>
  <c r="AK98" i="18"/>
  <c r="AG98" i="18"/>
  <c r="AC98" i="18"/>
  <c r="Y98" i="18"/>
  <c r="U98" i="18"/>
  <c r="Q98" i="18"/>
  <c r="BG97" i="18"/>
  <c r="BG99" i="18" s="1"/>
  <c r="AY97" i="18"/>
  <c r="AU97" i="18"/>
  <c r="AQ97" i="18"/>
  <c r="AI97" i="18"/>
  <c r="AE97" i="18"/>
  <c r="AA97" i="18"/>
  <c r="S97" i="18"/>
  <c r="O97" i="18"/>
  <c r="O99" i="18" s="1"/>
  <c r="BK71" i="18"/>
  <c r="BK67" i="18"/>
  <c r="BK80" i="18"/>
  <c r="BK76" i="18"/>
  <c r="CY143" i="58"/>
  <c r="CY233" i="58" s="1"/>
  <c r="CY250" i="58" s="1"/>
  <c r="CW95" i="58"/>
  <c r="CW186" i="58" s="1"/>
  <c r="CR143" i="58"/>
  <c r="CR233" i="58" s="1"/>
  <c r="CJ143" i="58"/>
  <c r="CJ233" i="58" s="1"/>
  <c r="CJ95" i="58"/>
  <c r="CJ186" i="58" s="1"/>
  <c r="BL143" i="58"/>
  <c r="BL233" i="58" s="1"/>
  <c r="BL95" i="58"/>
  <c r="BL186" i="58" s="1"/>
  <c r="AR72" i="18"/>
  <c r="AS143" i="58" s="1"/>
  <c r="AS233" i="58" s="1"/>
  <c r="AO63" i="18"/>
  <c r="AN72" i="18"/>
  <c r="AO143" i="58" s="1"/>
  <c r="AO233" i="58" s="1"/>
  <c r="R63" i="18"/>
  <c r="S95" i="58" s="1"/>
  <c r="S186" i="58" s="1"/>
  <c r="O63" i="18"/>
  <c r="J72" i="18"/>
  <c r="K143" i="58" s="1"/>
  <c r="K233" i="58" s="1"/>
  <c r="BK77" i="18"/>
  <c r="BK73" i="18"/>
  <c r="G63" i="18"/>
  <c r="H95" i="58" s="1"/>
  <c r="H186" i="58" s="1"/>
  <c r="BS55" i="58"/>
  <c r="BS62" i="58" s="1"/>
  <c r="BQ55" i="58"/>
  <c r="BQ62" i="58" s="1"/>
  <c r="BQ68" i="58" s="1"/>
  <c r="BQ75" i="58" s="1"/>
  <c r="BT194" i="58"/>
  <c r="BT103" i="58"/>
  <c r="BI103" i="58"/>
  <c r="BI194" i="58"/>
  <c r="AO194" i="58"/>
  <c r="AO103" i="58"/>
  <c r="AN197" i="58"/>
  <c r="AN106" i="58"/>
  <c r="AN194" i="58"/>
  <c r="AN16" i="58"/>
  <c r="AM193" i="58"/>
  <c r="AM102" i="58"/>
  <c r="AL196" i="58"/>
  <c r="AL105" i="58"/>
  <c r="AL193" i="58"/>
  <c r="AL102" i="58"/>
  <c r="Y29" i="77"/>
  <c r="AV29" i="77"/>
  <c r="AC19" i="44"/>
  <c r="B19" i="44" s="1"/>
  <c r="AP15" i="18"/>
  <c r="AN14" i="18"/>
  <c r="X14" i="18"/>
  <c r="P14" i="18"/>
  <c r="H14" i="18"/>
  <c r="C63" i="18"/>
  <c r="D95" i="58" s="1"/>
  <c r="D186" i="58" s="1"/>
  <c r="CZ95" i="58"/>
  <c r="CZ186" i="58" s="1"/>
  <c r="CL95" i="58"/>
  <c r="CL186" i="58" s="1"/>
  <c r="CF143" i="58"/>
  <c r="CF233" i="58" s="1"/>
  <c r="CB143" i="58"/>
  <c r="CB233" i="58" s="1"/>
  <c r="CB95" i="58"/>
  <c r="CB186" i="58" s="1"/>
  <c r="BX143" i="58"/>
  <c r="BX233" i="58" s="1"/>
  <c r="BX95" i="58"/>
  <c r="BX186" i="58" s="1"/>
  <c r="BT143" i="58"/>
  <c r="BT233" i="58" s="1"/>
  <c r="BT95" i="58"/>
  <c r="BT186" i="58" s="1"/>
  <c r="BP143" i="58"/>
  <c r="BP233" i="58" s="1"/>
  <c r="BI63" i="18"/>
  <c r="BJ95" i="58" s="1"/>
  <c r="BJ186" i="58" s="1"/>
  <c r="AK63" i="18"/>
  <c r="AL95" i="58" s="1"/>
  <c r="AL186" i="58" s="1"/>
  <c r="AJ72" i="18"/>
  <c r="AK143" i="58" s="1"/>
  <c r="AK233" i="58" s="1"/>
  <c r="AK250" i="58" s="1"/>
  <c r="AC63" i="18"/>
  <c r="AD95" i="58" s="1"/>
  <c r="AD186" i="58" s="1"/>
  <c r="R72" i="18"/>
  <c r="S143" i="58" s="1"/>
  <c r="S233" i="58" s="1"/>
  <c r="BK68" i="18"/>
  <c r="BK64" i="18"/>
  <c r="CV197" i="58"/>
  <c r="CV106" i="58"/>
  <c r="CR198" i="58"/>
  <c r="CR107" i="58"/>
  <c r="CQ194" i="58"/>
  <c r="CQ103" i="58"/>
  <c r="CH195" i="58"/>
  <c r="CH104" i="58"/>
  <c r="BW106" i="58"/>
  <c r="BW197" i="58"/>
  <c r="C13" i="18"/>
  <c r="CC68" i="58"/>
  <c r="AG15" i="18"/>
  <c r="Y15" i="18"/>
  <c r="I15" i="18"/>
  <c r="AM15" i="18"/>
  <c r="CV143" i="58"/>
  <c r="CV233" i="58" s="1"/>
  <c r="CH95" i="58"/>
  <c r="CH186" i="58" s="1"/>
  <c r="AW63" i="18"/>
  <c r="AG63" i="18"/>
  <c r="AH95" i="58" s="1"/>
  <c r="AH186" i="58" s="1"/>
  <c r="Y63" i="18"/>
  <c r="Z95" i="58" s="1"/>
  <c r="Z186" i="58" s="1"/>
  <c r="P63" i="18"/>
  <c r="Q95" i="58" s="1"/>
  <c r="Q186" i="58" s="1"/>
  <c r="N72" i="18"/>
  <c r="O143" i="58" s="1"/>
  <c r="O233" i="58" s="1"/>
  <c r="D3" i="77"/>
  <c r="BK79" i="18"/>
  <c r="BK75" i="18"/>
  <c r="CS274" i="58"/>
  <c r="CP274" i="58"/>
  <c r="BM274" i="58"/>
  <c r="BJ274" i="58"/>
  <c r="BI89" i="18" s="1"/>
  <c r="AG274" i="58"/>
  <c r="AF89" i="18" s="1"/>
  <c r="AD274" i="58"/>
  <c r="AC89" i="18" s="1"/>
  <c r="CY194" i="58"/>
  <c r="CY103" i="58"/>
  <c r="CY16" i="58"/>
  <c r="CX73" i="58"/>
  <c r="BB73" i="58"/>
  <c r="AP73" i="58"/>
  <c r="V73" i="58"/>
  <c r="D355" i="57"/>
  <c r="AF355" i="57"/>
  <c r="X355" i="57"/>
  <c r="P355" i="57"/>
  <c r="H355" i="57"/>
  <c r="BF355" i="57"/>
  <c r="AZ355" i="57"/>
  <c r="AS355" i="57"/>
  <c r="BJ354" i="57"/>
  <c r="BF354" i="57"/>
  <c r="BB354" i="57"/>
  <c r="AX354" i="57"/>
  <c r="AT354" i="57"/>
  <c r="AP354" i="57"/>
  <c r="AL354" i="57"/>
  <c r="AH354" i="57"/>
  <c r="AD354" i="57"/>
  <c r="Z354" i="57"/>
  <c r="V354" i="57"/>
  <c r="R354" i="57"/>
  <c r="N354" i="57"/>
  <c r="J354" i="57"/>
  <c r="F354" i="57"/>
  <c r="CO143" i="58"/>
  <c r="CO233" i="58" s="1"/>
  <c r="CK95" i="58"/>
  <c r="CK186" i="58" s="1"/>
  <c r="CI95" i="58"/>
  <c r="CI186" i="58" s="1"/>
  <c r="CG95" i="58"/>
  <c r="CG186" i="58" s="1"/>
  <c r="CE95" i="58"/>
  <c r="CE186" i="58" s="1"/>
  <c r="CC95" i="58"/>
  <c r="CC186" i="58" s="1"/>
  <c r="BW95" i="58"/>
  <c r="BW186" i="58" s="1"/>
  <c r="BU95" i="58"/>
  <c r="BU186" i="58" s="1"/>
  <c r="BQ95" i="58"/>
  <c r="BQ186" i="58" s="1"/>
  <c r="BO95" i="58"/>
  <c r="BO186" i="58" s="1"/>
  <c r="BM95" i="58"/>
  <c r="BM186" i="58" s="1"/>
  <c r="BJ63" i="18"/>
  <c r="BK95" i="58" s="1"/>
  <c r="BK186" i="58" s="1"/>
  <c r="BH63" i="18"/>
  <c r="BF63" i="18"/>
  <c r="BG95" i="58" s="1"/>
  <c r="BG186" i="58" s="1"/>
  <c r="BB72" i="18"/>
  <c r="BC143" i="58" s="1"/>
  <c r="BC233" i="58" s="1"/>
  <c r="I63" i="18"/>
  <c r="J95" i="58" s="1"/>
  <c r="J186" i="58" s="1"/>
  <c r="CU55" i="58"/>
  <c r="CU62" i="58" s="1"/>
  <c r="CU68" i="58" s="1"/>
  <c r="CK55" i="58"/>
  <c r="CK62" i="58" s="1"/>
  <c r="CK68" i="58" s="1"/>
  <c r="CG55" i="58"/>
  <c r="CG62" i="58" s="1"/>
  <c r="CG68" i="58" s="1"/>
  <c r="BZ55" i="58"/>
  <c r="BZ62" i="58" s="1"/>
  <c r="BZ68" i="58" s="1"/>
  <c r="BM62" i="58"/>
  <c r="BM68" i="58" s="1"/>
  <c r="BM75" i="58" s="1"/>
  <c r="AL55" i="58"/>
  <c r="AL62" i="58" s="1"/>
  <c r="AL68" i="58" s="1"/>
  <c r="AB55" i="58"/>
  <c r="AB62" i="58" s="1"/>
  <c r="AB68" i="58" s="1"/>
  <c r="AB75" i="58" s="1"/>
  <c r="R55" i="58"/>
  <c r="R62" i="58" s="1"/>
  <c r="R68" i="58" s="1"/>
  <c r="R75" i="58" s="1"/>
  <c r="H55" i="58"/>
  <c r="H62" i="58" s="1"/>
  <c r="H68" i="58" s="1"/>
  <c r="E55" i="58"/>
  <c r="E62" i="58" s="1"/>
  <c r="E68" i="58" s="1"/>
  <c r="CX194" i="58"/>
  <c r="CX103" i="58"/>
  <c r="CP196" i="58"/>
  <c r="CP105" i="58"/>
  <c r="CP193" i="58"/>
  <c r="CP102" i="58"/>
  <c r="CI102" i="58"/>
  <c r="CI193" i="58"/>
  <c r="BO194" i="58"/>
  <c r="BO103" i="58"/>
  <c r="BN16" i="58"/>
  <c r="BN193" i="58"/>
  <c r="BN102" i="58"/>
  <c r="BL197" i="58"/>
  <c r="BL106" i="58"/>
  <c r="BB193" i="58"/>
  <c r="BB102" i="58"/>
  <c r="AS196" i="58"/>
  <c r="AS105" i="58"/>
  <c r="AA103" i="58"/>
  <c r="AA194" i="58"/>
  <c r="CW73" i="58"/>
  <c r="CO73" i="58"/>
  <c r="AS73" i="58"/>
  <c r="AO73" i="58"/>
  <c r="AG73" i="58"/>
  <c r="M73" i="58"/>
  <c r="K15" i="18"/>
  <c r="AH355" i="57"/>
  <c r="AG355" i="57"/>
  <c r="Z355" i="57"/>
  <c r="Y355" i="57"/>
  <c r="R355" i="57"/>
  <c r="Q355" i="57"/>
  <c r="J355" i="57"/>
  <c r="I355" i="57"/>
  <c r="BD355" i="57"/>
  <c r="AX355" i="57"/>
  <c r="AN355" i="57"/>
  <c r="D354" i="57"/>
  <c r="CT143" i="58"/>
  <c r="CT233" i="58" s="1"/>
  <c r="CH143" i="58"/>
  <c r="CH233" i="58" s="1"/>
  <c r="CD143" i="58"/>
  <c r="CD233" i="58" s="1"/>
  <c r="BZ143" i="58"/>
  <c r="BZ233" i="58" s="1"/>
  <c r="BV143" i="58"/>
  <c r="BV233" i="58" s="1"/>
  <c r="BR143" i="58"/>
  <c r="BR233" i="58" s="1"/>
  <c r="BN143" i="58"/>
  <c r="BN233" i="58" s="1"/>
  <c r="BN250" i="58" s="1"/>
  <c r="BI72" i="18"/>
  <c r="BJ143" i="58" s="1"/>
  <c r="BJ233" i="58" s="1"/>
  <c r="BJ250" i="58" s="1"/>
  <c r="BC72" i="18"/>
  <c r="BD143" i="58" s="1"/>
  <c r="BD233" i="58" s="1"/>
  <c r="BC63" i="18"/>
  <c r="BD95" i="58" s="1"/>
  <c r="BD186" i="58" s="1"/>
  <c r="BA63" i="18"/>
  <c r="BB95" i="58" s="1"/>
  <c r="BB186" i="58" s="1"/>
  <c r="O72" i="18"/>
  <c r="P143" i="58" s="1"/>
  <c r="P233" i="58" s="1"/>
  <c r="CY55" i="58"/>
  <c r="CY62" i="58" s="1"/>
  <c r="CY68" i="58" s="1"/>
  <c r="CX55" i="58"/>
  <c r="CX62" i="58" s="1"/>
  <c r="CX68" i="58" s="1"/>
  <c r="CW55" i="58"/>
  <c r="CW62" i="58" s="1"/>
  <c r="CW68" i="58" s="1"/>
  <c r="CW75" i="58" s="1"/>
  <c r="CQ55" i="58"/>
  <c r="CQ62" i="58" s="1"/>
  <c r="CQ68" i="58" s="1"/>
  <c r="CO55" i="58"/>
  <c r="CO62" i="58" s="1"/>
  <c r="CO68" i="58" s="1"/>
  <c r="AS55" i="58"/>
  <c r="AS62" i="58" s="1"/>
  <c r="AS68" i="58" s="1"/>
  <c r="AO55" i="58"/>
  <c r="AO62" i="58" s="1"/>
  <c r="AO68" i="58" s="1"/>
  <c r="AG55" i="58"/>
  <c r="AG62" i="58" s="1"/>
  <c r="AG68" i="58" s="1"/>
  <c r="X55" i="58"/>
  <c r="X62" i="58" s="1"/>
  <c r="X68" i="58" s="1"/>
  <c r="V55" i="58"/>
  <c r="V62" i="58" s="1"/>
  <c r="V68" i="58" s="1"/>
  <c r="CS197" i="58"/>
  <c r="CS106" i="58"/>
  <c r="CF198" i="58"/>
  <c r="CF107" i="58"/>
  <c r="BY198" i="58"/>
  <c r="BY16" i="58"/>
  <c r="BQ197" i="58"/>
  <c r="BQ106" i="58"/>
  <c r="BJ193" i="58"/>
  <c r="BJ102" i="58"/>
  <c r="BJ16" i="58"/>
  <c r="BC198" i="58"/>
  <c r="BC107" i="58"/>
  <c r="AU194" i="58"/>
  <c r="AU103" i="58"/>
  <c r="AT197" i="58"/>
  <c r="AT106" i="58"/>
  <c r="AT194" i="58"/>
  <c r="AT103" i="58"/>
  <c r="AB198" i="58"/>
  <c r="AB107" i="58"/>
  <c r="AA16" i="58"/>
  <c r="R194" i="58"/>
  <c r="R103" i="58"/>
  <c r="R16" i="58"/>
  <c r="N195" i="58"/>
  <c r="N104" i="58"/>
  <c r="J198" i="58"/>
  <c r="J107" i="58"/>
  <c r="G196" i="58"/>
  <c r="G105" i="58"/>
  <c r="CF73" i="58"/>
  <c r="BP73" i="58"/>
  <c r="AR73" i="58"/>
  <c r="AN73" i="58"/>
  <c r="X73" i="58"/>
  <c r="CH45" i="58"/>
  <c r="S15" i="18"/>
  <c r="BI355" i="57"/>
  <c r="AV355" i="57"/>
  <c r="BK354" i="57"/>
  <c r="BH354" i="57"/>
  <c r="BG354" i="57"/>
  <c r="BD354" i="57"/>
  <c r="BC354" i="57"/>
  <c r="AZ354" i="57"/>
  <c r="AY354" i="57"/>
  <c r="AV354" i="57"/>
  <c r="AU354" i="57"/>
  <c r="AR354" i="57"/>
  <c r="AQ354" i="57"/>
  <c r="AN354" i="57"/>
  <c r="AM354" i="57"/>
  <c r="AJ354" i="57"/>
  <c r="AI354" i="57"/>
  <c r="AF354" i="57"/>
  <c r="AE354" i="57"/>
  <c r="AB354" i="57"/>
  <c r="AB329" i="57" s="1"/>
  <c r="AA16" i="18" s="1"/>
  <c r="AA354" i="57"/>
  <c r="X354" i="57"/>
  <c r="W354" i="57"/>
  <c r="T354" i="57"/>
  <c r="S354" i="57"/>
  <c r="P354" i="57"/>
  <c r="O354" i="57"/>
  <c r="L354" i="57"/>
  <c r="K354" i="57"/>
  <c r="H354" i="57"/>
  <c r="G354" i="57"/>
  <c r="CP95" i="58"/>
  <c r="CP186" i="58" s="1"/>
  <c r="CM143" i="58"/>
  <c r="CM233" i="58" s="1"/>
  <c r="CM250" i="58" s="1"/>
  <c r="CI143" i="58"/>
  <c r="CI233" i="58" s="1"/>
  <c r="CE143" i="58"/>
  <c r="CE233" i="58" s="1"/>
  <c r="CA143" i="58"/>
  <c r="CA233" i="58" s="1"/>
  <c r="CA250" i="58" s="1"/>
  <c r="BW143" i="58"/>
  <c r="BW233" i="58" s="1"/>
  <c r="BS143" i="58"/>
  <c r="BS233" i="58" s="1"/>
  <c r="BO143" i="58"/>
  <c r="BO233" i="58" s="1"/>
  <c r="BJ72" i="18"/>
  <c r="BK143" i="58" s="1"/>
  <c r="BK233" i="58" s="1"/>
  <c r="BD63" i="18"/>
  <c r="BE95" i="58" s="1"/>
  <c r="BE186" i="58" s="1"/>
  <c r="AZ72" i="18"/>
  <c r="BA143" i="58" s="1"/>
  <c r="BA233" i="58" s="1"/>
  <c r="AY63" i="18"/>
  <c r="AZ95" i="58" s="1"/>
  <c r="AZ186" i="58" s="1"/>
  <c r="V72" i="18"/>
  <c r="W143" i="58" s="1"/>
  <c r="W233" i="58" s="1"/>
  <c r="W250" i="58" s="1"/>
  <c r="I72" i="18"/>
  <c r="J143" i="58" s="1"/>
  <c r="J233" i="58" s="1"/>
  <c r="F63" i="18"/>
  <c r="CZ55" i="58"/>
  <c r="CZ62" i="58" s="1"/>
  <c r="CZ68" i="58" s="1"/>
  <c r="CS55" i="58"/>
  <c r="CS62" i="58" s="1"/>
  <c r="CS68" i="58" s="1"/>
  <c r="CS75" i="58" s="1"/>
  <c r="CR55" i="58"/>
  <c r="CR62" i="58" s="1"/>
  <c r="BA55" i="58"/>
  <c r="BA62" i="58" s="1"/>
  <c r="BA68" i="58" s="1"/>
  <c r="S55" i="58"/>
  <c r="S62" i="58" s="1"/>
  <c r="S68" i="58" s="1"/>
  <c r="N55" i="58"/>
  <c r="N62" i="58" s="1"/>
  <c r="N68" i="58" s="1"/>
  <c r="N75" i="58" s="1"/>
  <c r="K55" i="58"/>
  <c r="K62" i="58" s="1"/>
  <c r="K68" i="58" s="1"/>
  <c r="J55" i="58"/>
  <c r="J62" i="58" s="1"/>
  <c r="J68" i="58" s="1"/>
  <c r="J75" i="58" s="1"/>
  <c r="CW193" i="58"/>
  <c r="CW102" i="58"/>
  <c r="CW16" i="58"/>
  <c r="CR196" i="58"/>
  <c r="CR105" i="58"/>
  <c r="CL104" i="58"/>
  <c r="CL195" i="58"/>
  <c r="CK195" i="58"/>
  <c r="CK104" i="58"/>
  <c r="CJ198" i="58"/>
  <c r="CJ107" i="58"/>
  <c r="CB193" i="58"/>
  <c r="CB102" i="58"/>
  <c r="BZ196" i="58"/>
  <c r="BZ105" i="58"/>
  <c r="BV197" i="58"/>
  <c r="BV106" i="58"/>
  <c r="AV193" i="58"/>
  <c r="AV16" i="58"/>
  <c r="AV102" i="58"/>
  <c r="AE196" i="58"/>
  <c r="AE105" i="58"/>
  <c r="V196" i="58"/>
  <c r="V105" i="58"/>
  <c r="F62" i="58"/>
  <c r="F68" i="58" s="1"/>
  <c r="CZ196" i="58"/>
  <c r="CZ105" i="58"/>
  <c r="CY28" i="58"/>
  <c r="CY35" i="58" s="1"/>
  <c r="CY41" i="58" s="1"/>
  <c r="CW198" i="58"/>
  <c r="CW107" i="58"/>
  <c r="CQ196" i="58"/>
  <c r="CQ105" i="58"/>
  <c r="CL103" i="58"/>
  <c r="CL194" i="58"/>
  <c r="CL28" i="58"/>
  <c r="CL35" i="58" s="1"/>
  <c r="CL41" i="58" s="1"/>
  <c r="CK28" i="58"/>
  <c r="CK35" i="58" s="1"/>
  <c r="CK41" i="58" s="1"/>
  <c r="CF28" i="58"/>
  <c r="CF35" i="58" s="1"/>
  <c r="CF41" i="58" s="1"/>
  <c r="CD103" i="58"/>
  <c r="CD194" i="58"/>
  <c r="CD28" i="58"/>
  <c r="CD35" i="58" s="1"/>
  <c r="CD41" i="58" s="1"/>
  <c r="CD47" i="58" s="1"/>
  <c r="CC197" i="58"/>
  <c r="CC106" i="58"/>
  <c r="BX196" i="58"/>
  <c r="BX105" i="58"/>
  <c r="BS28" i="58"/>
  <c r="BS35" i="58" s="1"/>
  <c r="BQ196" i="58"/>
  <c r="BQ105" i="58"/>
  <c r="BQ193" i="58"/>
  <c r="BQ16" i="58"/>
  <c r="BL28" i="58"/>
  <c r="BL35" i="58" s="1"/>
  <c r="BL41" i="58" s="1"/>
  <c r="BH197" i="58"/>
  <c r="BH106" i="58"/>
  <c r="BE28" i="58"/>
  <c r="BE35" i="58" s="1"/>
  <c r="BE41" i="58" s="1"/>
  <c r="BD197" i="58"/>
  <c r="BD106" i="58"/>
  <c r="BD194" i="58"/>
  <c r="BD16" i="58"/>
  <c r="BB198" i="58"/>
  <c r="BB107" i="58"/>
  <c r="AY196" i="58"/>
  <c r="AY105" i="58"/>
  <c r="AR196" i="58"/>
  <c r="AR105" i="58"/>
  <c r="AR16" i="58"/>
  <c r="AI107" i="58"/>
  <c r="AI198" i="58"/>
  <c r="AF102" i="58"/>
  <c r="AF193" i="58"/>
  <c r="AC104" i="58"/>
  <c r="AC195" i="58"/>
  <c r="Z193" i="58"/>
  <c r="Z16" i="58"/>
  <c r="Z102" i="58"/>
  <c r="Y194" i="58"/>
  <c r="Y103" i="58"/>
  <c r="U194" i="58"/>
  <c r="U103" i="58"/>
  <c r="U28" i="58"/>
  <c r="U35" i="58" s="1"/>
  <c r="U41" i="58" s="1"/>
  <c r="U47" i="58" s="1"/>
  <c r="S196" i="58"/>
  <c r="S105" i="58"/>
  <c r="P197" i="58"/>
  <c r="P106" i="58"/>
  <c r="I198" i="58"/>
  <c r="I107" i="58"/>
  <c r="CU28" i="58"/>
  <c r="CU35" i="58" s="1"/>
  <c r="CU41" i="58" s="1"/>
  <c r="CS105" i="58"/>
  <c r="CK16" i="58"/>
  <c r="CH196" i="58"/>
  <c r="CH105" i="58"/>
  <c r="CE106" i="58"/>
  <c r="CE197" i="58"/>
  <c r="CC104" i="58"/>
  <c r="CC16" i="58"/>
  <c r="BS103" i="58"/>
  <c r="BR196" i="58"/>
  <c r="BR105" i="58"/>
  <c r="BO196" i="58"/>
  <c r="BO105" i="58"/>
  <c r="BM107" i="58"/>
  <c r="BM198" i="58"/>
  <c r="AZ195" i="58"/>
  <c r="AZ209" i="58" s="1"/>
  <c r="AZ104" i="58"/>
  <c r="AW198" i="58"/>
  <c r="AW107" i="58"/>
  <c r="AP195" i="58"/>
  <c r="AP104" i="58"/>
  <c r="AJ196" i="58"/>
  <c r="AJ105" i="58"/>
  <c r="AD196" i="58"/>
  <c r="AD105" i="58"/>
  <c r="Z195" i="58"/>
  <c r="Z104" i="58"/>
  <c r="X193" i="58"/>
  <c r="X16" i="58"/>
  <c r="R198" i="58"/>
  <c r="R107" i="58"/>
  <c r="O196" i="58"/>
  <c r="O105" i="58"/>
  <c r="M28" i="58"/>
  <c r="M35" i="58" s="1"/>
  <c r="M41" i="58" s="1"/>
  <c r="M47" i="58" s="1"/>
  <c r="J194" i="58"/>
  <c r="J103" i="58"/>
  <c r="J16" i="58"/>
  <c r="F193" i="58"/>
  <c r="F102" i="58"/>
  <c r="D193" i="58"/>
  <c r="D102" i="58"/>
  <c r="H21" i="18"/>
  <c r="CW194" i="58"/>
  <c r="CW103" i="58"/>
  <c r="CT28" i="58"/>
  <c r="CT35" i="58" s="1"/>
  <c r="CT41" i="58" s="1"/>
  <c r="CS104" i="58"/>
  <c r="CS28" i="58"/>
  <c r="CS35" i="58" s="1"/>
  <c r="CS41" i="58" s="1"/>
  <c r="CR28" i="58"/>
  <c r="CR35" i="58" s="1"/>
  <c r="CR41" i="58" s="1"/>
  <c r="CN103" i="58"/>
  <c r="CM194" i="58"/>
  <c r="CM103" i="58"/>
  <c r="CK197" i="58"/>
  <c r="CK106" i="58"/>
  <c r="CJ103" i="58"/>
  <c r="CG102" i="58"/>
  <c r="CE196" i="58"/>
  <c r="CE105" i="58"/>
  <c r="BX16" i="58"/>
  <c r="BU16" i="58"/>
  <c r="BU197" i="58"/>
  <c r="BU106" i="58"/>
  <c r="BQ102" i="58"/>
  <c r="BK105" i="58"/>
  <c r="BG194" i="58"/>
  <c r="BG103" i="58"/>
  <c r="BG28" i="58"/>
  <c r="BG35" i="58" s="1"/>
  <c r="BG41" i="58" s="1"/>
  <c r="BG47" i="58" s="1"/>
  <c r="BF197" i="58"/>
  <c r="BF106" i="58"/>
  <c r="BF194" i="58"/>
  <c r="BF103" i="58"/>
  <c r="BE103" i="58"/>
  <c r="AX196" i="58"/>
  <c r="AX105" i="58"/>
  <c r="AK197" i="58"/>
  <c r="AK106" i="58"/>
  <c r="AK194" i="58"/>
  <c r="AK103" i="58"/>
  <c r="AH195" i="58"/>
  <c r="AH104" i="58"/>
  <c r="AH16" i="58"/>
  <c r="AC193" i="58"/>
  <c r="AC102" i="58"/>
  <c r="AC16" i="58"/>
  <c r="AA105" i="58"/>
  <c r="X102" i="58"/>
  <c r="Q198" i="58"/>
  <c r="Q107" i="58"/>
  <c r="K196" i="58"/>
  <c r="K105" i="58"/>
  <c r="H197" i="58"/>
  <c r="H106" i="58"/>
  <c r="F195" i="58"/>
  <c r="F104" i="58"/>
  <c r="T21" i="18"/>
  <c r="P21" i="18"/>
  <c r="BD28" i="58"/>
  <c r="BD35" i="58" s="1"/>
  <c r="BD41" i="58" s="1"/>
  <c r="AQ28" i="58"/>
  <c r="AQ35" i="58" s="1"/>
  <c r="AQ41" i="58" s="1"/>
  <c r="AK28" i="58"/>
  <c r="AK35" i="58" s="1"/>
  <c r="AK41" i="58" s="1"/>
  <c r="AH28" i="58"/>
  <c r="AH35" i="58" s="1"/>
  <c r="AH41" i="58" s="1"/>
  <c r="AA28" i="58"/>
  <c r="AA35" i="58" s="1"/>
  <c r="AA41" i="58" s="1"/>
  <c r="W28" i="58"/>
  <c r="W35" i="58" s="1"/>
  <c r="W41" i="58" s="1"/>
  <c r="L21" i="18"/>
  <c r="AC11" i="44"/>
  <c r="B11" i="44" s="1"/>
  <c r="BH19" i="18"/>
  <c r="Z23" i="44"/>
  <c r="Z25" i="44" s="1"/>
  <c r="Z26" i="44" s="1"/>
  <c r="BD19" i="18"/>
  <c r="V23" i="44"/>
  <c r="AV19" i="18"/>
  <c r="N23" i="44"/>
  <c r="AR19" i="18"/>
  <c r="J23" i="44"/>
  <c r="AN19" i="18"/>
  <c r="F23" i="44"/>
  <c r="AJ19" i="18"/>
  <c r="AB19" i="18"/>
  <c r="X19" i="18"/>
  <c r="T19" i="18"/>
  <c r="P19" i="18"/>
  <c r="H19" i="18"/>
  <c r="H17" i="18" s="1"/>
  <c r="D19" i="18"/>
  <c r="AV18" i="18"/>
  <c r="N14" i="44"/>
  <c r="AN18" i="18"/>
  <c r="AN17" i="18" s="1"/>
  <c r="F14" i="44"/>
  <c r="F25" i="44" s="1"/>
  <c r="F26" i="44" s="1"/>
  <c r="AF18" i="18"/>
  <c r="AF17" i="18" s="1"/>
  <c r="AB18" i="18"/>
  <c r="T18" i="18"/>
  <c r="L18" i="18"/>
  <c r="L17" i="18" s="1"/>
  <c r="D18" i="18"/>
  <c r="AZ18" i="18"/>
  <c r="X18" i="18"/>
  <c r="CC28" i="58"/>
  <c r="CC35" i="58" s="1"/>
  <c r="CC41" i="58" s="1"/>
  <c r="BU28" i="58"/>
  <c r="BU35" i="58" s="1"/>
  <c r="BU41" i="58" s="1"/>
  <c r="BT28" i="58"/>
  <c r="BT35" i="58" s="1"/>
  <c r="BT41" i="58" s="1"/>
  <c r="BM28" i="58"/>
  <c r="BM35" i="58" s="1"/>
  <c r="BM41" i="58" s="1"/>
  <c r="BM47" i="58" s="1"/>
  <c r="BM94" i="58" s="1"/>
  <c r="BC28" i="58"/>
  <c r="BC35" i="58" s="1"/>
  <c r="BC41" i="58" s="1"/>
  <c r="AZ28" i="58"/>
  <c r="AZ35" i="58" s="1"/>
  <c r="AZ41" i="58" s="1"/>
  <c r="AP103" i="58"/>
  <c r="AG28" i="58"/>
  <c r="AG35" i="58" s="1"/>
  <c r="AG41" i="58" s="1"/>
  <c r="T16" i="58"/>
  <c r="Q28" i="58"/>
  <c r="Q35" i="58" s="1"/>
  <c r="Q41" i="58" s="1"/>
  <c r="N28" i="58"/>
  <c r="N35" i="58" s="1"/>
  <c r="N41" i="58" s="1"/>
  <c r="L16" i="58"/>
  <c r="I28" i="58"/>
  <c r="I35" i="58" s="1"/>
  <c r="I41" i="58" s="1"/>
  <c r="AB21" i="18"/>
  <c r="BK40" i="18"/>
  <c r="AR18" i="18"/>
  <c r="P18" i="18"/>
  <c r="CJ28" i="58"/>
  <c r="CJ35" i="58" s="1"/>
  <c r="CJ41" i="58" s="1"/>
  <c r="CB28" i="58"/>
  <c r="CB35" i="58" s="1"/>
  <c r="CB41" i="58" s="1"/>
  <c r="BQ28" i="58"/>
  <c r="BQ35" i="58" s="1"/>
  <c r="BQ41" i="58" s="1"/>
  <c r="BJ28" i="58"/>
  <c r="BJ35" i="58" s="1"/>
  <c r="BJ41" i="58" s="1"/>
  <c r="BB103" i="58"/>
  <c r="AZ16" i="58"/>
  <c r="AY28" i="58"/>
  <c r="AY35" i="58" s="1"/>
  <c r="AX28" i="58"/>
  <c r="AX35" i="58" s="1"/>
  <c r="AX41" i="58" s="1"/>
  <c r="AV28" i="58"/>
  <c r="AV35" i="58" s="1"/>
  <c r="AV41" i="58" s="1"/>
  <c r="AT105" i="58"/>
  <c r="AL28" i="58"/>
  <c r="AL35" i="58" s="1"/>
  <c r="AL41" i="58" s="1"/>
  <c r="AG107" i="58"/>
  <c r="AD16" i="58"/>
  <c r="Z107" i="58"/>
  <c r="T107" i="58"/>
  <c r="T103" i="58"/>
  <c r="O28" i="58"/>
  <c r="O35" i="58" s="1"/>
  <c r="O41" i="58" s="1"/>
  <c r="L107" i="58"/>
  <c r="L103" i="58"/>
  <c r="G28" i="58"/>
  <c r="G35" i="58" s="1"/>
  <c r="G41" i="58" s="1"/>
  <c r="G47" i="58" s="1"/>
  <c r="G94" i="58" s="1"/>
  <c r="F105" i="58"/>
  <c r="F28" i="58"/>
  <c r="F35" i="58" s="1"/>
  <c r="F41" i="58" s="1"/>
  <c r="AR21" i="18"/>
  <c r="V14" i="44"/>
  <c r="BJ17" i="18"/>
  <c r="BB17" i="18"/>
  <c r="AX17" i="18"/>
  <c r="AT17" i="18"/>
  <c r="AL17" i="18"/>
  <c r="AH17" i="18"/>
  <c r="AD17" i="18"/>
  <c r="V17" i="18"/>
  <c r="R17" i="18"/>
  <c r="N17" i="18"/>
  <c r="F17" i="18"/>
  <c r="C15" i="57"/>
  <c r="C6" i="58"/>
  <c r="B8" i="18"/>
  <c r="C11" i="57"/>
  <c r="C7" i="58"/>
  <c r="B9" i="18"/>
  <c r="Y4" i="77"/>
  <c r="C9" i="57"/>
  <c r="AF4" i="77"/>
  <c r="AK4" i="77"/>
  <c r="AC4" i="77"/>
  <c r="AS4" i="77"/>
  <c r="C5" i="57"/>
  <c r="CR142" i="58"/>
  <c r="CJ142" i="58"/>
  <c r="CB142" i="58"/>
  <c r="BT142" i="58"/>
  <c r="BI172" i="59"/>
  <c r="BF35" i="18" s="1"/>
  <c r="AW172" i="59"/>
  <c r="AT35" i="18" s="1"/>
  <c r="AQ142" i="58"/>
  <c r="AK172" i="59"/>
  <c r="AH35" i="18" s="1"/>
  <c r="AE142" i="58"/>
  <c r="K172" i="59"/>
  <c r="H35" i="18" s="1"/>
  <c r="CP142" i="58"/>
  <c r="CH142" i="58"/>
  <c r="BZ142" i="58"/>
  <c r="BR142" i="58"/>
  <c r="BM172" i="59"/>
  <c r="BJ35" i="18" s="1"/>
  <c r="BG142" i="58"/>
  <c r="BF172" i="59"/>
  <c r="BC35" i="18" s="1"/>
  <c r="BA172" i="59"/>
  <c r="AX35" i="18" s="1"/>
  <c r="AU142" i="58"/>
  <c r="AO172" i="59"/>
  <c r="AL35" i="18" s="1"/>
  <c r="AI142" i="58"/>
  <c r="X172" i="59"/>
  <c r="U35" i="18" s="1"/>
  <c r="U172" i="59"/>
  <c r="R35" i="18" s="1"/>
  <c r="F172" i="59"/>
  <c r="C35" i="18" s="1"/>
  <c r="CV142" i="58"/>
  <c r="CN142" i="58"/>
  <c r="CF142" i="58"/>
  <c r="BX142" i="58"/>
  <c r="BP142" i="58"/>
  <c r="BO142" i="58"/>
  <c r="BK142" i="58"/>
  <c r="BE172" i="59"/>
  <c r="BB35" i="18" s="1"/>
  <c r="AY142" i="58"/>
  <c r="AM142" i="58"/>
  <c r="AE172" i="59"/>
  <c r="AB35" i="18" s="1"/>
  <c r="AD172" i="59"/>
  <c r="AA35" i="18" s="1"/>
  <c r="S142" i="58"/>
  <c r="CT142" i="58"/>
  <c r="CL142" i="58"/>
  <c r="CD142" i="58"/>
  <c r="BV142" i="58"/>
  <c r="BJ172" i="59"/>
  <c r="BG35" i="18" s="1"/>
  <c r="BC142" i="58"/>
  <c r="AX172" i="59"/>
  <c r="AU35" i="18" s="1"/>
  <c r="AS172" i="59"/>
  <c r="AP35" i="18" s="1"/>
  <c r="AL172" i="59"/>
  <c r="AI35" i="18" s="1"/>
  <c r="AG172" i="59"/>
  <c r="AD35" i="18" s="1"/>
  <c r="AA172" i="59"/>
  <c r="X35" i="18" s="1"/>
  <c r="P142" i="58"/>
  <c r="Z172" i="59"/>
  <c r="W35" i="18" s="1"/>
  <c r="N172" i="59"/>
  <c r="K35" i="18" s="1"/>
  <c r="G172" i="59"/>
  <c r="D35" i="18" s="1"/>
  <c r="BL142" i="58"/>
  <c r="BH142" i="58"/>
  <c r="BD142" i="58"/>
  <c r="AZ142" i="58"/>
  <c r="AV142" i="58"/>
  <c r="AR142" i="58"/>
  <c r="AN142" i="58"/>
  <c r="AJ142" i="58"/>
  <c r="AF142" i="58"/>
  <c r="AC142" i="58"/>
  <c r="AB142" i="58"/>
  <c r="V172" i="59"/>
  <c r="S35" i="18" s="1"/>
  <c r="O142" i="58"/>
  <c r="M142" i="58"/>
  <c r="J172" i="59"/>
  <c r="G35" i="18" s="1"/>
  <c r="Y142" i="58"/>
  <c r="X142" i="58"/>
  <c r="R172" i="59"/>
  <c r="O35" i="18" s="1"/>
  <c r="O172" i="59"/>
  <c r="L35" i="18" s="1"/>
  <c r="I142" i="58"/>
  <c r="AK355" i="57"/>
  <c r="AC355" i="57"/>
  <c r="U355" i="57"/>
  <c r="M355" i="57"/>
  <c r="E355" i="57"/>
  <c r="BE355" i="57"/>
  <c r="AW355" i="57"/>
  <c r="AO355" i="57"/>
  <c r="M97" i="18"/>
  <c r="M99" i="18" s="1"/>
  <c r="I97" i="18"/>
  <c r="I99" i="18" s="1"/>
  <c r="E97" i="18"/>
  <c r="BI97" i="18"/>
  <c r="BE97" i="18"/>
  <c r="BA97" i="18"/>
  <c r="AW97" i="18"/>
  <c r="AW99" i="18" s="1"/>
  <c r="AS97" i="18"/>
  <c r="AO97" i="18"/>
  <c r="AK97" i="18"/>
  <c r="AG97" i="18"/>
  <c r="AG99" i="18" s="1"/>
  <c r="AC97" i="18"/>
  <c r="Y97" i="18"/>
  <c r="U97" i="18"/>
  <c r="Q97" i="18"/>
  <c r="Q99" i="18" s="1"/>
  <c r="AM355" i="57"/>
  <c r="AJ15" i="18"/>
  <c r="AE355" i="57"/>
  <c r="AB15" i="18"/>
  <c r="W355" i="57"/>
  <c r="T15" i="18"/>
  <c r="O355" i="57"/>
  <c r="L15" i="18"/>
  <c r="G355" i="57"/>
  <c r="D15" i="18"/>
  <c r="BG355" i="57"/>
  <c r="BD15" i="18"/>
  <c r="AY355" i="57"/>
  <c r="AV15" i="18"/>
  <c r="AQ355" i="57"/>
  <c r="AN15" i="18"/>
  <c r="BJ32" i="18"/>
  <c r="AX32" i="18"/>
  <c r="AH32" i="18"/>
  <c r="AD32" i="18"/>
  <c r="N32" i="18"/>
  <c r="J32" i="18"/>
  <c r="AI355" i="57"/>
  <c r="AF15" i="18"/>
  <c r="AA355" i="57"/>
  <c r="X15" i="18"/>
  <c r="S355" i="57"/>
  <c r="P15" i="18"/>
  <c r="K355" i="57"/>
  <c r="H15" i="18"/>
  <c r="BK355" i="57"/>
  <c r="BH15" i="18"/>
  <c r="BC355" i="57"/>
  <c r="AZ15" i="18"/>
  <c r="AU355" i="57"/>
  <c r="AR15" i="18"/>
  <c r="BK8" i="77"/>
  <c r="BH21" i="77"/>
  <c r="BC21" i="77"/>
  <c r="BB8" i="77"/>
  <c r="AZ8" i="77"/>
  <c r="AU21" i="77"/>
  <c r="AT8" i="77"/>
  <c r="AR8" i="77"/>
  <c r="AM21" i="77"/>
  <c r="AL8" i="77"/>
  <c r="AJ21" i="77"/>
  <c r="AB8" i="77"/>
  <c r="AA21" i="77"/>
  <c r="W8" i="77"/>
  <c r="T21" i="77"/>
  <c r="L8" i="77"/>
  <c r="K21" i="77"/>
  <c r="G8" i="77"/>
  <c r="CW143" i="58"/>
  <c r="CW233" i="58" s="1"/>
  <c r="D21" i="77"/>
  <c r="BE21" i="77"/>
  <c r="BD21" i="77"/>
  <c r="BC8" i="77"/>
  <c r="AV21" i="77"/>
  <c r="AU8" i="77"/>
  <c r="AN21" i="77"/>
  <c r="AM8" i="77"/>
  <c r="AF8" i="77"/>
  <c r="AE21" i="77"/>
  <c r="AA8" i="77"/>
  <c r="X21" i="77"/>
  <c r="P8" i="77"/>
  <c r="O21" i="77"/>
  <c r="K8" i="77"/>
  <c r="H21" i="77"/>
  <c r="C72" i="18"/>
  <c r="D72" i="18"/>
  <c r="CU143" i="58"/>
  <c r="CU233" i="58" s="1"/>
  <c r="CS143" i="58"/>
  <c r="CS233" i="58" s="1"/>
  <c r="D8" i="77"/>
  <c r="BI21" i="77"/>
  <c r="BH8" i="77"/>
  <c r="BG21" i="77"/>
  <c r="BF8" i="77"/>
  <c r="BD8" i="77"/>
  <c r="AY21" i="77"/>
  <c r="AX8" i="77"/>
  <c r="AV8" i="77"/>
  <c r="AQ21" i="77"/>
  <c r="AP8" i="77"/>
  <c r="AN8" i="77"/>
  <c r="AJ8" i="77"/>
  <c r="AI21" i="77"/>
  <c r="AE8" i="77"/>
  <c r="AB21" i="77"/>
  <c r="U21" i="77"/>
  <c r="T8" i="77"/>
  <c r="S21" i="77"/>
  <c r="O8" i="77"/>
  <c r="L21" i="77"/>
  <c r="CZ143" i="58"/>
  <c r="CZ233" i="58" s="1"/>
  <c r="CZ250" i="58" s="1"/>
  <c r="CX143" i="58"/>
  <c r="CX233" i="58" s="1"/>
  <c r="CX250" i="58" s="1"/>
  <c r="CQ143" i="58"/>
  <c r="CQ233" i="58" s="1"/>
  <c r="CQ250" i="58" s="1"/>
  <c r="BK21" i="77"/>
  <c r="BG8" i="77"/>
  <c r="BA21" i="77"/>
  <c r="AZ21" i="77"/>
  <c r="AY8" i="77"/>
  <c r="AS21" i="77"/>
  <c r="AR21" i="77"/>
  <c r="AQ8" i="77"/>
  <c r="AI8" i="77"/>
  <c r="AF21" i="77"/>
  <c r="Y21" i="77"/>
  <c r="X8" i="77"/>
  <c r="W21" i="77"/>
  <c r="S8" i="77"/>
  <c r="P21" i="77"/>
  <c r="I21" i="77"/>
  <c r="H8" i="77"/>
  <c r="G21" i="77"/>
  <c r="E21" i="77"/>
  <c r="CN143" i="58"/>
  <c r="CN233" i="58" s="1"/>
  <c r="CP143" i="58"/>
  <c r="CP233" i="58" s="1"/>
  <c r="CL143" i="58"/>
  <c r="CL233" i="58" s="1"/>
  <c r="BH95" i="58"/>
  <c r="BH186" i="58" s="1"/>
  <c r="BE72" i="18"/>
  <c r="AX95" i="58"/>
  <c r="AX186" i="58" s="1"/>
  <c r="AU72" i="18"/>
  <c r="AV143" i="58" s="1"/>
  <c r="AV233" i="58" s="1"/>
  <c r="AQ72" i="18"/>
  <c r="AR143" i="58" s="1"/>
  <c r="AR233" i="58" s="1"/>
  <c r="AP95" i="58"/>
  <c r="AP186" i="58" s="1"/>
  <c r="AM72" i="18"/>
  <c r="AN143" i="58" s="1"/>
  <c r="AN233" i="58" s="1"/>
  <c r="AI72" i="18"/>
  <c r="AJ143" i="58" s="1"/>
  <c r="AJ233" i="58" s="1"/>
  <c r="AE72" i="18"/>
  <c r="AF143" i="58" s="1"/>
  <c r="AF233" i="58" s="1"/>
  <c r="AA72" i="18"/>
  <c r="AB143" i="58" s="1"/>
  <c r="AB233" i="58" s="1"/>
  <c r="W72" i="18"/>
  <c r="X143" i="58" s="1"/>
  <c r="X233" i="58" s="1"/>
  <c r="CV68" i="58"/>
  <c r="CV75" i="58" s="1"/>
  <c r="BA72" i="18"/>
  <c r="BB143" i="58" s="1"/>
  <c r="BB233" i="58" s="1"/>
  <c r="BB250" i="58" s="1"/>
  <c r="AW72" i="18"/>
  <c r="AX143" i="58" s="1"/>
  <c r="AX233" i="58" s="1"/>
  <c r="AX250" i="58" s="1"/>
  <c r="AV63" i="18"/>
  <c r="AS72" i="18"/>
  <c r="AT143" i="58" s="1"/>
  <c r="AT233" i="58" s="1"/>
  <c r="AT250" i="58" s="1"/>
  <c r="AR63" i="18"/>
  <c r="AO72" i="18"/>
  <c r="AP143" i="58" s="1"/>
  <c r="AP233" i="58" s="1"/>
  <c r="AN63" i="18"/>
  <c r="AK72" i="18"/>
  <c r="AL143" i="58" s="1"/>
  <c r="AL233" i="58" s="1"/>
  <c r="AL250" i="58" s="1"/>
  <c r="AJ63" i="18"/>
  <c r="AG72" i="18"/>
  <c r="AH143" i="58" s="1"/>
  <c r="AH233" i="58" s="1"/>
  <c r="AF63" i="18"/>
  <c r="AC72" i="18"/>
  <c r="AD143" i="58" s="1"/>
  <c r="AD233" i="58" s="1"/>
  <c r="AB63" i="18"/>
  <c r="Y72" i="18"/>
  <c r="Z143" i="58" s="1"/>
  <c r="Z233" i="58" s="1"/>
  <c r="Z250" i="58" s="1"/>
  <c r="X63" i="18"/>
  <c r="V63" i="18"/>
  <c r="BB63" i="18"/>
  <c r="AX72" i="18"/>
  <c r="AY143" i="58" s="1"/>
  <c r="AY233" i="58" s="1"/>
  <c r="AU63" i="18"/>
  <c r="AT63" i="18"/>
  <c r="AQ63" i="18"/>
  <c r="AP63" i="18"/>
  <c r="AM63" i="18"/>
  <c r="AL63" i="18"/>
  <c r="AI63" i="18"/>
  <c r="AH63" i="18"/>
  <c r="AE63" i="18"/>
  <c r="AD63" i="18"/>
  <c r="AA63" i="18"/>
  <c r="Z63" i="18"/>
  <c r="W63" i="18"/>
  <c r="T72" i="18"/>
  <c r="U143" i="58" s="1"/>
  <c r="U233" i="58" s="1"/>
  <c r="U250" i="58" s="1"/>
  <c r="T63" i="18"/>
  <c r="S72" i="18"/>
  <c r="T143" i="58" s="1"/>
  <c r="T233" i="58" s="1"/>
  <c r="T250" i="58" s="1"/>
  <c r="K72" i="18"/>
  <c r="L143" i="58" s="1"/>
  <c r="L233" i="58" s="1"/>
  <c r="L250" i="58" s="1"/>
  <c r="CR68" i="58"/>
  <c r="CR75" i="58" s="1"/>
  <c r="BF72" i="18"/>
  <c r="BG143" i="58" s="1"/>
  <c r="BG233" i="58" s="1"/>
  <c r="AX63" i="18"/>
  <c r="AT72" i="18"/>
  <c r="AU143" i="58" s="1"/>
  <c r="AU233" i="58" s="1"/>
  <c r="AP72" i="18"/>
  <c r="AQ143" i="58" s="1"/>
  <c r="AQ233" i="58" s="1"/>
  <c r="AL72" i="18"/>
  <c r="AM143" i="58" s="1"/>
  <c r="AM233" i="58" s="1"/>
  <c r="AH72" i="18"/>
  <c r="AI143" i="58" s="1"/>
  <c r="AI233" i="58" s="1"/>
  <c r="AD72" i="18"/>
  <c r="AE143" i="58" s="1"/>
  <c r="AE233" i="58" s="1"/>
  <c r="Z72" i="18"/>
  <c r="AA143" i="58" s="1"/>
  <c r="AA233" i="58" s="1"/>
  <c r="H63" i="18"/>
  <c r="AK68" i="58"/>
  <c r="AK75" i="58" s="1"/>
  <c r="AC68" i="58"/>
  <c r="AC75" i="58" s="1"/>
  <c r="T68" i="58"/>
  <c r="T75" i="58" s="1"/>
  <c r="M68" i="58"/>
  <c r="L68" i="58"/>
  <c r="L75" i="58" s="1"/>
  <c r="G68" i="58"/>
  <c r="U63" i="18"/>
  <c r="Q72" i="18"/>
  <c r="R143" i="58" s="1"/>
  <c r="R233" i="58" s="1"/>
  <c r="P72" i="18"/>
  <c r="Q143" i="58" s="1"/>
  <c r="Q233" i="58" s="1"/>
  <c r="Q250" i="58" s="1"/>
  <c r="N63" i="18"/>
  <c r="L63" i="18"/>
  <c r="J63" i="18"/>
  <c r="H72" i="18"/>
  <c r="I143" i="58" s="1"/>
  <c r="I233" i="58" s="1"/>
  <c r="CM68" i="58"/>
  <c r="CM75" i="58" s="1"/>
  <c r="CL68" i="58"/>
  <c r="CL75" i="58" s="1"/>
  <c r="CJ68" i="58"/>
  <c r="CJ75" i="58" s="1"/>
  <c r="Q63" i="18"/>
  <c r="M72" i="18"/>
  <c r="N143" i="58" s="1"/>
  <c r="N233" i="58" s="1"/>
  <c r="N250" i="58" s="1"/>
  <c r="L72" i="18"/>
  <c r="M143" i="58" s="1"/>
  <c r="M233" i="58" s="1"/>
  <c r="E72" i="18"/>
  <c r="F143" i="58" s="1"/>
  <c r="F233" i="58" s="1"/>
  <c r="E63" i="18"/>
  <c r="U72" i="18"/>
  <c r="V143" i="58" s="1"/>
  <c r="V233" i="58" s="1"/>
  <c r="M63" i="18"/>
  <c r="G72" i="18"/>
  <c r="H143" i="58" s="1"/>
  <c r="H233" i="58" s="1"/>
  <c r="H250" i="58" s="1"/>
  <c r="CD68" i="58"/>
  <c r="CD75" i="58" s="1"/>
  <c r="CB68" i="58"/>
  <c r="BU68" i="58"/>
  <c r="BK68" i="58"/>
  <c r="BJ68" i="58"/>
  <c r="AI68" i="58"/>
  <c r="AA68" i="58"/>
  <c r="AA75" i="58" s="1"/>
  <c r="D68" i="58"/>
  <c r="D75" i="58" s="1"/>
  <c r="BV68" i="58"/>
  <c r="BV75" i="58" s="1"/>
  <c r="BS68" i="58"/>
  <c r="BS75" i="58" s="1"/>
  <c r="AZ68" i="58"/>
  <c r="AZ75" i="58" s="1"/>
  <c r="AN68" i="58"/>
  <c r="P68" i="58"/>
  <c r="P75" i="58" s="1"/>
  <c r="BP68" i="58"/>
  <c r="BN68" i="58"/>
  <c r="BN75" i="58" s="1"/>
  <c r="BL68" i="58"/>
  <c r="BL75" i="58" s="1"/>
  <c r="BF68" i="58"/>
  <c r="BF75" i="58" s="1"/>
  <c r="BB68" i="58"/>
  <c r="AY68" i="58"/>
  <c r="AP68" i="58"/>
  <c r="AP75" i="58" s="1"/>
  <c r="Y68" i="58"/>
  <c r="Y75" i="58" s="1"/>
  <c r="CW41" i="58"/>
  <c r="CP45" i="58"/>
  <c r="CY45" i="58"/>
  <c r="CS45" i="58"/>
  <c r="CP41" i="58"/>
  <c r="CW45" i="58"/>
  <c r="CZ197" i="58"/>
  <c r="CZ193" i="58"/>
  <c r="CX16" i="58"/>
  <c r="CX106" i="58"/>
  <c r="CX104" i="58"/>
  <c r="CX102" i="58"/>
  <c r="CV107" i="58"/>
  <c r="CV105" i="58"/>
  <c r="CV103" i="58"/>
  <c r="CV195" i="58"/>
  <c r="CU196" i="58"/>
  <c r="CS16" i="58"/>
  <c r="CS194" i="58"/>
  <c r="CQ197" i="58"/>
  <c r="CO45" i="58"/>
  <c r="CN195" i="58"/>
  <c r="CN104" i="58"/>
  <c r="CN16" i="58"/>
  <c r="CG45" i="58"/>
  <c r="BY45" i="58"/>
  <c r="CU102" i="58"/>
  <c r="CU16" i="58"/>
  <c r="CR195" i="58"/>
  <c r="CR104" i="58"/>
  <c r="CR16" i="58"/>
  <c r="CR45" i="58"/>
  <c r="CQ102" i="58"/>
  <c r="CQ16" i="58"/>
  <c r="CF45" i="58"/>
  <c r="BS41" i="58"/>
  <c r="BS47" i="58" s="1"/>
  <c r="CZ16" i="58"/>
  <c r="CZ104" i="58"/>
  <c r="CV16" i="58"/>
  <c r="CV28" i="58"/>
  <c r="CV35" i="58" s="1"/>
  <c r="CV41" i="58" s="1"/>
  <c r="CU197" i="58"/>
  <c r="CS102" i="58"/>
  <c r="CS198" i="58"/>
  <c r="CP16" i="58"/>
  <c r="CP198" i="58"/>
  <c r="CP194" i="58"/>
  <c r="CM41" i="58"/>
  <c r="CK45" i="58"/>
  <c r="CC45" i="58"/>
  <c r="BY41" i="58"/>
  <c r="CU195" i="58"/>
  <c r="CU104" i="58"/>
  <c r="CO198" i="58"/>
  <c r="CO107" i="58"/>
  <c r="CO194" i="58"/>
  <c r="CO103" i="58"/>
  <c r="CJ45" i="58"/>
  <c r="CB45" i="58"/>
  <c r="BV45" i="58"/>
  <c r="CQ104" i="58"/>
  <c r="CM16" i="58"/>
  <c r="CM104" i="58"/>
  <c r="CK107" i="58"/>
  <c r="CK103" i="58"/>
  <c r="CI16" i="58"/>
  <c r="CI104" i="58"/>
  <c r="CG107" i="58"/>
  <c r="CG103" i="58"/>
  <c r="CE16" i="58"/>
  <c r="CE104" i="58"/>
  <c r="CC107" i="58"/>
  <c r="CC103" i="58"/>
  <c r="CA16" i="58"/>
  <c r="CA104" i="58"/>
  <c r="BY107" i="58"/>
  <c r="BY103" i="58"/>
  <c r="BX107" i="58"/>
  <c r="BX45" i="58"/>
  <c r="BX28" i="58"/>
  <c r="BX35" i="58" s="1"/>
  <c r="BX41" i="58" s="1"/>
  <c r="BW102" i="58"/>
  <c r="BW16" i="58"/>
  <c r="BV102" i="58"/>
  <c r="BR106" i="58"/>
  <c r="BR197" i="58"/>
  <c r="BQ45" i="58"/>
  <c r="CL197" i="58"/>
  <c r="CL193" i="58"/>
  <c r="CJ16" i="58"/>
  <c r="CJ104" i="58"/>
  <c r="CH197" i="58"/>
  <c r="CH193" i="58"/>
  <c r="CF16" i="58"/>
  <c r="CF104" i="58"/>
  <c r="CD197" i="58"/>
  <c r="CD193" i="58"/>
  <c r="CB16" i="58"/>
  <c r="CB104" i="58"/>
  <c r="BZ197" i="58"/>
  <c r="BZ193" i="58"/>
  <c r="BV16" i="58"/>
  <c r="BV198" i="58"/>
  <c r="BV194" i="58"/>
  <c r="BS197" i="58"/>
  <c r="BQ103" i="58"/>
  <c r="BQ194" i="58"/>
  <c r="BP195" i="58"/>
  <c r="BP104" i="58"/>
  <c r="BP16" i="58"/>
  <c r="BU107" i="58"/>
  <c r="BU198" i="58"/>
  <c r="BU103" i="58"/>
  <c r="BU194" i="58"/>
  <c r="BT195" i="58"/>
  <c r="BT104" i="58"/>
  <c r="BT16" i="58"/>
  <c r="BT45" i="58"/>
  <c r="BS105" i="58"/>
  <c r="BS102" i="58"/>
  <c r="BS16" i="58"/>
  <c r="BQ107" i="58"/>
  <c r="BQ198" i="58"/>
  <c r="CL16" i="58"/>
  <c r="CH16" i="58"/>
  <c r="CD16" i="58"/>
  <c r="BZ16" i="58"/>
  <c r="BU45" i="58"/>
  <c r="BR102" i="58"/>
  <c r="BR16" i="58"/>
  <c r="BR193" i="58"/>
  <c r="BP45" i="58"/>
  <c r="BN105" i="58"/>
  <c r="BK106" i="58"/>
  <c r="BK197" i="58"/>
  <c r="BK195" i="58"/>
  <c r="BK104" i="58"/>
  <c r="BK102" i="58"/>
  <c r="BK16" i="58"/>
  <c r="BK193" i="58"/>
  <c r="BI197" i="58"/>
  <c r="BI106" i="58"/>
  <c r="BI195" i="58"/>
  <c r="BI104" i="58"/>
  <c r="BI193" i="58"/>
  <c r="BI102" i="58"/>
  <c r="BI16" i="58"/>
  <c r="BH16" i="58"/>
  <c r="BH45" i="58"/>
  <c r="AX45" i="58"/>
  <c r="AR45" i="58"/>
  <c r="BH103" i="58"/>
  <c r="BF196" i="58"/>
  <c r="BF16" i="58"/>
  <c r="BD45" i="58"/>
  <c r="AY41" i="58"/>
  <c r="AY47" i="58" s="1"/>
  <c r="AT45" i="58"/>
  <c r="AN45" i="58"/>
  <c r="BM197" i="58"/>
  <c r="BM106" i="58"/>
  <c r="BM195" i="58"/>
  <c r="BM104" i="58"/>
  <c r="BM193" i="58"/>
  <c r="BM102" i="58"/>
  <c r="BL16" i="58"/>
  <c r="BL45" i="58"/>
  <c r="BG106" i="58"/>
  <c r="BG197" i="58"/>
  <c r="BG195" i="58"/>
  <c r="BG104" i="58"/>
  <c r="BG102" i="58"/>
  <c r="BG16" i="58"/>
  <c r="BG193" i="58"/>
  <c r="AZ45" i="58"/>
  <c r="AT41" i="58"/>
  <c r="AP45" i="58"/>
  <c r="BW104" i="58"/>
  <c r="BS104" i="58"/>
  <c r="BO16" i="58"/>
  <c r="BO104" i="58"/>
  <c r="BN106" i="58"/>
  <c r="BN103" i="58"/>
  <c r="BL107" i="58"/>
  <c r="BL103" i="58"/>
  <c r="BH28" i="58"/>
  <c r="BH35" i="58" s="1"/>
  <c r="BH41" i="58" s="1"/>
  <c r="BB45" i="58"/>
  <c r="AW41" i="58"/>
  <c r="AW47" i="58" s="1"/>
  <c r="AV45" i="58"/>
  <c r="AP41" i="58"/>
  <c r="AM45" i="58"/>
  <c r="AL198" i="58"/>
  <c r="AL107" i="58"/>
  <c r="AL194" i="58"/>
  <c r="AL103" i="58"/>
  <c r="AK195" i="58"/>
  <c r="AK104" i="58"/>
  <c r="AK16" i="58"/>
  <c r="AJ102" i="58"/>
  <c r="AJ16" i="58"/>
  <c r="BE16" i="58"/>
  <c r="BE106" i="58"/>
  <c r="BE104" i="58"/>
  <c r="BE102" i="58"/>
  <c r="BC197" i="58"/>
  <c r="BC193" i="58"/>
  <c r="BA16" i="58"/>
  <c r="BA106" i="58"/>
  <c r="BA104" i="58"/>
  <c r="BA102" i="58"/>
  <c r="AY197" i="58"/>
  <c r="AY193" i="58"/>
  <c r="AW16" i="58"/>
  <c r="AW106" i="58"/>
  <c r="AW104" i="58"/>
  <c r="AW102" i="58"/>
  <c r="AU197" i="58"/>
  <c r="AU193" i="58"/>
  <c r="AS16" i="58"/>
  <c r="AS106" i="58"/>
  <c r="AS104" i="58"/>
  <c r="AS102" i="58"/>
  <c r="AQ197" i="58"/>
  <c r="AQ193" i="58"/>
  <c r="AO16" i="58"/>
  <c r="AO106" i="58"/>
  <c r="AO104" i="58"/>
  <c r="AO102" i="58"/>
  <c r="AH45" i="58"/>
  <c r="BD107" i="58"/>
  <c r="BD103" i="58"/>
  <c r="BB16" i="58"/>
  <c r="AZ107" i="58"/>
  <c r="AZ103" i="58"/>
  <c r="AX16" i="58"/>
  <c r="AV107" i="58"/>
  <c r="AV103" i="58"/>
  <c r="AT16" i="58"/>
  <c r="AR107" i="58"/>
  <c r="AR103" i="58"/>
  <c r="AP16" i="58"/>
  <c r="AN107" i="58"/>
  <c r="AN103" i="58"/>
  <c r="AE41" i="58"/>
  <c r="AD41" i="58"/>
  <c r="AB45" i="58"/>
  <c r="BC16" i="58"/>
  <c r="BC104" i="58"/>
  <c r="AY16" i="58"/>
  <c r="AY104" i="58"/>
  <c r="AU16" i="58"/>
  <c r="AU104" i="58"/>
  <c r="AQ16" i="58"/>
  <c r="AQ104" i="58"/>
  <c r="AM16" i="58"/>
  <c r="AJ197" i="58"/>
  <c r="AJ193" i="58"/>
  <c r="AI106" i="58"/>
  <c r="AI193" i="58"/>
  <c r="AI102" i="58"/>
  <c r="AB197" i="58"/>
  <c r="AB106" i="58"/>
  <c r="AB16" i="58"/>
  <c r="X198" i="58"/>
  <c r="X107" i="58"/>
  <c r="X194" i="58"/>
  <c r="X103" i="58"/>
  <c r="S41" i="58"/>
  <c r="K41" i="58"/>
  <c r="AE16" i="58"/>
  <c r="AE106" i="58"/>
  <c r="AE102" i="58"/>
  <c r="AB102" i="58"/>
  <c r="Z45" i="58"/>
  <c r="AJ104" i="58"/>
  <c r="AH107" i="58"/>
  <c r="AH103" i="58"/>
  <c r="AF16" i="58"/>
  <c r="AF104" i="58"/>
  <c r="AD107" i="58"/>
  <c r="AD103" i="58"/>
  <c r="AC107" i="58"/>
  <c r="AC45" i="58"/>
  <c r="AC28" i="58"/>
  <c r="AC35" i="58" s="1"/>
  <c r="AC41" i="58" s="1"/>
  <c r="AB194" i="58"/>
  <c r="AB103" i="58"/>
  <c r="AA198" i="58"/>
  <c r="X105" i="58"/>
  <c r="X41" i="58"/>
  <c r="AG16" i="58"/>
  <c r="AG104" i="58"/>
  <c r="AB193" i="58"/>
  <c r="Y106" i="58"/>
  <c r="Y197" i="58"/>
  <c r="Y195" i="58"/>
  <c r="Y104" i="58"/>
  <c r="Y102" i="58"/>
  <c r="Y16" i="58"/>
  <c r="Y193" i="58"/>
  <c r="U106" i="58"/>
  <c r="U197" i="58"/>
  <c r="U195" i="58"/>
  <c r="U104" i="58"/>
  <c r="U102" i="58"/>
  <c r="U16" i="58"/>
  <c r="U193" i="58"/>
  <c r="T45" i="58"/>
  <c r="S197" i="58"/>
  <c r="S106" i="58"/>
  <c r="S195" i="58"/>
  <c r="S104" i="58"/>
  <c r="S193" i="58"/>
  <c r="S102" i="58"/>
  <c r="S16" i="58"/>
  <c r="R45" i="58"/>
  <c r="M106" i="58"/>
  <c r="M197" i="58"/>
  <c r="M195" i="58"/>
  <c r="M104" i="58"/>
  <c r="M102" i="58"/>
  <c r="M16" i="58"/>
  <c r="M193" i="58"/>
  <c r="L45" i="58"/>
  <c r="K197" i="58"/>
  <c r="K106" i="58"/>
  <c r="K195" i="58"/>
  <c r="K104" i="58"/>
  <c r="K193" i="58"/>
  <c r="K102" i="58"/>
  <c r="K16" i="58"/>
  <c r="E106" i="58"/>
  <c r="E197" i="58"/>
  <c r="D41" i="58"/>
  <c r="V28" i="58"/>
  <c r="V35" i="58" s="1"/>
  <c r="V41" i="58" s="1"/>
  <c r="BF21" i="18"/>
  <c r="BA21" i="18"/>
  <c r="AU21" i="18"/>
  <c r="AP21" i="18"/>
  <c r="AK21" i="18"/>
  <c r="AE21" i="18"/>
  <c r="Z21" i="18"/>
  <c r="U21" i="18"/>
  <c r="BK29" i="18"/>
  <c r="X45" i="58"/>
  <c r="W197" i="58"/>
  <c r="W106" i="58"/>
  <c r="W195" i="58"/>
  <c r="W104" i="58"/>
  <c r="W193" i="58"/>
  <c r="W102" i="58"/>
  <c r="W16" i="58"/>
  <c r="V16" i="58"/>
  <c r="V45" i="58"/>
  <c r="Q106" i="58"/>
  <c r="Q197" i="58"/>
  <c r="Q195" i="58"/>
  <c r="Q104" i="58"/>
  <c r="Q102" i="58"/>
  <c r="Q16" i="58"/>
  <c r="Q193" i="58"/>
  <c r="P16" i="58"/>
  <c r="P45" i="58"/>
  <c r="O197" i="58"/>
  <c r="O106" i="58"/>
  <c r="O195" i="58"/>
  <c r="O104" i="58"/>
  <c r="O193" i="58"/>
  <c r="O102" i="58"/>
  <c r="O16" i="58"/>
  <c r="N16" i="58"/>
  <c r="N45" i="58"/>
  <c r="I106" i="58"/>
  <c r="I197" i="58"/>
  <c r="I195" i="58"/>
  <c r="I104" i="58"/>
  <c r="I102" i="58"/>
  <c r="I16" i="58"/>
  <c r="I193" i="58"/>
  <c r="H16" i="58"/>
  <c r="H45" i="58"/>
  <c r="G197" i="58"/>
  <c r="G106" i="58"/>
  <c r="G195" i="58"/>
  <c r="G104" i="58"/>
  <c r="G193" i="58"/>
  <c r="G102" i="58"/>
  <c r="G16" i="58"/>
  <c r="E102" i="58"/>
  <c r="E16" i="58"/>
  <c r="E193" i="58"/>
  <c r="Z28" i="58"/>
  <c r="Z35" i="58" s="1"/>
  <c r="Z41" i="58" s="1"/>
  <c r="V107" i="58"/>
  <c r="V103" i="58"/>
  <c r="R28" i="58"/>
  <c r="R35" i="58" s="1"/>
  <c r="R41" i="58" s="1"/>
  <c r="P107" i="58"/>
  <c r="P103" i="58"/>
  <c r="N107" i="58"/>
  <c r="N103" i="58"/>
  <c r="J28" i="58"/>
  <c r="J35" i="58" s="1"/>
  <c r="J41" i="58" s="1"/>
  <c r="H107" i="58"/>
  <c r="H103" i="58"/>
  <c r="E195" i="58"/>
  <c r="E104" i="58"/>
  <c r="O21" i="18"/>
  <c r="J21" i="18"/>
  <c r="E21" i="18"/>
  <c r="BK26" i="18"/>
  <c r="BK22" i="18"/>
  <c r="D196" i="58"/>
  <c r="D16" i="58"/>
  <c r="BG21" i="18"/>
  <c r="BB21" i="18"/>
  <c r="AW21" i="18"/>
  <c r="AQ21" i="18"/>
  <c r="AL21" i="18"/>
  <c r="AG21" i="18"/>
  <c r="AA21" i="18"/>
  <c r="V21" i="18"/>
  <c r="Q21" i="18"/>
  <c r="K21" i="18"/>
  <c r="BK28" i="18"/>
  <c r="F21" i="18"/>
  <c r="BK24" i="18"/>
  <c r="BK25" i="18"/>
  <c r="BI21" i="18"/>
  <c r="BC21" i="18"/>
  <c r="AX21" i="18"/>
  <c r="AS21" i="18"/>
  <c r="AM21" i="18"/>
  <c r="AH21" i="18"/>
  <c r="AC21" i="18"/>
  <c r="W21" i="18"/>
  <c r="R21" i="18"/>
  <c r="M21" i="18"/>
  <c r="G21" i="18"/>
  <c r="BJ21" i="18"/>
  <c r="BE21" i="18"/>
  <c r="AY21" i="18"/>
  <c r="AT21" i="18"/>
  <c r="AO21" i="18"/>
  <c r="AI21" i="18"/>
  <c r="AD21" i="18"/>
  <c r="Y21" i="18"/>
  <c r="S21" i="18"/>
  <c r="N21" i="18"/>
  <c r="I21" i="18"/>
  <c r="BK27" i="18"/>
  <c r="BK23" i="18"/>
  <c r="C21" i="18"/>
  <c r="Y14" i="44"/>
  <c r="I14" i="44"/>
  <c r="BG19" i="18"/>
  <c r="BG17" i="18" s="1"/>
  <c r="Y23" i="44"/>
  <c r="BC19" i="18"/>
  <c r="BC17" i="18" s="1"/>
  <c r="U23" i="44"/>
  <c r="AY19" i="18"/>
  <c r="Q23" i="44"/>
  <c r="AU19" i="18"/>
  <c r="AU17" i="18" s="1"/>
  <c r="M23" i="44"/>
  <c r="AQ19" i="18"/>
  <c r="AQ17" i="18" s="1"/>
  <c r="I23" i="44"/>
  <c r="AM19" i="18"/>
  <c r="AM17" i="18" s="1"/>
  <c r="E23" i="44"/>
  <c r="AI19" i="18"/>
  <c r="AI17" i="18" s="1"/>
  <c r="AE19" i="18"/>
  <c r="AE17" i="18" s="1"/>
  <c r="AA19" i="18"/>
  <c r="AA17" i="18" s="1"/>
  <c r="W19" i="18"/>
  <c r="W17" i="18" s="1"/>
  <c r="S19" i="18"/>
  <c r="O19" i="18"/>
  <c r="K19" i="18"/>
  <c r="G19" i="18"/>
  <c r="S18" i="18"/>
  <c r="O18" i="18"/>
  <c r="K18" i="18"/>
  <c r="G18" i="18"/>
  <c r="BA17" i="18"/>
  <c r="AZ210" i="58" l="1"/>
  <c r="AZ211" i="58"/>
  <c r="L210" i="58"/>
  <c r="L211" i="58"/>
  <c r="AG210" i="58"/>
  <c r="AG211" i="58"/>
  <c r="CF75" i="58"/>
  <c r="L25" i="44"/>
  <c r="L26" i="44" s="1"/>
  <c r="D25" i="44"/>
  <c r="D26" i="44" s="1"/>
  <c r="H99" i="18"/>
  <c r="BI164" i="59"/>
  <c r="BF20" i="18" s="1"/>
  <c r="M164" i="59"/>
  <c r="J20" i="18" s="1"/>
  <c r="U164" i="59"/>
  <c r="R20" i="18" s="1"/>
  <c r="AR164" i="59"/>
  <c r="AO20" i="18" s="1"/>
  <c r="BB164" i="59"/>
  <c r="AY20" i="18" s="1"/>
  <c r="BJ164" i="59"/>
  <c r="BG20" i="18" s="1"/>
  <c r="K4" i="77"/>
  <c r="E2" i="59"/>
  <c r="C320" i="57"/>
  <c r="E4" i="62" s="1"/>
  <c r="W18" i="74"/>
  <c r="BY250" i="58"/>
  <c r="U25" i="44"/>
  <c r="U26" i="44" s="1"/>
  <c r="S99" i="18"/>
  <c r="L329" i="57"/>
  <c r="K16" i="18" s="1"/>
  <c r="BI4" i="77"/>
  <c r="C16" i="57"/>
  <c r="B16" i="11" s="1"/>
  <c r="E2" i="62"/>
  <c r="V250" i="58"/>
  <c r="K164" i="59"/>
  <c r="H20" i="18" s="1"/>
  <c r="BP209" i="58"/>
  <c r="CC250" i="58"/>
  <c r="AA99" i="18"/>
  <c r="T4" i="77"/>
  <c r="BA4" i="77"/>
  <c r="I4" i="77"/>
  <c r="BD4" i="77"/>
  <c r="H4" i="77"/>
  <c r="AP32" i="18"/>
  <c r="AW32" i="18"/>
  <c r="BC32" i="18"/>
  <c r="AA209" i="58"/>
  <c r="CB75" i="58"/>
  <c r="AP250" i="58"/>
  <c r="BS250" i="58"/>
  <c r="BS254" i="58" s="1"/>
  <c r="AB99" i="18"/>
  <c r="E25" i="44"/>
  <c r="E26" i="44" s="1"/>
  <c r="CU250" i="58"/>
  <c r="BW250" i="58"/>
  <c r="CE250" i="58"/>
  <c r="AZ99" i="18"/>
  <c r="CR209" i="58"/>
  <c r="CW250" i="58"/>
  <c r="CW254" i="58" s="1"/>
  <c r="Y99" i="18"/>
  <c r="AI99" i="18"/>
  <c r="O75" i="58"/>
  <c r="O259" i="58" s="1"/>
  <c r="E47" i="58"/>
  <c r="E94" i="58" s="1"/>
  <c r="E185" i="58" s="1"/>
  <c r="E203" i="58" s="1"/>
  <c r="E207" i="58" s="1"/>
  <c r="AA25" i="44"/>
  <c r="AA26" i="44" s="1"/>
  <c r="H164" i="59"/>
  <c r="E20" i="18" s="1"/>
  <c r="AZ164" i="59"/>
  <c r="AW20" i="18" s="1"/>
  <c r="AF99" i="18"/>
  <c r="AE99" i="18"/>
  <c r="BO75" i="58"/>
  <c r="CI250" i="58"/>
  <c r="Q17" i="18"/>
  <c r="BJ75" i="58"/>
  <c r="BJ259" i="58" s="1"/>
  <c r="AD250" i="58"/>
  <c r="AD254" i="58" s="1"/>
  <c r="CG75" i="58"/>
  <c r="CC75" i="58"/>
  <c r="CC260" i="58" s="1"/>
  <c r="AQ99" i="18"/>
  <c r="AQ164" i="59"/>
  <c r="AN20" i="18" s="1"/>
  <c r="H25" i="44"/>
  <c r="H26" i="44" s="1"/>
  <c r="F250" i="58"/>
  <c r="M4" i="77"/>
  <c r="E75" i="58"/>
  <c r="CK75" i="58"/>
  <c r="K250" i="58"/>
  <c r="AH75" i="58"/>
  <c r="AV164" i="59"/>
  <c r="AS20" i="18" s="1"/>
  <c r="AJ99" i="18"/>
  <c r="V99" i="18"/>
  <c r="M25" i="44"/>
  <c r="M26" i="44" s="1"/>
  <c r="AI75" i="58"/>
  <c r="AJ329" i="57"/>
  <c r="AI16" i="18" s="1"/>
  <c r="BI17" i="18"/>
  <c r="AA250" i="58"/>
  <c r="CZ75" i="58"/>
  <c r="CZ259" i="58" s="1"/>
  <c r="AY17" i="18"/>
  <c r="AH250" i="58"/>
  <c r="AO21" i="77"/>
  <c r="AO99" i="18"/>
  <c r="E99" i="18"/>
  <c r="AG47" i="58"/>
  <c r="AG94" i="58" s="1"/>
  <c r="AG185" i="58" s="1"/>
  <c r="D17" i="18"/>
  <c r="BX209" i="58"/>
  <c r="BN209" i="58"/>
  <c r="H75" i="58"/>
  <c r="CU75" i="58"/>
  <c r="AU99" i="18"/>
  <c r="AX164" i="59"/>
  <c r="AU20" i="18" s="1"/>
  <c r="V164" i="59"/>
  <c r="S20" i="18" s="1"/>
  <c r="P99" i="18"/>
  <c r="C13" i="57"/>
  <c r="BH99" i="18"/>
  <c r="BH17" i="18"/>
  <c r="AO250" i="58"/>
  <c r="AY99" i="18"/>
  <c r="CN75" i="58"/>
  <c r="I75" i="58"/>
  <c r="AL99" i="18"/>
  <c r="AN99" i="18"/>
  <c r="W19" i="74"/>
  <c r="AV4" i="77"/>
  <c r="BA250" i="58"/>
  <c r="CO250" i="58"/>
  <c r="AU75" i="58"/>
  <c r="BF4" i="77"/>
  <c r="BG164" i="59"/>
  <c r="BD20" i="18" s="1"/>
  <c r="BM164" i="59"/>
  <c r="BJ20" i="18" s="1"/>
  <c r="AF32" i="18"/>
  <c r="S25" i="44"/>
  <c r="S26" i="44" s="1"/>
  <c r="AD99" i="18"/>
  <c r="BJ99" i="18"/>
  <c r="AN164" i="59"/>
  <c r="AK20" i="18" s="1"/>
  <c r="AW164" i="59"/>
  <c r="AT20" i="18" s="1"/>
  <c r="AB164" i="59"/>
  <c r="Y20" i="18" s="1"/>
  <c r="Q164" i="59"/>
  <c r="N20" i="18" s="1"/>
  <c r="AS164" i="59"/>
  <c r="AP20" i="18" s="1"/>
  <c r="BA164" i="59"/>
  <c r="AX20" i="18" s="1"/>
  <c r="N164" i="59"/>
  <c r="K20" i="18" s="1"/>
  <c r="Z164" i="59"/>
  <c r="W20" i="18" s="1"/>
  <c r="BA99" i="18"/>
  <c r="AW160" i="58"/>
  <c r="AW164" i="58" s="1"/>
  <c r="AW165" i="58" s="1"/>
  <c r="L99" i="18"/>
  <c r="F99" i="18"/>
  <c r="AV75" i="58"/>
  <c r="J99" i="18"/>
  <c r="R99" i="18"/>
  <c r="AX99" i="18"/>
  <c r="BF99" i="18"/>
  <c r="K25" i="44"/>
  <c r="K26" i="44" s="1"/>
  <c r="BD99" i="18"/>
  <c r="D99" i="18"/>
  <c r="W99" i="18"/>
  <c r="AM99" i="18"/>
  <c r="BC99" i="18"/>
  <c r="J329" i="57"/>
  <c r="I16" i="18" s="1"/>
  <c r="AM32" i="18"/>
  <c r="BE32" i="18"/>
  <c r="C14" i="57"/>
  <c r="F62" i="18"/>
  <c r="G95" i="58"/>
  <c r="G186" i="58" s="1"/>
  <c r="F32" i="18"/>
  <c r="V32" i="18"/>
  <c r="AL32" i="18"/>
  <c r="BB32" i="18"/>
  <c r="BF32" i="18"/>
  <c r="CG250" i="58"/>
  <c r="G25" i="44"/>
  <c r="G26" i="44" s="1"/>
  <c r="AO164" i="59"/>
  <c r="AL20" i="18" s="1"/>
  <c r="BL164" i="59"/>
  <c r="BI20" i="18" s="1"/>
  <c r="F4" i="77"/>
  <c r="C12" i="57"/>
  <c r="B6" i="11" s="1"/>
  <c r="T329" i="57"/>
  <c r="S16" i="18" s="1"/>
  <c r="CZ47" i="58"/>
  <c r="CZ94" i="58" s="1"/>
  <c r="R250" i="58"/>
  <c r="G250" i="58"/>
  <c r="AW250" i="58"/>
  <c r="I164" i="59"/>
  <c r="F20" i="18" s="1"/>
  <c r="AF164" i="59"/>
  <c r="AC20" i="18" s="1"/>
  <c r="AB25" i="44"/>
  <c r="AB26" i="44" s="1"/>
  <c r="F164" i="59"/>
  <c r="C20" i="18" s="1"/>
  <c r="AC164" i="59"/>
  <c r="Z20" i="18" s="1"/>
  <c r="BT75" i="58"/>
  <c r="G164" i="59"/>
  <c r="D20" i="18" s="1"/>
  <c r="B11" i="18"/>
  <c r="T17" i="18"/>
  <c r="Q25" i="44"/>
  <c r="Q26" i="44" s="1"/>
  <c r="CS250" i="58"/>
  <c r="CS254" i="58" s="1"/>
  <c r="AT32" i="18"/>
  <c r="AN329" i="57"/>
  <c r="AM16" i="18" s="1"/>
  <c r="AV329" i="57"/>
  <c r="AU16" i="18" s="1"/>
  <c r="AU34" i="18" s="1"/>
  <c r="AC99" i="18"/>
  <c r="BI99" i="18"/>
  <c r="AS250" i="58"/>
  <c r="P164" i="59"/>
  <c r="M20" i="18" s="1"/>
  <c r="BP75" i="58"/>
  <c r="BW209" i="58"/>
  <c r="U99" i="18"/>
  <c r="AK99" i="18"/>
  <c r="AX329" i="57"/>
  <c r="AW16" i="18" s="1"/>
  <c r="BJ4" i="77"/>
  <c r="V75" i="58"/>
  <c r="V260" i="58" s="1"/>
  <c r="AK17" i="18"/>
  <c r="BD17" i="18"/>
  <c r="BK85" i="18"/>
  <c r="BE99" i="18"/>
  <c r="AJ17" i="18"/>
  <c r="AS99" i="18"/>
  <c r="AZ17" i="18"/>
  <c r="AB17" i="18"/>
  <c r="G99" i="18"/>
  <c r="BH62" i="18"/>
  <c r="U8" i="77"/>
  <c r="Q4" i="77"/>
  <c r="E17" i="18"/>
  <c r="X17" i="18"/>
  <c r="AG75" i="58"/>
  <c r="BK75" i="58"/>
  <c r="CM47" i="58"/>
  <c r="CM94" i="58" s="1"/>
  <c r="AI47" i="58"/>
  <c r="AI94" i="58" s="1"/>
  <c r="BC75" i="58"/>
  <c r="BC260" i="58" s="1"/>
  <c r="S75" i="58"/>
  <c r="BW75" i="58"/>
  <c r="D47" i="58"/>
  <c r="AE75" i="58"/>
  <c r="AM75" i="58"/>
  <c r="AM260" i="58" s="1"/>
  <c r="CE47" i="58"/>
  <c r="CE94" i="58" s="1"/>
  <c r="CV47" i="58"/>
  <c r="CE75" i="58"/>
  <c r="G75" i="58"/>
  <c r="G259" i="58" s="1"/>
  <c r="CQ47" i="58"/>
  <c r="CQ94" i="58" s="1"/>
  <c r="CQ185" i="58" s="1"/>
  <c r="W75" i="58"/>
  <c r="W260" i="58" s="1"/>
  <c r="AY75" i="58"/>
  <c r="AY259" i="58" s="1"/>
  <c r="CU47" i="58"/>
  <c r="CA47" i="58"/>
  <c r="CA94" i="58" s="1"/>
  <c r="CA185" i="58" s="1"/>
  <c r="W164" i="59"/>
  <c r="T20" i="18" s="1"/>
  <c r="AY164" i="59"/>
  <c r="AV20" i="18" s="1"/>
  <c r="K75" i="58"/>
  <c r="BV47" i="58"/>
  <c r="BV94" i="58" s="1"/>
  <c r="CQ75" i="58"/>
  <c r="CQ259" i="58" s="1"/>
  <c r="CY75" i="58"/>
  <c r="BH329" i="57"/>
  <c r="BG16" i="18" s="1"/>
  <c r="BG34" i="18" s="1"/>
  <c r="J25" i="44"/>
  <c r="J26" i="44" s="1"/>
  <c r="CN47" i="58"/>
  <c r="CN94" i="58" s="1"/>
  <c r="AR17" i="18"/>
  <c r="AR47" i="58"/>
  <c r="AR94" i="58" s="1"/>
  <c r="AF209" i="58"/>
  <c r="BR47" i="58"/>
  <c r="BR94" i="58" s="1"/>
  <c r="AO75" i="58"/>
  <c r="CT75" i="58"/>
  <c r="AG17" i="18"/>
  <c r="CH47" i="58"/>
  <c r="CH94" i="58" s="1"/>
  <c r="AF47" i="58"/>
  <c r="BH47" i="58"/>
  <c r="BH94" i="58" s="1"/>
  <c r="V25" i="44"/>
  <c r="V26" i="44" s="1"/>
  <c r="X75" i="58"/>
  <c r="AS75" i="58"/>
  <c r="AS259" i="58" s="1"/>
  <c r="AO209" i="58"/>
  <c r="BL209" i="58"/>
  <c r="BR209" i="58"/>
  <c r="AV17" i="18"/>
  <c r="BV209" i="58"/>
  <c r="AQ47" i="58"/>
  <c r="AQ94" i="58" s="1"/>
  <c r="S47" i="58"/>
  <c r="S94" i="58" s="1"/>
  <c r="S112" i="58" s="1"/>
  <c r="BB75" i="58"/>
  <c r="M75" i="58"/>
  <c r="M259" i="58" s="1"/>
  <c r="BI95" i="58"/>
  <c r="BI186" i="58" s="1"/>
  <c r="X329" i="57"/>
  <c r="W16" i="18" s="1"/>
  <c r="AR329" i="57"/>
  <c r="AQ16" i="18" s="1"/>
  <c r="AQ34" i="18" s="1"/>
  <c r="G370" i="57"/>
  <c r="AG160" i="58"/>
  <c r="D329" i="57"/>
  <c r="C16" i="18" s="1"/>
  <c r="CT209" i="58"/>
  <c r="BY47" i="58"/>
  <c r="BY94" i="58" s="1"/>
  <c r="AR75" i="58"/>
  <c r="BJ62" i="18"/>
  <c r="AF329" i="57"/>
  <c r="AE16" i="18" s="1"/>
  <c r="J250" i="58"/>
  <c r="J254" i="58" s="1"/>
  <c r="CF209" i="58"/>
  <c r="BE209" i="58"/>
  <c r="BM250" i="58"/>
  <c r="BM254" i="58" s="1"/>
  <c r="BU250" i="58"/>
  <c r="BK89" i="18"/>
  <c r="BY160" i="58"/>
  <c r="CK160" i="58"/>
  <c r="K160" i="58"/>
  <c r="R62" i="18"/>
  <c r="AW17" i="18"/>
  <c r="S62" i="18"/>
  <c r="M17" i="18"/>
  <c r="BY95" i="58"/>
  <c r="BY186" i="58" s="1"/>
  <c r="BP95" i="58"/>
  <c r="BP186" i="58" s="1"/>
  <c r="BE160" i="58"/>
  <c r="BE164" i="58" s="1"/>
  <c r="BE165" i="58" s="1"/>
  <c r="BG62" i="18"/>
  <c r="BE17" i="18"/>
  <c r="CF95" i="58"/>
  <c r="CF186" i="58" s="1"/>
  <c r="G160" i="58"/>
  <c r="CG160" i="58"/>
  <c r="BU160" i="58"/>
  <c r="AC17" i="18"/>
  <c r="AA47" i="58"/>
  <c r="AA94" i="58" s="1"/>
  <c r="AA185" i="58" s="1"/>
  <c r="O47" i="58"/>
  <c r="W47" i="58"/>
  <c r="H329" i="57"/>
  <c r="G16" i="18" s="1"/>
  <c r="BK31" i="18"/>
  <c r="BS95" i="58"/>
  <c r="BS186" i="58" s="1"/>
  <c r="K47" i="58"/>
  <c r="AU47" i="58"/>
  <c r="AU94" i="58" s="1"/>
  <c r="AU185" i="58" s="1"/>
  <c r="BO47" i="58"/>
  <c r="AY62" i="18"/>
  <c r="CX75" i="58"/>
  <c r="AZ62" i="18"/>
  <c r="CA95" i="58"/>
  <c r="CA186" i="58" s="1"/>
  <c r="CC259" i="58"/>
  <c r="CC261" i="58" s="1"/>
  <c r="BD329" i="57"/>
  <c r="BC16" i="18" s="1"/>
  <c r="CL47" i="58"/>
  <c r="CL94" i="58" s="1"/>
  <c r="CL185" i="58" s="1"/>
  <c r="CL203" i="58" s="1"/>
  <c r="CL207" i="58" s="1"/>
  <c r="AN209" i="58"/>
  <c r="O25" i="44"/>
  <c r="O26" i="44" s="1"/>
  <c r="O164" i="59"/>
  <c r="L20" i="18" s="1"/>
  <c r="BC47" i="58"/>
  <c r="BC94" i="58" s="1"/>
  <c r="BC185" i="58" s="1"/>
  <c r="AE47" i="58"/>
  <c r="AE94" i="58" s="1"/>
  <c r="AN75" i="58"/>
  <c r="AN260" i="58" s="1"/>
  <c r="BC62" i="18"/>
  <c r="Z329" i="57"/>
  <c r="Y16" i="18" s="1"/>
  <c r="BA329" i="57"/>
  <c r="AZ16" i="18" s="1"/>
  <c r="BL17" i="77"/>
  <c r="P32" i="18"/>
  <c r="CP75" i="58"/>
  <c r="CP259" i="58" s="1"/>
  <c r="BY75" i="58"/>
  <c r="BY259" i="58" s="1"/>
  <c r="AK32" i="18"/>
  <c r="BK164" i="59"/>
  <c r="BH20" i="18" s="1"/>
  <c r="C9" i="58"/>
  <c r="CG47" i="58"/>
  <c r="CG94" i="58" s="1"/>
  <c r="AY209" i="58"/>
  <c r="BE47" i="58"/>
  <c r="BE94" i="58" s="1"/>
  <c r="BE112" i="58" s="1"/>
  <c r="BE116" i="58" s="1"/>
  <c r="BE117" i="58" s="1"/>
  <c r="CH75" i="58"/>
  <c r="CO160" i="58"/>
  <c r="AO160" i="58"/>
  <c r="AO164" i="58" s="1"/>
  <c r="AO165" i="58" s="1"/>
  <c r="U32" i="18"/>
  <c r="AE164" i="59"/>
  <c r="AB20" i="18" s="1"/>
  <c r="P17" i="18"/>
  <c r="E32" i="18"/>
  <c r="AM164" i="59"/>
  <c r="AJ20" i="18" s="1"/>
  <c r="AV527" i="62"/>
  <c r="AV529" i="62" s="1"/>
  <c r="AS37" i="18" s="1"/>
  <c r="AT11" i="77"/>
  <c r="P527" i="62"/>
  <c r="P529" i="62" s="1"/>
  <c r="M37" i="18" s="1"/>
  <c r="N11" i="77"/>
  <c r="D12" i="77"/>
  <c r="F527" i="62"/>
  <c r="F529" i="62" s="1"/>
  <c r="C37" i="18" s="1"/>
  <c r="M12" i="77"/>
  <c r="O527" i="62"/>
  <c r="O529" i="62" s="1"/>
  <c r="L37" i="18" s="1"/>
  <c r="O12" i="77"/>
  <c r="Q527" i="62"/>
  <c r="Q529" i="62" s="1"/>
  <c r="N37" i="18" s="1"/>
  <c r="Q12" i="77"/>
  <c r="S527" i="62"/>
  <c r="S529" i="62" s="1"/>
  <c r="P37" i="18" s="1"/>
  <c r="U12" i="77"/>
  <c r="W527" i="62"/>
  <c r="W529" i="62" s="1"/>
  <c r="T37" i="18" s="1"/>
  <c r="W12" i="77"/>
  <c r="Y527" i="62"/>
  <c r="Y529" i="62" s="1"/>
  <c r="V37" i="18" s="1"/>
  <c r="AL527" i="62"/>
  <c r="AL529" i="62" s="1"/>
  <c r="AI37" i="18" s="1"/>
  <c r="AJ12" i="77"/>
  <c r="AR527" i="62"/>
  <c r="AR529" i="62" s="1"/>
  <c r="AO37" i="18" s="1"/>
  <c r="AP11" i="77"/>
  <c r="J527" i="62"/>
  <c r="J529" i="62" s="1"/>
  <c r="G37" i="18" s="1"/>
  <c r="N527" i="62"/>
  <c r="N529" i="62" s="1"/>
  <c r="K37" i="18" s="1"/>
  <c r="AK12" i="77"/>
  <c r="AM527" i="62"/>
  <c r="AM529" i="62" s="1"/>
  <c r="AJ37" i="18" s="1"/>
  <c r="AM12" i="77"/>
  <c r="AO527" i="62"/>
  <c r="AO529" i="62" s="1"/>
  <c r="AL37" i="18" s="1"/>
  <c r="AY12" i="77"/>
  <c r="BA527" i="62"/>
  <c r="BA529" i="62" s="1"/>
  <c r="AX37" i="18" s="1"/>
  <c r="BA12" i="77"/>
  <c r="BC527" i="62"/>
  <c r="BC529" i="62" s="1"/>
  <c r="AZ37" i="18" s="1"/>
  <c r="BC12" i="77"/>
  <c r="BE527" i="62"/>
  <c r="BE529" i="62" s="1"/>
  <c r="BB37" i="18" s="1"/>
  <c r="BD527" i="62"/>
  <c r="BD529" i="62" s="1"/>
  <c r="BA37" i="18" s="1"/>
  <c r="V527" i="62"/>
  <c r="V529" i="62" s="1"/>
  <c r="S37" i="18" s="1"/>
  <c r="AC12" i="77"/>
  <c r="AE527" i="62"/>
  <c r="AE529" i="62" s="1"/>
  <c r="AB37" i="18" s="1"/>
  <c r="AG12" i="77"/>
  <c r="AI527" i="62"/>
  <c r="AI529" i="62" s="1"/>
  <c r="AF37" i="18" s="1"/>
  <c r="AQ12" i="77"/>
  <c r="AS527" i="62"/>
  <c r="AS529" i="62" s="1"/>
  <c r="AP37" i="18" s="1"/>
  <c r="AU12" i="77"/>
  <c r="AW527" i="62"/>
  <c r="AW529" i="62" s="1"/>
  <c r="AT37" i="18" s="1"/>
  <c r="BH527" i="62"/>
  <c r="BH529" i="62" s="1"/>
  <c r="BE37" i="18" s="1"/>
  <c r="BF11" i="77"/>
  <c r="AB527" i="62"/>
  <c r="AB529" i="62" s="1"/>
  <c r="Y37" i="18" s="1"/>
  <c r="Z11" i="77"/>
  <c r="X12" i="77"/>
  <c r="Z527" i="62"/>
  <c r="Z529" i="62" s="1"/>
  <c r="W37" i="18" s="1"/>
  <c r="AE12" i="77"/>
  <c r="AG527" i="62"/>
  <c r="AG529" i="62" s="1"/>
  <c r="AD37" i="18" s="1"/>
  <c r="BJ527" i="62"/>
  <c r="BJ529" i="62" s="1"/>
  <c r="BG37" i="18" s="1"/>
  <c r="R32" i="18"/>
  <c r="Z32" i="18"/>
  <c r="AJ527" i="62"/>
  <c r="AJ529" i="62" s="1"/>
  <c r="AG37" i="18" s="1"/>
  <c r="AH11" i="77"/>
  <c r="AZ527" i="62"/>
  <c r="AZ529" i="62" s="1"/>
  <c r="AW37" i="18" s="1"/>
  <c r="AX11" i="77"/>
  <c r="AF527" i="62"/>
  <c r="AF529" i="62" s="1"/>
  <c r="AC37" i="18" s="1"/>
  <c r="AD11" i="77"/>
  <c r="Y12" i="77"/>
  <c r="AA527" i="62"/>
  <c r="AA529" i="62" s="1"/>
  <c r="X37" i="18" s="1"/>
  <c r="AW12" i="77"/>
  <c r="AY527" i="62"/>
  <c r="AY529" i="62" s="1"/>
  <c r="AV37" i="18" s="1"/>
  <c r="BE12" i="77"/>
  <c r="BG527" i="62"/>
  <c r="BG529" i="62" s="1"/>
  <c r="BD37" i="18" s="1"/>
  <c r="AD527" i="62"/>
  <c r="AD529" i="62" s="1"/>
  <c r="AA37" i="18" s="1"/>
  <c r="AH527" i="62"/>
  <c r="AH529" i="62" s="1"/>
  <c r="AE37" i="18" s="1"/>
  <c r="AS12" i="77"/>
  <c r="AU527" i="62"/>
  <c r="AU529" i="62" s="1"/>
  <c r="AR37" i="18" s="1"/>
  <c r="BG12" i="77"/>
  <c r="BI527" i="62"/>
  <c r="BI529" i="62" s="1"/>
  <c r="BF37" i="18" s="1"/>
  <c r="BK12" i="77"/>
  <c r="BM527" i="62"/>
  <c r="BM529" i="62" s="1"/>
  <c r="BJ37" i="18" s="1"/>
  <c r="I12" i="77"/>
  <c r="K527" i="62"/>
  <c r="K529" i="62" s="1"/>
  <c r="H37" i="18" s="1"/>
  <c r="AA12" i="77"/>
  <c r="AC527" i="62"/>
  <c r="AC529" i="62" s="1"/>
  <c r="Z37" i="18" s="1"/>
  <c r="AT4" i="77"/>
  <c r="BE8" i="77"/>
  <c r="L527" i="62"/>
  <c r="L529" i="62" s="1"/>
  <c r="I37" i="18" s="1"/>
  <c r="J11" i="77"/>
  <c r="H527" i="62"/>
  <c r="H529" i="62" s="1"/>
  <c r="E37" i="18" s="1"/>
  <c r="F11" i="77"/>
  <c r="X527" i="62"/>
  <c r="X529" i="62" s="1"/>
  <c r="U37" i="18" s="1"/>
  <c r="V11" i="77"/>
  <c r="AN527" i="62"/>
  <c r="AN529" i="62" s="1"/>
  <c r="AK37" i="18" s="1"/>
  <c r="AL11" i="77"/>
  <c r="T527" i="62"/>
  <c r="T529" i="62" s="1"/>
  <c r="Q37" i="18" s="1"/>
  <c r="R11" i="77"/>
  <c r="BL527" i="62"/>
  <c r="BL529" i="62" s="1"/>
  <c r="BI37" i="18" s="1"/>
  <c r="BJ11" i="77"/>
  <c r="E12" i="77"/>
  <c r="G527" i="62"/>
  <c r="G529" i="62" s="1"/>
  <c r="D37" i="18" s="1"/>
  <c r="P12" i="77"/>
  <c r="R527" i="62"/>
  <c r="R529" i="62" s="1"/>
  <c r="O37" i="18" s="1"/>
  <c r="AI12" i="77"/>
  <c r="AK527" i="62"/>
  <c r="AK529" i="62" s="1"/>
  <c r="AH37" i="18" s="1"/>
  <c r="AO12" i="77"/>
  <c r="AQ527" i="62"/>
  <c r="AQ529" i="62" s="1"/>
  <c r="AN37" i="18" s="1"/>
  <c r="G12" i="77"/>
  <c r="I527" i="62"/>
  <c r="I529" i="62" s="1"/>
  <c r="F37" i="18" s="1"/>
  <c r="K12" i="77"/>
  <c r="M527" i="62"/>
  <c r="M529" i="62" s="1"/>
  <c r="J37" i="18" s="1"/>
  <c r="AN12" i="77"/>
  <c r="AP527" i="62"/>
  <c r="AP529" i="62" s="1"/>
  <c r="AM37" i="18" s="1"/>
  <c r="AZ12" i="77"/>
  <c r="BB527" i="62"/>
  <c r="BB529" i="62" s="1"/>
  <c r="AY37" i="18" s="1"/>
  <c r="BD12" i="77"/>
  <c r="BF527" i="62"/>
  <c r="BF529" i="62" s="1"/>
  <c r="BC37" i="18" s="1"/>
  <c r="S12" i="77"/>
  <c r="S16" i="77" s="1"/>
  <c r="U527" i="62"/>
  <c r="U529" i="62" s="1"/>
  <c r="R37" i="18" s="1"/>
  <c r="AT527" i="62"/>
  <c r="AT529" i="62" s="1"/>
  <c r="AQ37" i="18" s="1"/>
  <c r="AX527" i="62"/>
  <c r="AX529" i="62" s="1"/>
  <c r="AU37" i="18" s="1"/>
  <c r="BI12" i="77"/>
  <c r="BK527" i="62"/>
  <c r="BK529" i="62" s="1"/>
  <c r="BH37" i="18" s="1"/>
  <c r="BL5" i="77"/>
  <c r="K32" i="18"/>
  <c r="X32" i="18"/>
  <c r="M32" i="18"/>
  <c r="AN32" i="18"/>
  <c r="AA32" i="18"/>
  <c r="AA34" i="18" s="1"/>
  <c r="BD32" i="18"/>
  <c r="AC32" i="18"/>
  <c r="H32" i="18"/>
  <c r="C32" i="18"/>
  <c r="AG213" i="58"/>
  <c r="CT259" i="58"/>
  <c r="AB32" i="18"/>
  <c r="BH32" i="18"/>
  <c r="Q32" i="18"/>
  <c r="AE32" i="18"/>
  <c r="CA209" i="58"/>
  <c r="C12" i="58"/>
  <c r="B7" i="11"/>
  <c r="B13" i="11"/>
  <c r="B23" i="11"/>
  <c r="AS47" i="58"/>
  <c r="AS94" i="58" s="1"/>
  <c r="O17" i="18"/>
  <c r="AD47" i="58"/>
  <c r="CT47" i="58"/>
  <c r="AZ329" i="57"/>
  <c r="AY16" i="18" s="1"/>
  <c r="AM209" i="58"/>
  <c r="BM160" i="58"/>
  <c r="BK98" i="18"/>
  <c r="T209" i="58"/>
  <c r="D32" i="18"/>
  <c r="AJ32" i="18"/>
  <c r="I32" i="18"/>
  <c r="W32" i="18"/>
  <c r="W34" i="18" s="1"/>
  <c r="B4" i="11"/>
  <c r="B5" i="18"/>
  <c r="B4" i="44"/>
  <c r="I47" i="58"/>
  <c r="I94" i="58" s="1"/>
  <c r="I185" i="58" s="1"/>
  <c r="BU75" i="58"/>
  <c r="BA75" i="58"/>
  <c r="BA259" i="58" s="1"/>
  <c r="J47" i="58"/>
  <c r="Z47" i="58"/>
  <c r="AC47" i="58"/>
  <c r="AC94" i="58" s="1"/>
  <c r="BI209" i="58"/>
  <c r="BI47" i="58"/>
  <c r="CF47" i="58"/>
  <c r="CX47" i="58"/>
  <c r="CX94" i="58" s="1"/>
  <c r="CX185" i="58" s="1"/>
  <c r="Z75" i="58"/>
  <c r="Z259" i="58" s="1"/>
  <c r="F75" i="58"/>
  <c r="F259" i="58" s="1"/>
  <c r="I62" i="18"/>
  <c r="BD62" i="18"/>
  <c r="R329" i="57"/>
  <c r="Q16" i="18" s="1"/>
  <c r="BF329" i="57"/>
  <c r="BE16" i="18" s="1"/>
  <c r="AC209" i="58"/>
  <c r="F209" i="58"/>
  <c r="AW209" i="58"/>
  <c r="BJ209" i="58"/>
  <c r="BZ75" i="58"/>
  <c r="BZ260" i="58" s="1"/>
  <c r="CY209" i="58"/>
  <c r="CK250" i="58"/>
  <c r="L32" i="18"/>
  <c r="AR32" i="18"/>
  <c r="O32" i="18"/>
  <c r="AG32" i="18"/>
  <c r="F47" i="58"/>
  <c r="F94" i="58" s="1"/>
  <c r="F185" i="58" s="1"/>
  <c r="AL75" i="58"/>
  <c r="AL254" i="58" s="1"/>
  <c r="G17" i="18"/>
  <c r="Q47" i="58"/>
  <c r="Q94" i="58" s="1"/>
  <c r="Q112" i="58" s="1"/>
  <c r="Q116" i="58" s="1"/>
  <c r="Q117" i="58" s="1"/>
  <c r="AP47" i="58"/>
  <c r="AP94" i="58" s="1"/>
  <c r="BZ47" i="58"/>
  <c r="BZ94" i="58" s="1"/>
  <c r="BR75" i="58"/>
  <c r="P329" i="57"/>
  <c r="O16" i="18" s="1"/>
  <c r="AH329" i="57"/>
  <c r="AG16" i="18" s="1"/>
  <c r="N25" i="44"/>
  <c r="N26" i="44" s="1"/>
  <c r="AX209" i="58"/>
  <c r="V209" i="58"/>
  <c r="AE209" i="58"/>
  <c r="AS160" i="58"/>
  <c r="AS164" i="58" s="1"/>
  <c r="AS165" i="58" s="1"/>
  <c r="CC160" i="58"/>
  <c r="CC164" i="58" s="1"/>
  <c r="CC165" i="58" s="1"/>
  <c r="CC169" i="58" s="1"/>
  <c r="CC264" i="58" s="1"/>
  <c r="BQ160" i="58"/>
  <c r="BQ164" i="58" s="1"/>
  <c r="BQ165" i="58" s="1"/>
  <c r="AG250" i="58"/>
  <c r="T32" i="18"/>
  <c r="AZ32" i="18"/>
  <c r="G32" i="18"/>
  <c r="Y32" i="18"/>
  <c r="BA209" i="58"/>
  <c r="B26" i="11"/>
  <c r="B10" i="11"/>
  <c r="C15" i="58"/>
  <c r="BF47" i="58"/>
  <c r="BF94" i="58" s="1"/>
  <c r="BF185" i="58" s="1"/>
  <c r="BF203" i="58" s="1"/>
  <c r="BF207" i="58" s="1"/>
  <c r="Z209" i="58"/>
  <c r="BQ47" i="58"/>
  <c r="CO209" i="58"/>
  <c r="K62" i="18"/>
  <c r="AT209" i="58"/>
  <c r="BI160" i="58"/>
  <c r="BI164" i="58" s="1"/>
  <c r="BI165" i="58" s="1"/>
  <c r="R47" i="58"/>
  <c r="R94" i="58" s="1"/>
  <c r="R185" i="58" s="1"/>
  <c r="J209" i="58"/>
  <c r="CO75" i="58"/>
  <c r="CG209" i="58"/>
  <c r="CQ260" i="58"/>
  <c r="CY260" i="58"/>
  <c r="BG94" i="58"/>
  <c r="BG112" i="58" s="1"/>
  <c r="BG116" i="58" s="1"/>
  <c r="BG117" i="58" s="1"/>
  <c r="U94" i="58"/>
  <c r="U185" i="58" s="1"/>
  <c r="BK39" i="18"/>
  <c r="CO47" i="58"/>
  <c r="AW62" i="18"/>
  <c r="BI329" i="57"/>
  <c r="BH16" i="18" s="1"/>
  <c r="Q329" i="57"/>
  <c r="P16" i="18" s="1"/>
  <c r="AG329" i="57"/>
  <c r="AF16" i="18" s="1"/>
  <c r="AF34" i="18" s="1"/>
  <c r="AP329" i="57"/>
  <c r="AO16" i="18" s="1"/>
  <c r="AO34" i="18" s="1"/>
  <c r="AS329" i="57"/>
  <c r="AR16" i="18" s="1"/>
  <c r="AP209" i="58"/>
  <c r="AG4" i="77"/>
  <c r="AB4" i="77"/>
  <c r="AW4" i="77"/>
  <c r="BH4" i="77"/>
  <c r="X4" i="77"/>
  <c r="E366" i="57"/>
  <c r="H47" i="58"/>
  <c r="H94" i="58" s="1"/>
  <c r="AM47" i="58"/>
  <c r="AM94" i="58" s="1"/>
  <c r="BB47" i="58"/>
  <c r="CE209" i="58"/>
  <c r="BD209" i="58"/>
  <c r="CB209" i="58"/>
  <c r="BN160" i="58"/>
  <c r="BN164" i="58" s="1"/>
  <c r="BN165" i="58" s="1"/>
  <c r="CI160" i="58"/>
  <c r="CI164" i="58" s="1"/>
  <c r="CI165" i="58" s="1"/>
  <c r="N329" i="57"/>
  <c r="M16" i="18" s="1"/>
  <c r="M34" i="18" s="1"/>
  <c r="AD329" i="57"/>
  <c r="AC16" i="18" s="1"/>
  <c r="AT329" i="57"/>
  <c r="AS16" i="18" s="1"/>
  <c r="BJ329" i="57"/>
  <c r="BI16" i="18" s="1"/>
  <c r="BI34" i="18" s="1"/>
  <c r="BY209" i="58"/>
  <c r="BK36" i="18"/>
  <c r="W160" i="58"/>
  <c r="P95" i="58"/>
  <c r="P186" i="58" s="1"/>
  <c r="O62" i="18"/>
  <c r="BW160" i="58"/>
  <c r="BW164" i="58" s="1"/>
  <c r="BW165" i="58" s="1"/>
  <c r="CM160" i="58"/>
  <c r="CM164" i="58" s="1"/>
  <c r="CM165" i="58" s="1"/>
  <c r="I25" i="44"/>
  <c r="I26" i="44" s="1"/>
  <c r="L47" i="58"/>
  <c r="L94" i="58" s="1"/>
  <c r="AB209" i="58"/>
  <c r="AN47" i="58"/>
  <c r="CS47" i="58"/>
  <c r="CQ254" i="58"/>
  <c r="CJ209" i="58"/>
  <c r="BA160" i="58"/>
  <c r="I329" i="57"/>
  <c r="H16" i="18" s="1"/>
  <c r="Y329" i="57"/>
  <c r="X16" i="18" s="1"/>
  <c r="H209" i="58"/>
  <c r="AR209" i="58"/>
  <c r="BH209" i="58"/>
  <c r="CK209" i="58"/>
  <c r="CC209" i="58"/>
  <c r="N209" i="58"/>
  <c r="AD209" i="58"/>
  <c r="CI209" i="58"/>
  <c r="AK160" i="58"/>
  <c r="AK164" i="58" s="1"/>
  <c r="AK165" i="58" s="1"/>
  <c r="BS160" i="58"/>
  <c r="BS164" i="58" s="1"/>
  <c r="BS165" i="58" s="1"/>
  <c r="CY160" i="58"/>
  <c r="CY164" i="58" s="1"/>
  <c r="CY165" i="58" s="1"/>
  <c r="E29" i="77"/>
  <c r="BL25" i="77"/>
  <c r="AL4" i="77"/>
  <c r="AR4" i="77"/>
  <c r="BB4" i="77"/>
  <c r="BK4" i="77"/>
  <c r="C4" i="77"/>
  <c r="BL26" i="77"/>
  <c r="BK18" i="18"/>
  <c r="T47" i="58"/>
  <c r="K209" i="58"/>
  <c r="AH47" i="58"/>
  <c r="AT47" i="58"/>
  <c r="CP209" i="58"/>
  <c r="CC47" i="58"/>
  <c r="CC94" i="58" s="1"/>
  <c r="CC112" i="58" s="1"/>
  <c r="CC116" i="58" s="1"/>
  <c r="CC117" i="58" s="1"/>
  <c r="CR47" i="58"/>
  <c r="AG62" i="18"/>
  <c r="BO209" i="58"/>
  <c r="J160" i="58"/>
  <c r="J164" i="58" s="1"/>
  <c r="J165" i="58" s="1"/>
  <c r="P209" i="58"/>
  <c r="AV209" i="58"/>
  <c r="CW209" i="58"/>
  <c r="CE160" i="58"/>
  <c r="CE164" i="58" s="1"/>
  <c r="CE165" i="58" s="1"/>
  <c r="F329" i="57"/>
  <c r="E16" i="18" s="1"/>
  <c r="V329" i="57"/>
  <c r="U16" i="18" s="1"/>
  <c r="AL329" i="57"/>
  <c r="AK16" i="18" s="1"/>
  <c r="BB329" i="57"/>
  <c r="BA16" i="18" s="1"/>
  <c r="BA34" i="18" s="1"/>
  <c r="AS209" i="58"/>
  <c r="CX209" i="58"/>
  <c r="R209" i="58"/>
  <c r="AH209" i="58"/>
  <c r="BB209" i="58"/>
  <c r="CM209" i="58"/>
  <c r="BI62" i="18"/>
  <c r="BJ160" i="58"/>
  <c r="BJ164" i="58" s="1"/>
  <c r="BJ165" i="58" s="1"/>
  <c r="CA160" i="58"/>
  <c r="CA164" i="58" s="1"/>
  <c r="CA165" i="58" s="1"/>
  <c r="BK14" i="18"/>
  <c r="G185" i="58"/>
  <c r="AQ185" i="58"/>
  <c r="AR185" i="58"/>
  <c r="BF112" i="58"/>
  <c r="AS185" i="58"/>
  <c r="BM112" i="58"/>
  <c r="BM116" i="58" s="1"/>
  <c r="BM117" i="58" s="1"/>
  <c r="BM185" i="58"/>
  <c r="BM203" i="58" s="1"/>
  <c r="BM207" i="58" s="1"/>
  <c r="CG112" i="58"/>
  <c r="CG116" i="58" s="1"/>
  <c r="CG117" i="58" s="1"/>
  <c r="CG185" i="58"/>
  <c r="CG203" i="58" s="1"/>
  <c r="CG207" i="58" s="1"/>
  <c r="AI185" i="58"/>
  <c r="BH112" i="58"/>
  <c r="BH116" i="58" s="1"/>
  <c r="BH117" i="58" s="1"/>
  <c r="BH185" i="58"/>
  <c r="BH203" i="58" s="1"/>
  <c r="BH207" i="58" s="1"/>
  <c r="BY185" i="58"/>
  <c r="CL112" i="58"/>
  <c r="CL116" i="58" s="1"/>
  <c r="CL117" i="58" s="1"/>
  <c r="AE185" i="58"/>
  <c r="CZ112" i="58"/>
  <c r="CZ116" i="58" s="1"/>
  <c r="CZ117" i="58" s="1"/>
  <c r="CZ185" i="58"/>
  <c r="CZ203" i="58" s="1"/>
  <c r="CZ207" i="58" s="1"/>
  <c r="AC14" i="44"/>
  <c r="Y259" i="58"/>
  <c r="Y260" i="58"/>
  <c r="AT259" i="58"/>
  <c r="AT260" i="58"/>
  <c r="AT254" i="58"/>
  <c r="BB260" i="58"/>
  <c r="BB259" i="58"/>
  <c r="BB254" i="58"/>
  <c r="BP259" i="58"/>
  <c r="BP260" i="58"/>
  <c r="E260" i="58"/>
  <c r="J259" i="58"/>
  <c r="J260" i="58"/>
  <c r="N259" i="58"/>
  <c r="N260" i="58"/>
  <c r="N254" i="58"/>
  <c r="AB259" i="58"/>
  <c r="AB260" i="58"/>
  <c r="AZ259" i="58"/>
  <c r="AZ260" i="58"/>
  <c r="BS259" i="58"/>
  <c r="BS260" i="58"/>
  <c r="AD259" i="58"/>
  <c r="AD260" i="58"/>
  <c r="BM259" i="58"/>
  <c r="BM164" i="58"/>
  <c r="BM165" i="58" s="1"/>
  <c r="BM260" i="58"/>
  <c r="BQ259" i="58"/>
  <c r="BQ260" i="58"/>
  <c r="BQ254" i="58"/>
  <c r="CB259" i="58"/>
  <c r="CB260" i="58"/>
  <c r="E62" i="18"/>
  <c r="F95" i="58"/>
  <c r="F186" i="58" s="1"/>
  <c r="BK63" i="18"/>
  <c r="CJ259" i="58"/>
  <c r="CJ260" i="58"/>
  <c r="L259" i="58"/>
  <c r="L260" i="58"/>
  <c r="L254" i="58"/>
  <c r="AC259" i="58"/>
  <c r="AC260" i="58"/>
  <c r="AK259" i="58"/>
  <c r="AK260" i="58"/>
  <c r="AK254" i="58"/>
  <c r="AW259" i="58"/>
  <c r="AW260" i="58"/>
  <c r="AW254" i="58"/>
  <c r="CU260" i="58"/>
  <c r="CU254" i="58"/>
  <c r="CR259" i="58"/>
  <c r="CR260" i="58"/>
  <c r="T62" i="18"/>
  <c r="U95" i="58"/>
  <c r="AA62" i="18"/>
  <c r="AB95" i="58"/>
  <c r="AB186" i="58" s="1"/>
  <c r="AI62" i="18"/>
  <c r="AJ95" i="58"/>
  <c r="AJ186" i="58" s="1"/>
  <c r="AQ62" i="18"/>
  <c r="AR95" i="58"/>
  <c r="AR186" i="58" s="1"/>
  <c r="BB62" i="18"/>
  <c r="BC95" i="58"/>
  <c r="BC186" i="58" s="1"/>
  <c r="V62" i="18"/>
  <c r="W95" i="58"/>
  <c r="W186" i="58" s="1"/>
  <c r="Y95" i="58"/>
  <c r="Y186" i="58" s="1"/>
  <c r="X62" i="18"/>
  <c r="AO95" i="58"/>
  <c r="AO186" i="58" s="1"/>
  <c r="AN62" i="18"/>
  <c r="CR95" i="58"/>
  <c r="CR186" i="58" s="1"/>
  <c r="CU95" i="58"/>
  <c r="CU186" i="58" s="1"/>
  <c r="CX95" i="58"/>
  <c r="CX186" i="58" s="1"/>
  <c r="E143" i="58"/>
  <c r="D62" i="18"/>
  <c r="BC329" i="57"/>
  <c r="BB16" i="18" s="1"/>
  <c r="AI329" i="57"/>
  <c r="AH16" i="18" s="1"/>
  <c r="AH34" i="18" s="1"/>
  <c r="Q209" i="58"/>
  <c r="BQ209" i="58"/>
  <c r="AY329" i="57"/>
  <c r="AX16" i="18" s="1"/>
  <c r="AX34" i="18" s="1"/>
  <c r="G329" i="57"/>
  <c r="F16" i="18" s="1"/>
  <c r="F34" i="18" s="1"/>
  <c r="AM329" i="57"/>
  <c r="AL16" i="18" s="1"/>
  <c r="AL34" i="18" s="1"/>
  <c r="AW329" i="57"/>
  <c r="AV16" i="18" s="1"/>
  <c r="M329" i="57"/>
  <c r="L16" i="18" s="1"/>
  <c r="AC329" i="57"/>
  <c r="AB16" i="18" s="1"/>
  <c r="X160" i="58"/>
  <c r="X164" i="58" s="1"/>
  <c r="X165" i="58" s="1"/>
  <c r="X232" i="58"/>
  <c r="X250" i="58" s="1"/>
  <c r="X254" i="58" s="1"/>
  <c r="BB94" i="58"/>
  <c r="BQ94" i="58"/>
  <c r="AO94" i="58"/>
  <c r="AW94" i="58"/>
  <c r="Q160" i="58"/>
  <c r="Q164" i="58" s="1"/>
  <c r="Q165" i="58" s="1"/>
  <c r="P160" i="58"/>
  <c r="P164" i="58" s="1"/>
  <c r="P165" i="58" s="1"/>
  <c r="P232" i="58"/>
  <c r="P250" i="58" s="1"/>
  <c r="P254" i="58" s="1"/>
  <c r="CL160" i="58"/>
  <c r="CL164" i="58" s="1"/>
  <c r="CL165" i="58" s="1"/>
  <c r="CL232" i="58"/>
  <c r="CL250" i="58" s="1"/>
  <c r="CL254" i="58" s="1"/>
  <c r="S160" i="58"/>
  <c r="S164" i="58" s="1"/>
  <c r="S165" i="58" s="1"/>
  <c r="S232" i="58"/>
  <c r="S250" i="58" s="1"/>
  <c r="S254" i="58" s="1"/>
  <c r="U160" i="58"/>
  <c r="U164" i="58" s="1"/>
  <c r="U165" i="58" s="1"/>
  <c r="BP160" i="58"/>
  <c r="BP232" i="58"/>
  <c r="BP250" i="58" s="1"/>
  <c r="BX160" i="58"/>
  <c r="BX164" i="58" s="1"/>
  <c r="BX165" i="58" s="1"/>
  <c r="BX232" i="58"/>
  <c r="BX250" i="58" s="1"/>
  <c r="BX254" i="58" s="1"/>
  <c r="CF160" i="58"/>
  <c r="CF164" i="58" s="1"/>
  <c r="CF165" i="58" s="1"/>
  <c r="CF232" i="58"/>
  <c r="CF250" i="58" s="1"/>
  <c r="CF254" i="58" s="1"/>
  <c r="CN160" i="58"/>
  <c r="CN232" i="58"/>
  <c r="CN250" i="58" s="1"/>
  <c r="CU160" i="58"/>
  <c r="H160" i="58"/>
  <c r="H164" i="58" s="1"/>
  <c r="H165" i="58" s="1"/>
  <c r="AE160" i="58"/>
  <c r="AE232" i="58"/>
  <c r="AE250" i="58" s="1"/>
  <c r="CZ160" i="58"/>
  <c r="AC23" i="44"/>
  <c r="P47" i="58"/>
  <c r="N47" i="58"/>
  <c r="AX47" i="58"/>
  <c r="AZ47" i="58"/>
  <c r="BP47" i="58"/>
  <c r="CJ47" i="58"/>
  <c r="BT47" i="58"/>
  <c r="CP47" i="58"/>
  <c r="AH259" i="58"/>
  <c r="AH260" i="58"/>
  <c r="AU260" i="58"/>
  <c r="AU259" i="58"/>
  <c r="BC259" i="58"/>
  <c r="K259" i="58"/>
  <c r="P259" i="58"/>
  <c r="P260" i="58"/>
  <c r="AL260" i="58"/>
  <c r="AV259" i="58"/>
  <c r="AV260" i="58"/>
  <c r="D259" i="58"/>
  <c r="D260" i="58"/>
  <c r="BK259" i="58"/>
  <c r="BK260" i="58"/>
  <c r="BX259" i="58"/>
  <c r="BX260" i="58"/>
  <c r="CD260" i="58"/>
  <c r="CD259" i="58"/>
  <c r="CA259" i="58"/>
  <c r="CA260" i="58"/>
  <c r="CA254" i="58"/>
  <c r="G62" i="18"/>
  <c r="CL260" i="58"/>
  <c r="CL259" i="58"/>
  <c r="K95" i="58"/>
  <c r="K186" i="58" s="1"/>
  <c r="J62" i="18"/>
  <c r="I260" i="58"/>
  <c r="I259" i="58"/>
  <c r="M260" i="58"/>
  <c r="CI259" i="58"/>
  <c r="CI260" i="58"/>
  <c r="CI254" i="58"/>
  <c r="CW259" i="58"/>
  <c r="CW260" i="58"/>
  <c r="AD62" i="18"/>
  <c r="AE95" i="58"/>
  <c r="AE186" i="58" s="1"/>
  <c r="AL62" i="18"/>
  <c r="AM95" i="58"/>
  <c r="AM186" i="58" s="1"/>
  <c r="AT62" i="18"/>
  <c r="AU95" i="58"/>
  <c r="AU186" i="58" s="1"/>
  <c r="AK95" i="58"/>
  <c r="AK186" i="58" s="1"/>
  <c r="AJ62" i="18"/>
  <c r="AC62" i="18"/>
  <c r="AS62" i="18"/>
  <c r="CM95" i="58"/>
  <c r="CM186" i="58" s="1"/>
  <c r="BA62" i="18"/>
  <c r="CV95" i="58"/>
  <c r="CV186" i="58" s="1"/>
  <c r="CY95" i="58"/>
  <c r="CY186" i="58" s="1"/>
  <c r="BK72" i="18"/>
  <c r="D143" i="58"/>
  <c r="C62" i="18"/>
  <c r="BL21" i="77"/>
  <c r="AU329" i="57"/>
  <c r="AT16" i="18" s="1"/>
  <c r="AA329" i="57"/>
  <c r="Z16" i="18" s="1"/>
  <c r="CS209" i="58"/>
  <c r="E209" i="58"/>
  <c r="U209" i="58"/>
  <c r="BU209" i="58"/>
  <c r="AQ329" i="57"/>
  <c r="AP16" i="18" s="1"/>
  <c r="AP34" i="18" s="1"/>
  <c r="AE329" i="57"/>
  <c r="AD16" i="18" s="1"/>
  <c r="AD34" i="18" s="1"/>
  <c r="CU209" i="58"/>
  <c r="O209" i="58"/>
  <c r="BC209" i="58"/>
  <c r="CV209" i="58"/>
  <c r="I160" i="58"/>
  <c r="I164" i="58" s="1"/>
  <c r="I165" i="58" s="1"/>
  <c r="I232" i="58"/>
  <c r="I250" i="58" s="1"/>
  <c r="I254" i="58" s="1"/>
  <c r="Y160" i="58"/>
  <c r="Y164" i="58" s="1"/>
  <c r="Y165" i="58" s="1"/>
  <c r="Y232" i="58"/>
  <c r="Y250" i="58" s="1"/>
  <c r="Y254" i="58" s="1"/>
  <c r="BS94" i="58"/>
  <c r="CI94" i="58"/>
  <c r="M160" i="58"/>
  <c r="M164" i="58" s="1"/>
  <c r="M165" i="58" s="1"/>
  <c r="M232" i="58"/>
  <c r="M250" i="58" s="1"/>
  <c r="M254" i="58" s="1"/>
  <c r="AB160" i="58"/>
  <c r="AB164" i="58" s="1"/>
  <c r="AB165" i="58" s="1"/>
  <c r="AB232" i="58"/>
  <c r="AB250" i="58" s="1"/>
  <c r="AB254" i="58" s="1"/>
  <c r="AJ160" i="58"/>
  <c r="AJ164" i="58" s="1"/>
  <c r="AJ165" i="58" s="1"/>
  <c r="AJ232" i="58"/>
  <c r="AJ250" i="58" s="1"/>
  <c r="AJ254" i="58" s="1"/>
  <c r="AR160" i="58"/>
  <c r="AR232" i="58"/>
  <c r="AR250" i="58" s="1"/>
  <c r="AZ160" i="58"/>
  <c r="AZ164" i="58" s="1"/>
  <c r="AZ165" i="58" s="1"/>
  <c r="AZ232" i="58"/>
  <c r="AZ250" i="58" s="1"/>
  <c r="AZ254" i="58" s="1"/>
  <c r="BH160" i="58"/>
  <c r="BH164" i="58" s="1"/>
  <c r="BH165" i="58" s="1"/>
  <c r="BH232" i="58"/>
  <c r="BH250" i="58" s="1"/>
  <c r="BH254" i="58" s="1"/>
  <c r="CW160" i="58"/>
  <c r="CW164" i="58" s="1"/>
  <c r="CW165" i="58" s="1"/>
  <c r="AF94" i="58"/>
  <c r="M94" i="58"/>
  <c r="AD160" i="58"/>
  <c r="AD164" i="58" s="1"/>
  <c r="AD165" i="58" s="1"/>
  <c r="CD160" i="58"/>
  <c r="CD164" i="58" s="1"/>
  <c r="CD165" i="58" s="1"/>
  <c r="CD232" i="58"/>
  <c r="CD250" i="58" s="1"/>
  <c r="CD254" i="58" s="1"/>
  <c r="AY160" i="58"/>
  <c r="AY232" i="58"/>
  <c r="AY250" i="58" s="1"/>
  <c r="AY254" i="58" s="1"/>
  <c r="BK160" i="58"/>
  <c r="BK164" i="58" s="1"/>
  <c r="BK165" i="58" s="1"/>
  <c r="BK232" i="58"/>
  <c r="BK250" i="58" s="1"/>
  <c r="BK254" i="58" s="1"/>
  <c r="CV160" i="58"/>
  <c r="CV164" i="58" s="1"/>
  <c r="CV165" i="58" s="1"/>
  <c r="CV232" i="58"/>
  <c r="CV250" i="58" s="1"/>
  <c r="CV254" i="58" s="1"/>
  <c r="AL160" i="58"/>
  <c r="AX160" i="58"/>
  <c r="AX164" i="58" s="1"/>
  <c r="AX165" i="58" s="1"/>
  <c r="CP160" i="58"/>
  <c r="CP232" i="58"/>
  <c r="CP250" i="58" s="1"/>
  <c r="CP254" i="58" s="1"/>
  <c r="AT160" i="58"/>
  <c r="AT164" i="58" s="1"/>
  <c r="AT165" i="58" s="1"/>
  <c r="BT160" i="58"/>
  <c r="BT232" i="58"/>
  <c r="BT250" i="58" s="1"/>
  <c r="CB160" i="58"/>
  <c r="CB164" i="58" s="1"/>
  <c r="CB165" i="58" s="1"/>
  <c r="CB232" i="58"/>
  <c r="CB250" i="58" s="1"/>
  <c r="CJ160" i="58"/>
  <c r="CJ164" i="58" s="1"/>
  <c r="CJ165" i="58" s="1"/>
  <c r="CJ232" i="58"/>
  <c r="CJ250" i="58" s="1"/>
  <c r="CJ254" i="58" s="1"/>
  <c r="CQ160" i="58"/>
  <c r="CQ164" i="58" s="1"/>
  <c r="CQ165" i="58" s="1"/>
  <c r="B8" i="11"/>
  <c r="B24" i="11"/>
  <c r="C13" i="58"/>
  <c r="B14" i="11"/>
  <c r="B5" i="11"/>
  <c r="B21" i="11"/>
  <c r="B11" i="11"/>
  <c r="C10" i="58"/>
  <c r="H371" i="57"/>
  <c r="B25" i="11"/>
  <c r="B9" i="11"/>
  <c r="C14" i="58"/>
  <c r="B15" i="11"/>
  <c r="BK19" i="18"/>
  <c r="Y25" i="44"/>
  <c r="Y26" i="44" s="1"/>
  <c r="BK21" i="18"/>
  <c r="V47" i="58"/>
  <c r="X47" i="58"/>
  <c r="AB47" i="58"/>
  <c r="BD47" i="58"/>
  <c r="AL47" i="58"/>
  <c r="AV47" i="58"/>
  <c r="BJ47" i="58"/>
  <c r="CK47" i="58"/>
  <c r="CW47" i="58"/>
  <c r="AP259" i="58"/>
  <c r="AP260" i="58"/>
  <c r="AP254" i="58"/>
  <c r="AX260" i="58"/>
  <c r="AX259" i="58"/>
  <c r="AX254" i="58"/>
  <c r="BF260" i="58"/>
  <c r="BF259" i="58"/>
  <c r="BL259" i="58"/>
  <c r="BL260" i="58"/>
  <c r="R259" i="58"/>
  <c r="R260" i="58"/>
  <c r="R254" i="58"/>
  <c r="V259" i="58"/>
  <c r="AM259" i="58"/>
  <c r="BH259" i="58"/>
  <c r="BH260" i="58"/>
  <c r="BV260" i="58"/>
  <c r="BV259" i="58"/>
  <c r="AI260" i="58"/>
  <c r="AI259" i="58"/>
  <c r="CE260" i="58"/>
  <c r="CE254" i="58"/>
  <c r="Q62" i="18"/>
  <c r="R95" i="58"/>
  <c r="R186" i="58" s="1"/>
  <c r="CM260" i="58"/>
  <c r="CM259" i="58"/>
  <c r="CM254" i="58"/>
  <c r="L62" i="18"/>
  <c r="M95" i="58"/>
  <c r="M186" i="58" s="1"/>
  <c r="T259" i="58"/>
  <c r="T260" i="58"/>
  <c r="T254" i="58"/>
  <c r="AO259" i="58"/>
  <c r="AO260" i="58"/>
  <c r="AO254" i="58"/>
  <c r="BE259" i="58"/>
  <c r="BE260" i="58"/>
  <c r="BE254" i="58"/>
  <c r="H62" i="18"/>
  <c r="I95" i="58"/>
  <c r="I186" i="58" s="1"/>
  <c r="AX62" i="18"/>
  <c r="AY95" i="58"/>
  <c r="AY186" i="58" s="1"/>
  <c r="P62" i="18"/>
  <c r="W62" i="18"/>
  <c r="X95" i="58"/>
  <c r="X186" i="58" s="1"/>
  <c r="AE62" i="18"/>
  <c r="AF95" i="58"/>
  <c r="AF186" i="58" s="1"/>
  <c r="AM62" i="18"/>
  <c r="AN95" i="58"/>
  <c r="AN186" i="58" s="1"/>
  <c r="AU62" i="18"/>
  <c r="AV95" i="58"/>
  <c r="AV186" i="58" s="1"/>
  <c r="CP260" i="58"/>
  <c r="AG95" i="58"/>
  <c r="AG186" i="58" s="1"/>
  <c r="AF62" i="18"/>
  <c r="AW95" i="58"/>
  <c r="AW186" i="58" s="1"/>
  <c r="AV62" i="18"/>
  <c r="CV259" i="58"/>
  <c r="CV260" i="58"/>
  <c r="Y62" i="18"/>
  <c r="AO62" i="18"/>
  <c r="CN95" i="58"/>
  <c r="CN186" i="58" s="1"/>
  <c r="AL209" i="58"/>
  <c r="BZ209" i="58"/>
  <c r="CQ209" i="58"/>
  <c r="S329" i="57"/>
  <c r="R16" i="18" s="1"/>
  <c r="D209" i="58"/>
  <c r="I209" i="58"/>
  <c r="Y209" i="58"/>
  <c r="CH209" i="58"/>
  <c r="BK15" i="18"/>
  <c r="W329" i="57"/>
  <c r="V16" i="18" s="1"/>
  <c r="V34" i="18" s="1"/>
  <c r="BK97" i="18"/>
  <c r="AO329" i="57"/>
  <c r="AN16" i="18" s="1"/>
  <c r="BE329" i="57"/>
  <c r="BD16" i="18" s="1"/>
  <c r="E329" i="57"/>
  <c r="D16" i="18" s="1"/>
  <c r="U329" i="57"/>
  <c r="T16" i="18" s="1"/>
  <c r="AK329" i="57"/>
  <c r="AJ16" i="18" s="1"/>
  <c r="S209" i="58"/>
  <c r="AQ209" i="58"/>
  <c r="BG209" i="58"/>
  <c r="BS209" i="58"/>
  <c r="CZ209" i="58"/>
  <c r="L160" i="58"/>
  <c r="L164" i="58" s="1"/>
  <c r="L165" i="58" s="1"/>
  <c r="AD94" i="58"/>
  <c r="O160" i="58"/>
  <c r="O164" i="58" s="1"/>
  <c r="O165" i="58" s="1"/>
  <c r="O232" i="58"/>
  <c r="O250" i="58" s="1"/>
  <c r="O254" i="58" s="1"/>
  <c r="V160" i="58"/>
  <c r="AC160" i="58"/>
  <c r="AC164" i="58" s="1"/>
  <c r="AC165" i="58" s="1"/>
  <c r="AC232" i="58"/>
  <c r="AC250" i="58" s="1"/>
  <c r="AC254" i="58" s="1"/>
  <c r="BA94" i="58"/>
  <c r="BI94" i="58"/>
  <c r="CX160" i="58"/>
  <c r="Y94" i="58"/>
  <c r="AJ94" i="58"/>
  <c r="N160" i="58"/>
  <c r="N164" i="58" s="1"/>
  <c r="N165" i="58" s="1"/>
  <c r="AP160" i="58"/>
  <c r="AP164" i="58" s="1"/>
  <c r="AP165" i="58" s="1"/>
  <c r="BV160" i="58"/>
  <c r="BV164" i="58" s="1"/>
  <c r="BV165" i="58" s="1"/>
  <c r="BV232" i="58"/>
  <c r="BV250" i="58" s="1"/>
  <c r="BV254" i="58" s="1"/>
  <c r="CD94" i="58"/>
  <c r="T160" i="58"/>
  <c r="T164" i="58" s="1"/>
  <c r="T165" i="58" s="1"/>
  <c r="AA160" i="58"/>
  <c r="AA164" i="58" s="1"/>
  <c r="AA165" i="58" s="1"/>
  <c r="AY94" i="58"/>
  <c r="BK94" i="58"/>
  <c r="CV94" i="58"/>
  <c r="BG160" i="58"/>
  <c r="BG164" i="58" s="1"/>
  <c r="BG165" i="58" s="1"/>
  <c r="BG232" i="58"/>
  <c r="BG250" i="58" s="1"/>
  <c r="BG254" i="58" s="1"/>
  <c r="BR160" i="58"/>
  <c r="BR164" i="58" s="1"/>
  <c r="BR165" i="58" s="1"/>
  <c r="BR232" i="58"/>
  <c r="BR250" i="58" s="1"/>
  <c r="BR254" i="58" s="1"/>
  <c r="BZ160" i="58"/>
  <c r="BZ232" i="58"/>
  <c r="BZ250" i="58" s="1"/>
  <c r="CH160" i="58"/>
  <c r="CH232" i="58"/>
  <c r="CH250" i="58" s="1"/>
  <c r="AH160" i="58"/>
  <c r="AH164" i="58" s="1"/>
  <c r="AH165" i="58" s="1"/>
  <c r="CR160" i="58"/>
  <c r="CR164" i="58" s="1"/>
  <c r="CR165" i="58" s="1"/>
  <c r="CR232" i="58"/>
  <c r="CR250" i="58" s="1"/>
  <c r="CR254" i="58" s="1"/>
  <c r="B6" i="18"/>
  <c r="C4" i="58"/>
  <c r="C8" i="58"/>
  <c r="B10" i="18"/>
  <c r="K17" i="18"/>
  <c r="S17" i="18"/>
  <c r="AK47" i="58"/>
  <c r="BL47" i="58"/>
  <c r="BX47" i="58"/>
  <c r="CB47" i="58"/>
  <c r="BU47" i="58"/>
  <c r="CY47" i="58"/>
  <c r="AQ260" i="58"/>
  <c r="AQ259" i="58"/>
  <c r="BI259" i="58"/>
  <c r="BI260" i="58"/>
  <c r="BI254" i="58"/>
  <c r="BN260" i="58"/>
  <c r="BN259" i="58"/>
  <c r="BN254" i="58"/>
  <c r="H259" i="58"/>
  <c r="H260" i="58"/>
  <c r="H254" i="58"/>
  <c r="S259" i="58"/>
  <c r="S260" i="58"/>
  <c r="X259" i="58"/>
  <c r="X260" i="58"/>
  <c r="BD259" i="58"/>
  <c r="BD260" i="58"/>
  <c r="AA260" i="58"/>
  <c r="AA259" i="58"/>
  <c r="AA254" i="58"/>
  <c r="AF259" i="58"/>
  <c r="AF260" i="58"/>
  <c r="M62" i="18"/>
  <c r="N95" i="58"/>
  <c r="N186" i="58" s="1"/>
  <c r="CN259" i="58"/>
  <c r="CN260" i="58"/>
  <c r="BW259" i="58"/>
  <c r="BW260" i="58"/>
  <c r="BW254" i="58"/>
  <c r="O95" i="58"/>
  <c r="O186" i="58" s="1"/>
  <c r="N62" i="18"/>
  <c r="U62" i="18"/>
  <c r="V95" i="58"/>
  <c r="V186" i="58" s="1"/>
  <c r="Q260" i="58"/>
  <c r="Q259" i="58"/>
  <c r="Q254" i="58"/>
  <c r="U260" i="58"/>
  <c r="U259" i="58"/>
  <c r="U254" i="58"/>
  <c r="AJ259" i="58"/>
  <c r="AJ260" i="58"/>
  <c r="BG259" i="58"/>
  <c r="BG260" i="58"/>
  <c r="CF259" i="58"/>
  <c r="CF260" i="58"/>
  <c r="CK259" i="58"/>
  <c r="CK260" i="58"/>
  <c r="Z62" i="18"/>
  <c r="AA95" i="58"/>
  <c r="AA186" i="58" s="1"/>
  <c r="AH62" i="18"/>
  <c r="AI95" i="58"/>
  <c r="AI186" i="58" s="1"/>
  <c r="AP62" i="18"/>
  <c r="AQ95" i="58"/>
  <c r="AQ186" i="58" s="1"/>
  <c r="CS259" i="58"/>
  <c r="CS260" i="58"/>
  <c r="AC95" i="58"/>
  <c r="AC186" i="58" s="1"/>
  <c r="AB62" i="18"/>
  <c r="AS95" i="58"/>
  <c r="AS186" i="58" s="1"/>
  <c r="AR62" i="18"/>
  <c r="CX259" i="58"/>
  <c r="AK62" i="18"/>
  <c r="BF143" i="58"/>
  <c r="BE62" i="18"/>
  <c r="CQ95" i="58"/>
  <c r="CQ186" i="58" s="1"/>
  <c r="BF209" i="58"/>
  <c r="CD209" i="58"/>
  <c r="CT95" i="58"/>
  <c r="CT186" i="58" s="1"/>
  <c r="CS95" i="58"/>
  <c r="CS186" i="58" s="1"/>
  <c r="BF62" i="18"/>
  <c r="BK329" i="57"/>
  <c r="BJ16" i="18" s="1"/>
  <c r="BJ34" i="18" s="1"/>
  <c r="K329" i="57"/>
  <c r="J16" i="18" s="1"/>
  <c r="J34" i="18" s="1"/>
  <c r="X209" i="58"/>
  <c r="AJ209" i="58"/>
  <c r="BT209" i="58"/>
  <c r="AI34" i="18"/>
  <c r="M209" i="58"/>
  <c r="AK209" i="58"/>
  <c r="BM209" i="58"/>
  <c r="CL209" i="58"/>
  <c r="BG329" i="57"/>
  <c r="BF16" i="18" s="1"/>
  <c r="BF34" i="18" s="1"/>
  <c r="O329" i="57"/>
  <c r="N16" i="18" s="1"/>
  <c r="G209" i="58"/>
  <c r="W209" i="58"/>
  <c r="AI209" i="58"/>
  <c r="AU209" i="58"/>
  <c r="BK209" i="58"/>
  <c r="CN209" i="58"/>
  <c r="W94" i="58"/>
  <c r="BN94" i="58"/>
  <c r="BW94" i="58"/>
  <c r="AF160" i="58"/>
  <c r="AF164" i="58" s="1"/>
  <c r="AF165" i="58" s="1"/>
  <c r="AF232" i="58"/>
  <c r="AF250" i="58" s="1"/>
  <c r="AF254" i="58" s="1"/>
  <c r="AN160" i="58"/>
  <c r="AN232" i="58"/>
  <c r="AN250" i="58" s="1"/>
  <c r="AV160" i="58"/>
  <c r="AV164" i="58" s="1"/>
  <c r="AV165" i="58" s="1"/>
  <c r="AV232" i="58"/>
  <c r="AV250" i="58" s="1"/>
  <c r="AV254" i="58" s="1"/>
  <c r="BD160" i="58"/>
  <c r="BD164" i="58" s="1"/>
  <c r="BD165" i="58" s="1"/>
  <c r="BD232" i="58"/>
  <c r="BD250" i="58" s="1"/>
  <c r="BD254" i="58" s="1"/>
  <c r="BL160" i="58"/>
  <c r="BL164" i="58" s="1"/>
  <c r="BL165" i="58" s="1"/>
  <c r="BL232" i="58"/>
  <c r="BL250" i="58" s="1"/>
  <c r="BL254" i="58" s="1"/>
  <c r="F160" i="58"/>
  <c r="Z160" i="58"/>
  <c r="Z164" i="58" s="1"/>
  <c r="Z165" i="58" s="1"/>
  <c r="BC160" i="58"/>
  <c r="BC232" i="58"/>
  <c r="BC250" i="58" s="1"/>
  <c r="BC254" i="58" s="1"/>
  <c r="CT160" i="58"/>
  <c r="CT164" i="58" s="1"/>
  <c r="CT165" i="58" s="1"/>
  <c r="CT232" i="58"/>
  <c r="CT250" i="58" s="1"/>
  <c r="CT254" i="58" s="1"/>
  <c r="AM160" i="58"/>
  <c r="AM232" i="58"/>
  <c r="AM250" i="58" s="1"/>
  <c r="BB160" i="58"/>
  <c r="BB164" i="58" s="1"/>
  <c r="BB165" i="58" s="1"/>
  <c r="BO160" i="58"/>
  <c r="BO164" i="58" s="1"/>
  <c r="BO165" i="58" s="1"/>
  <c r="BO232" i="58"/>
  <c r="BO250" i="58" s="1"/>
  <c r="BK35" i="18"/>
  <c r="R160" i="58"/>
  <c r="R164" i="58" s="1"/>
  <c r="R165" i="58" s="1"/>
  <c r="AI160" i="58"/>
  <c r="AI232" i="58"/>
  <c r="AI250" i="58" s="1"/>
  <c r="AU160" i="58"/>
  <c r="AU164" i="58" s="1"/>
  <c r="AU165" i="58" s="1"/>
  <c r="AU232" i="58"/>
  <c r="AU250" i="58" s="1"/>
  <c r="AU254" i="58" s="1"/>
  <c r="BG185" i="58"/>
  <c r="BG203" i="58" s="1"/>
  <c r="BG207" i="58" s="1"/>
  <c r="BO94" i="58"/>
  <c r="AQ160" i="58"/>
  <c r="AQ164" i="58" s="1"/>
  <c r="AQ165" i="58" s="1"/>
  <c r="AQ232" i="58"/>
  <c r="AQ250" i="58" s="1"/>
  <c r="AQ254" i="58" s="1"/>
  <c r="CS160" i="58"/>
  <c r="CS164" i="58" s="1"/>
  <c r="CS165" i="58" s="1"/>
  <c r="CN210" i="58" l="1"/>
  <c r="CN211" i="58"/>
  <c r="BK210" i="58"/>
  <c r="BK211" i="58"/>
  <c r="AU210" i="58"/>
  <c r="AU211" i="58"/>
  <c r="AI210" i="58"/>
  <c r="AI211" i="58"/>
  <c r="W210" i="58"/>
  <c r="W211" i="58"/>
  <c r="G210" i="58"/>
  <c r="G211" i="58"/>
  <c r="CL210" i="58"/>
  <c r="CL211" i="58"/>
  <c r="BM210" i="58"/>
  <c r="BM211" i="58"/>
  <c r="AK210" i="58"/>
  <c r="AK211" i="58"/>
  <c r="M210" i="58"/>
  <c r="M211" i="58"/>
  <c r="BT210" i="58"/>
  <c r="BT211" i="58"/>
  <c r="AJ210" i="58"/>
  <c r="AJ211" i="58"/>
  <c r="X210" i="58"/>
  <c r="X211" i="58"/>
  <c r="CD210" i="58"/>
  <c r="CD211" i="58"/>
  <c r="BF210" i="58"/>
  <c r="BF211" i="58"/>
  <c r="CZ210" i="58"/>
  <c r="CZ211" i="58"/>
  <c r="BS210" i="58"/>
  <c r="BS211" i="58"/>
  <c r="BG210" i="58"/>
  <c r="BG211" i="58"/>
  <c r="AQ210" i="58"/>
  <c r="AQ211" i="58"/>
  <c r="S210" i="58"/>
  <c r="S211" i="58"/>
  <c r="CH210" i="58"/>
  <c r="CH211" i="58"/>
  <c r="Y210" i="58"/>
  <c r="Y211" i="58"/>
  <c r="I210" i="58"/>
  <c r="I211" i="58"/>
  <c r="D210" i="58"/>
  <c r="D211" i="58"/>
  <c r="CQ210" i="58"/>
  <c r="CQ211" i="58"/>
  <c r="BZ210" i="58"/>
  <c r="BZ211" i="58"/>
  <c r="AL210" i="58"/>
  <c r="AL211" i="58"/>
  <c r="CV210" i="58"/>
  <c r="CV211" i="58"/>
  <c r="BC210" i="58"/>
  <c r="BC211" i="58"/>
  <c r="O210" i="58"/>
  <c r="O211" i="58"/>
  <c r="CU210" i="58"/>
  <c r="CU211" i="58"/>
  <c r="BU210" i="58"/>
  <c r="BU211" i="58"/>
  <c r="U210" i="58"/>
  <c r="U211" i="58"/>
  <c r="E210" i="58"/>
  <c r="E211" i="58"/>
  <c r="CS210" i="58"/>
  <c r="CS211" i="58"/>
  <c r="BQ210" i="58"/>
  <c r="BQ211" i="58"/>
  <c r="Q210" i="58"/>
  <c r="Q211" i="58"/>
  <c r="CM210" i="58"/>
  <c r="CM211" i="58"/>
  <c r="BB210" i="58"/>
  <c r="BB211" i="58"/>
  <c r="AH210" i="58"/>
  <c r="AH211" i="58"/>
  <c r="R210" i="58"/>
  <c r="R211" i="58"/>
  <c r="CX210" i="58"/>
  <c r="CX211" i="58"/>
  <c r="AS210" i="58"/>
  <c r="AS211" i="58"/>
  <c r="CW210" i="58"/>
  <c r="CW211" i="58"/>
  <c r="AV210" i="58"/>
  <c r="AV211" i="58"/>
  <c r="P210" i="58"/>
  <c r="P211" i="58"/>
  <c r="BO210" i="58"/>
  <c r="BO211" i="58"/>
  <c r="CP210" i="58"/>
  <c r="CP211" i="58"/>
  <c r="K210" i="58"/>
  <c r="K211" i="58"/>
  <c r="CI210" i="58"/>
  <c r="CI211" i="58"/>
  <c r="AD210" i="58"/>
  <c r="AD211" i="58"/>
  <c r="N210" i="58"/>
  <c r="N211" i="58"/>
  <c r="CC210" i="58"/>
  <c r="CC211" i="58"/>
  <c r="CK210" i="58"/>
  <c r="CK211" i="58"/>
  <c r="BH210" i="58"/>
  <c r="BH211" i="58"/>
  <c r="AR210" i="58"/>
  <c r="AR211" i="58"/>
  <c r="H210" i="58"/>
  <c r="H211" i="58"/>
  <c r="CJ210" i="58"/>
  <c r="CJ211" i="58"/>
  <c r="AB210" i="58"/>
  <c r="AB211" i="58"/>
  <c r="BY210" i="58"/>
  <c r="BY211" i="58"/>
  <c r="CB210" i="58"/>
  <c r="CB211" i="58"/>
  <c r="BD210" i="58"/>
  <c r="BD211" i="58"/>
  <c r="CE210" i="58"/>
  <c r="CE211" i="58"/>
  <c r="AP210" i="58"/>
  <c r="AP211" i="58"/>
  <c r="CG210" i="58"/>
  <c r="CG211" i="58"/>
  <c r="J210" i="58"/>
  <c r="J211" i="58"/>
  <c r="AT210" i="58"/>
  <c r="AT211" i="58"/>
  <c r="CO210" i="58"/>
  <c r="CO211" i="58"/>
  <c r="Z210" i="58"/>
  <c r="Z211" i="58"/>
  <c r="BA210" i="58"/>
  <c r="BA211" i="58"/>
  <c r="AE210" i="58"/>
  <c r="AE211" i="58"/>
  <c r="V210" i="58"/>
  <c r="V211" i="58"/>
  <c r="AX210" i="58"/>
  <c r="AX211" i="58"/>
  <c r="CY210" i="58"/>
  <c r="CY211" i="58"/>
  <c r="BJ210" i="58"/>
  <c r="BJ211" i="58"/>
  <c r="AW210" i="58"/>
  <c r="AW211" i="58"/>
  <c r="F210" i="58"/>
  <c r="F211" i="58"/>
  <c r="AC210" i="58"/>
  <c r="AC211" i="58"/>
  <c r="AC213" i="58" s="1"/>
  <c r="BI210" i="58"/>
  <c r="BI211" i="58"/>
  <c r="T210" i="58"/>
  <c r="T211" i="58"/>
  <c r="AM210" i="58"/>
  <c r="AM211" i="58"/>
  <c r="CA210" i="58"/>
  <c r="CA211" i="58"/>
  <c r="AY210" i="58"/>
  <c r="AY211" i="58"/>
  <c r="AY213" i="58" s="1"/>
  <c r="AN210" i="58"/>
  <c r="AN211" i="58"/>
  <c r="BE210" i="58"/>
  <c r="BE211" i="58"/>
  <c r="BE213" i="58" s="1"/>
  <c r="CF210" i="58"/>
  <c r="CF211" i="58"/>
  <c r="CT210" i="58"/>
  <c r="CT211" i="58"/>
  <c r="BV210" i="58"/>
  <c r="BV212" i="58" s="1"/>
  <c r="BV211" i="58"/>
  <c r="BV213" i="58" s="1"/>
  <c r="BR210" i="58"/>
  <c r="BR212" i="58" s="1"/>
  <c r="BR211" i="58"/>
  <c r="BR213" i="58" s="1"/>
  <c r="BL210" i="58"/>
  <c r="BL211" i="58"/>
  <c r="AO210" i="58"/>
  <c r="AO211" i="58"/>
  <c r="AO213" i="58" s="1"/>
  <c r="AF210" i="58"/>
  <c r="AF211" i="58"/>
  <c r="K164" i="58"/>
  <c r="K165" i="58" s="1"/>
  <c r="BW210" i="58"/>
  <c r="BW212" i="58" s="1"/>
  <c r="BW211" i="58"/>
  <c r="BW213" i="58" s="1"/>
  <c r="CO254" i="58"/>
  <c r="BN210" i="58"/>
  <c r="BN212" i="58" s="1"/>
  <c r="BN211" i="58"/>
  <c r="BN213" i="58" s="1"/>
  <c r="BX210" i="58"/>
  <c r="BX211" i="58"/>
  <c r="AY34" i="18"/>
  <c r="AH254" i="58"/>
  <c r="CR210" i="58"/>
  <c r="CR211" i="58"/>
  <c r="AA210" i="58"/>
  <c r="AA211" i="58"/>
  <c r="CC254" i="58"/>
  <c r="BP210" i="58"/>
  <c r="BP211" i="58"/>
  <c r="BT164" i="58"/>
  <c r="BT165" i="58" s="1"/>
  <c r="AN259" i="58"/>
  <c r="Z254" i="58"/>
  <c r="AE254" i="58"/>
  <c r="CZ164" i="58"/>
  <c r="CZ165" i="58" s="1"/>
  <c r="CZ169" i="58" s="1"/>
  <c r="CZ264" i="58" s="1"/>
  <c r="CZ254" i="58"/>
  <c r="H34" i="18"/>
  <c r="Z260" i="58"/>
  <c r="AI164" i="58"/>
  <c r="AI165" i="58" s="1"/>
  <c r="AI169" i="58" s="1"/>
  <c r="AI264" i="58" s="1"/>
  <c r="BE185" i="58"/>
  <c r="BE203" i="58" s="1"/>
  <c r="BE207" i="58" s="1"/>
  <c r="B22" i="11"/>
  <c r="S34" i="18"/>
  <c r="CG164" i="58"/>
  <c r="CG165" i="58" s="1"/>
  <c r="W254" i="58"/>
  <c r="AE259" i="58"/>
  <c r="BR259" i="58"/>
  <c r="K254" i="58"/>
  <c r="CU164" i="58"/>
  <c r="CU165" i="58" s="1"/>
  <c r="CU169" i="58" s="1"/>
  <c r="CU264" i="58" s="1"/>
  <c r="CU259" i="58"/>
  <c r="BJ260" i="58"/>
  <c r="CR213" i="58"/>
  <c r="G203" i="58"/>
  <c r="G207" i="58" s="1"/>
  <c r="CT260" i="58"/>
  <c r="CT261" i="58" s="1"/>
  <c r="BL8" i="77"/>
  <c r="BC34" i="18"/>
  <c r="B12" i="11"/>
  <c r="AI254" i="58"/>
  <c r="AG260" i="58"/>
  <c r="CG254" i="58"/>
  <c r="BJ254" i="58"/>
  <c r="BU254" i="58"/>
  <c r="CH254" i="58"/>
  <c r="J94" i="58"/>
  <c r="J112" i="58" s="1"/>
  <c r="J116" i="58" s="1"/>
  <c r="J117" i="58" s="1"/>
  <c r="N34" i="18"/>
  <c r="AY260" i="58"/>
  <c r="AY261" i="58" s="1"/>
  <c r="BZ254" i="58"/>
  <c r="CG259" i="58"/>
  <c r="W259" i="58"/>
  <c r="AE260" i="58"/>
  <c r="BR260" i="58"/>
  <c r="BR261" i="58" s="1"/>
  <c r="K260" i="58"/>
  <c r="CN254" i="58"/>
  <c r="AV34" i="18"/>
  <c r="BB34" i="18"/>
  <c r="O260" i="58"/>
  <c r="G112" i="58"/>
  <c r="G116" i="58" s="1"/>
  <c r="G117" i="58" s="1"/>
  <c r="BE212" i="58"/>
  <c r="BE214" i="58" s="1"/>
  <c r="C11" i="58"/>
  <c r="AE164" i="58"/>
  <c r="AE165" i="58" s="1"/>
  <c r="CZ260" i="58"/>
  <c r="CZ261" i="58" s="1"/>
  <c r="CK254" i="58"/>
  <c r="CG260" i="58"/>
  <c r="CG261" i="58" s="1"/>
  <c r="CP164" i="58"/>
  <c r="CP165" i="58" s="1"/>
  <c r="BO254" i="58"/>
  <c r="BZ164" i="58"/>
  <c r="BZ165" i="58" s="1"/>
  <c r="BZ169" i="58" s="1"/>
  <c r="BZ264" i="58" s="1"/>
  <c r="CN164" i="58"/>
  <c r="CN165" i="58" s="1"/>
  <c r="CN169" i="58" s="1"/>
  <c r="CN264" i="58" s="1"/>
  <c r="BT260" i="58"/>
  <c r="G164" i="58"/>
  <c r="G165" i="58" s="1"/>
  <c r="BT254" i="58"/>
  <c r="CO94" i="58"/>
  <c r="CO112" i="58" s="1"/>
  <c r="CO116" i="58" s="1"/>
  <c r="CO117" i="58" s="1"/>
  <c r="BT259" i="58"/>
  <c r="BT261" i="58" s="1"/>
  <c r="Z34" i="18"/>
  <c r="CK164" i="58"/>
  <c r="CK165" i="58" s="1"/>
  <c r="CK169" i="58" s="1"/>
  <c r="CK264" i="58" s="1"/>
  <c r="AM254" i="58"/>
  <c r="AM164" i="58"/>
  <c r="AM165" i="58" s="1"/>
  <c r="AA213" i="58"/>
  <c r="W164" i="58"/>
  <c r="W165" i="58" s="1"/>
  <c r="W169" i="58" s="1"/>
  <c r="W264" i="58" s="1"/>
  <c r="AS34" i="18"/>
  <c r="BO260" i="58"/>
  <c r="AR260" i="58"/>
  <c r="AY164" i="58"/>
  <c r="AY165" i="58" s="1"/>
  <c r="AR254" i="58"/>
  <c r="BP254" i="58"/>
  <c r="CU94" i="58"/>
  <c r="BO259" i="58"/>
  <c r="F213" i="58"/>
  <c r="G260" i="58"/>
  <c r="CE259" i="58"/>
  <c r="CE261" i="58" s="1"/>
  <c r="AR259" i="58"/>
  <c r="AR164" i="58"/>
  <c r="AR165" i="58" s="1"/>
  <c r="AR169" i="58" s="1"/>
  <c r="AR264" i="58" s="1"/>
  <c r="BP164" i="58"/>
  <c r="BP165" i="58" s="1"/>
  <c r="D94" i="58"/>
  <c r="E259" i="58"/>
  <c r="CB254" i="58"/>
  <c r="AT34" i="18"/>
  <c r="T94" i="58"/>
  <c r="BI213" i="58"/>
  <c r="BZ259" i="58"/>
  <c r="BZ261" i="58" s="1"/>
  <c r="AW34" i="18"/>
  <c r="CT213" i="58"/>
  <c r="G254" i="58"/>
  <c r="AM34" i="18"/>
  <c r="T34" i="18"/>
  <c r="R34" i="18"/>
  <c r="I34" i="18"/>
  <c r="CT212" i="58"/>
  <c r="BU260" i="58"/>
  <c r="AG164" i="58"/>
  <c r="AG165" i="58" s="1"/>
  <c r="H370" i="57"/>
  <c r="AL164" i="58"/>
  <c r="AL165" i="58" s="1"/>
  <c r="AS254" i="58"/>
  <c r="AL259" i="58"/>
  <c r="AL261" i="58" s="1"/>
  <c r="AF213" i="58"/>
  <c r="CY254" i="58"/>
  <c r="AG254" i="58"/>
  <c r="BC164" i="58"/>
  <c r="BC165" i="58" s="1"/>
  <c r="BC169" i="58" s="1"/>
  <c r="BC264" i="58" s="1"/>
  <c r="AN94" i="58"/>
  <c r="AN112" i="58" s="1"/>
  <c r="AN116" i="58" s="1"/>
  <c r="AN117" i="58" s="1"/>
  <c r="BU259" i="58"/>
  <c r="AG259" i="58"/>
  <c r="O94" i="58"/>
  <c r="O112" i="58" s="1"/>
  <c r="O116" i="58" s="1"/>
  <c r="O117" i="58" s="1"/>
  <c r="V164" i="58"/>
  <c r="V165" i="58" s="1"/>
  <c r="V169" i="58" s="1"/>
  <c r="V264" i="58" s="1"/>
  <c r="V254" i="58"/>
  <c r="AS260" i="58"/>
  <c r="AS261" i="58" s="1"/>
  <c r="AK34" i="18"/>
  <c r="E34" i="18"/>
  <c r="CY259" i="58"/>
  <c r="CY261" i="58" s="1"/>
  <c r="CO260" i="58"/>
  <c r="CO259" i="58"/>
  <c r="BK99" i="18"/>
  <c r="AZ34" i="18"/>
  <c r="BY203" i="58"/>
  <c r="BY207" i="58" s="1"/>
  <c r="BY112" i="58"/>
  <c r="BY116" i="58" s="1"/>
  <c r="BY117" i="58" s="1"/>
  <c r="BY121" i="58" s="1"/>
  <c r="BY217" i="58" s="1"/>
  <c r="BE34" i="18"/>
  <c r="BD34" i="18"/>
  <c r="BK20" i="18"/>
  <c r="Y34" i="18"/>
  <c r="P34" i="18"/>
  <c r="AE34" i="18"/>
  <c r="C34" i="18"/>
  <c r="K34" i="18"/>
  <c r="BH34" i="18"/>
  <c r="BQ261" i="58"/>
  <c r="Q261" i="58"/>
  <c r="CP261" i="58"/>
  <c r="CO164" i="58"/>
  <c r="CO165" i="58" s="1"/>
  <c r="CO169" i="58" s="1"/>
  <c r="CO264" i="58" s="1"/>
  <c r="O34" i="18"/>
  <c r="Y261" i="58"/>
  <c r="AO261" i="58"/>
  <c r="BK261" i="58"/>
  <c r="CR212" i="58"/>
  <c r="AB34" i="18"/>
  <c r="BL11" i="77"/>
  <c r="AN213" i="58"/>
  <c r="BU164" i="58"/>
  <c r="BU165" i="58" s="1"/>
  <c r="BU169" i="58" s="1"/>
  <c r="BU264" i="58" s="1"/>
  <c r="CR94" i="58"/>
  <c r="AH94" i="58"/>
  <c r="AH112" i="58" s="1"/>
  <c r="AH116" i="58" s="1"/>
  <c r="AH117" i="58" s="1"/>
  <c r="K94" i="58"/>
  <c r="K112" i="58" s="1"/>
  <c r="K116" i="58" s="1"/>
  <c r="K117" i="58" s="1"/>
  <c r="CX260" i="58"/>
  <c r="S116" i="58"/>
  <c r="S117" i="58" s="1"/>
  <c r="S121" i="58" s="1"/>
  <c r="S217" i="58" s="1"/>
  <c r="CH164" i="58"/>
  <c r="CH165" i="58" s="1"/>
  <c r="CH169" i="58" s="1"/>
  <c r="CH264" i="58" s="1"/>
  <c r="F254" i="58"/>
  <c r="CH259" i="58"/>
  <c r="K213" i="58"/>
  <c r="AE213" i="58"/>
  <c r="BY164" i="58"/>
  <c r="BY165" i="58" s="1"/>
  <c r="BY169" i="58" s="1"/>
  <c r="BY264" i="58" s="1"/>
  <c r="AN254" i="58"/>
  <c r="CX164" i="58"/>
  <c r="CX165" i="58" s="1"/>
  <c r="CX169" i="58" s="1"/>
  <c r="CX264" i="58" s="1"/>
  <c r="F260" i="58"/>
  <c r="F261" i="58" s="1"/>
  <c r="CH260" i="58"/>
  <c r="CA203" i="58"/>
  <c r="CA207" i="58" s="1"/>
  <c r="S185" i="58"/>
  <c r="S203" i="58" s="1"/>
  <c r="S207" i="58" s="1"/>
  <c r="CY212" i="58"/>
  <c r="AW213" i="58"/>
  <c r="BY260" i="58"/>
  <c r="BY261" i="58" s="1"/>
  <c r="F164" i="58"/>
  <c r="F165" i="58" s="1"/>
  <c r="F169" i="58" s="1"/>
  <c r="F264" i="58" s="1"/>
  <c r="AN164" i="58"/>
  <c r="AN165" i="58" s="1"/>
  <c r="AN169" i="58" s="1"/>
  <c r="AN264" i="58" s="1"/>
  <c r="CX254" i="58"/>
  <c r="AN34" i="18"/>
  <c r="CO212" i="58"/>
  <c r="BY254" i="58"/>
  <c r="CA112" i="58"/>
  <c r="CA116" i="58" s="1"/>
  <c r="CA117" i="58" s="1"/>
  <c r="CA121" i="58" s="1"/>
  <c r="CA217" i="58" s="1"/>
  <c r="U34" i="18"/>
  <c r="X34" i="18"/>
  <c r="AC34" i="18"/>
  <c r="Q34" i="18"/>
  <c r="CC266" i="58"/>
  <c r="CC268" i="58" s="1"/>
  <c r="X261" i="58"/>
  <c r="BI261" i="58"/>
  <c r="L213" i="58"/>
  <c r="BA164" i="58"/>
  <c r="BA165" i="58" s="1"/>
  <c r="BA169" i="58" s="1"/>
  <c r="BA264" i="58" s="1"/>
  <c r="T213" i="58"/>
  <c r="CO213" i="58"/>
  <c r="E112" i="58"/>
  <c r="E116" i="58" s="1"/>
  <c r="E117" i="58" s="1"/>
  <c r="E121" i="58" s="1"/>
  <c r="AG34" i="18"/>
  <c r="CF212" i="58"/>
  <c r="BH261" i="58"/>
  <c r="AR34" i="18"/>
  <c r="AJ34" i="18"/>
  <c r="L34" i="18"/>
  <c r="G34" i="18"/>
  <c r="B32" i="18"/>
  <c r="AI16" i="77"/>
  <c r="AI22" i="77" s="1"/>
  <c r="AI30" i="77" s="1"/>
  <c r="AA16" i="77"/>
  <c r="AA22" i="77" s="1"/>
  <c r="AA30" i="77" s="1"/>
  <c r="AU16" i="77"/>
  <c r="AU22" i="77" s="1"/>
  <c r="AU30" i="77" s="1"/>
  <c r="AE16" i="77"/>
  <c r="AE22" i="77" s="1"/>
  <c r="AE30" i="77" s="1"/>
  <c r="L16" i="77"/>
  <c r="L22" i="77" s="1"/>
  <c r="L30" i="77" s="1"/>
  <c r="AJ16" i="77"/>
  <c r="AJ22" i="77" s="1"/>
  <c r="AJ30" i="77" s="1"/>
  <c r="AS16" i="77"/>
  <c r="AS22" i="77" s="1"/>
  <c r="AS30" i="77" s="1"/>
  <c r="AC16" i="77"/>
  <c r="AC22" i="77" s="1"/>
  <c r="AC30" i="77" s="1"/>
  <c r="AG16" i="77"/>
  <c r="AG22" i="77" s="1"/>
  <c r="AG30" i="77" s="1"/>
  <c r="P16" i="77"/>
  <c r="P22" i="77" s="1"/>
  <c r="P30" i="77" s="1"/>
  <c r="AF16" i="77"/>
  <c r="AF22" i="77" s="1"/>
  <c r="AF30" i="77" s="1"/>
  <c r="AT16" i="77"/>
  <c r="AT22" i="77" s="1"/>
  <c r="AT30" i="77" s="1"/>
  <c r="AR16" i="77"/>
  <c r="AR22" i="77" s="1"/>
  <c r="AR30" i="77" s="1"/>
  <c r="AB16" i="77"/>
  <c r="AB22" i="77" s="1"/>
  <c r="AB30" i="77" s="1"/>
  <c r="AK16" i="77"/>
  <c r="AK22" i="77" s="1"/>
  <c r="AK30" i="77" s="1"/>
  <c r="AO16" i="77"/>
  <c r="AO22" i="77" s="1"/>
  <c r="AO30" i="77" s="1"/>
  <c r="BK16" i="77"/>
  <c r="BK22" i="77" s="1"/>
  <c r="BK30" i="77" s="1"/>
  <c r="W16" i="77"/>
  <c r="W22" i="77" s="1"/>
  <c r="W30" i="77" s="1"/>
  <c r="AW16" i="77"/>
  <c r="AW22" i="77" s="1"/>
  <c r="AW30" i="77" s="1"/>
  <c r="BA254" i="58"/>
  <c r="CS94" i="58"/>
  <c r="CS112" i="58" s="1"/>
  <c r="CS116" i="58" s="1"/>
  <c r="CS117" i="58" s="1"/>
  <c r="O16" i="77"/>
  <c r="O22" i="77" s="1"/>
  <c r="O30" i="77" s="1"/>
  <c r="BF116" i="58"/>
  <c r="BF117" i="58" s="1"/>
  <c r="BF121" i="58" s="1"/>
  <c r="BF217" i="58" s="1"/>
  <c r="Y16" i="77"/>
  <c r="Y22" i="77" s="1"/>
  <c r="Y30" i="77" s="1"/>
  <c r="J213" i="58"/>
  <c r="BA213" i="58"/>
  <c r="CC171" i="58"/>
  <c r="CC172" i="58" s="1"/>
  <c r="CC173" i="58" s="1"/>
  <c r="CF261" i="58"/>
  <c r="BA260" i="58"/>
  <c r="BA261" i="58" s="1"/>
  <c r="AT94" i="58"/>
  <c r="AT112" i="58" s="1"/>
  <c r="AT116" i="58" s="1"/>
  <c r="AT117" i="58" s="1"/>
  <c r="Z94" i="58"/>
  <c r="Z112" i="58" s="1"/>
  <c r="Z116" i="58" s="1"/>
  <c r="Z117" i="58" s="1"/>
  <c r="AQ16" i="77"/>
  <c r="AQ22" i="77" s="1"/>
  <c r="AQ30" i="77" s="1"/>
  <c r="X16" i="77"/>
  <c r="X22" i="77" s="1"/>
  <c r="X30" i="77" s="1"/>
  <c r="CF94" i="58"/>
  <c r="CF112" i="58" s="1"/>
  <c r="CF116" i="58" s="1"/>
  <c r="CF117" i="58" s="1"/>
  <c r="BK32" i="18"/>
  <c r="AT213" i="58"/>
  <c r="CF213" i="58"/>
  <c r="Z213" i="58"/>
  <c r="Q185" i="58"/>
  <c r="Q203" i="58" s="1"/>
  <c r="Q207" i="58" s="1"/>
  <c r="CQ261" i="58"/>
  <c r="AQ261" i="58"/>
  <c r="CI261" i="58"/>
  <c r="CT94" i="58"/>
  <c r="CT185" i="58" s="1"/>
  <c r="CT203" i="58" s="1"/>
  <c r="CT207" i="58" s="1"/>
  <c r="AM213" i="58"/>
  <c r="CA212" i="58"/>
  <c r="CA213" i="58"/>
  <c r="AC25" i="44"/>
  <c r="BB16" i="77"/>
  <c r="BB22" i="77" s="1"/>
  <c r="BB30" i="77" s="1"/>
  <c r="V261" i="58"/>
  <c r="R261" i="58"/>
  <c r="AH261" i="58"/>
  <c r="AT261" i="58"/>
  <c r="CC185" i="58"/>
  <c r="CC203" i="58" s="1"/>
  <c r="CC207" i="58" s="1"/>
  <c r="BK17" i="18"/>
  <c r="CL261" i="58"/>
  <c r="P261" i="58"/>
  <c r="BM261" i="58"/>
  <c r="CG213" i="58"/>
  <c r="CG212" i="58"/>
  <c r="CY169" i="58"/>
  <c r="CY264" i="58" s="1"/>
  <c r="CN261" i="58"/>
  <c r="CA261" i="58"/>
  <c r="BS261" i="58"/>
  <c r="BB261" i="58"/>
  <c r="BR214" i="58"/>
  <c r="CM212" i="58"/>
  <c r="CM213" i="58"/>
  <c r="CX213" i="58"/>
  <c r="CX212" i="58"/>
  <c r="AD213" i="58"/>
  <c r="BH213" i="58"/>
  <c r="BH212" i="58"/>
  <c r="CJ213" i="58"/>
  <c r="CJ212" i="58"/>
  <c r="CB213" i="58"/>
  <c r="CB212" i="58"/>
  <c r="CX261" i="58"/>
  <c r="CM261" i="58"/>
  <c r="AM261" i="58"/>
  <c r="BL261" i="58"/>
  <c r="AP261" i="58"/>
  <c r="BN214" i="58"/>
  <c r="CW261" i="58"/>
  <c r="M261" i="58"/>
  <c r="BB213" i="58"/>
  <c r="AS213" i="58"/>
  <c r="CW213" i="58"/>
  <c r="CW212" i="58"/>
  <c r="BO212" i="58"/>
  <c r="BO213" i="58"/>
  <c r="N213" i="58"/>
  <c r="CC212" i="58"/>
  <c r="CC213" i="58"/>
  <c r="AR213" i="58"/>
  <c r="BY213" i="58"/>
  <c r="BY212" i="58"/>
  <c r="BD213" i="58"/>
  <c r="BK16" i="18"/>
  <c r="O261" i="58"/>
  <c r="CB261" i="58"/>
  <c r="E261" i="58"/>
  <c r="AH213" i="58"/>
  <c r="AV213" i="58"/>
  <c r="BL29" i="77"/>
  <c r="H213" i="58"/>
  <c r="CE212" i="58"/>
  <c r="CE213" i="58"/>
  <c r="F366" i="57"/>
  <c r="AF261" i="58"/>
  <c r="BF261" i="58"/>
  <c r="BW214" i="58"/>
  <c r="AC261" i="58"/>
  <c r="AZ261" i="58"/>
  <c r="J261" i="58"/>
  <c r="R213" i="58"/>
  <c r="P213" i="58"/>
  <c r="CI213" i="58"/>
  <c r="CI212" i="58"/>
  <c r="CK212" i="58"/>
  <c r="AP213" i="58"/>
  <c r="AQ169" i="58"/>
  <c r="AQ264" i="58" s="1"/>
  <c r="AU169" i="58"/>
  <c r="AU264" i="58" s="1"/>
  <c r="Z169" i="58"/>
  <c r="Z264" i="58" s="1"/>
  <c r="AH169" i="58"/>
  <c r="AH264" i="58" s="1"/>
  <c r="BV169" i="58"/>
  <c r="BV264" i="58" s="1"/>
  <c r="AD169" i="58"/>
  <c r="AD264" i="58" s="1"/>
  <c r="AB169" i="58"/>
  <c r="AB264" i="58" s="1"/>
  <c r="CS169" i="58"/>
  <c r="CS264" i="58" s="1"/>
  <c r="AM169" i="58"/>
  <c r="AM264" i="58" s="1"/>
  <c r="BD169" i="58"/>
  <c r="BD264" i="58" s="1"/>
  <c r="T169" i="58"/>
  <c r="T264" i="58" s="1"/>
  <c r="AP169" i="58"/>
  <c r="AP264" i="58" s="1"/>
  <c r="CJ169" i="58"/>
  <c r="CJ264" i="58" s="1"/>
  <c r="BT169" i="58"/>
  <c r="BT264" i="58" s="1"/>
  <c r="I169" i="58"/>
  <c r="I264" i="58" s="1"/>
  <c r="BO169" i="58"/>
  <c r="BO264" i="58" s="1"/>
  <c r="BR169" i="58"/>
  <c r="BR264" i="58" s="1"/>
  <c r="N169" i="58"/>
  <c r="N264" i="58" s="1"/>
  <c r="O169" i="58"/>
  <c r="O264" i="58" s="1"/>
  <c r="L169" i="58"/>
  <c r="L264" i="58" s="1"/>
  <c r="AT169" i="58"/>
  <c r="AT264" i="58" s="1"/>
  <c r="AL169" i="58"/>
  <c r="AL264" i="58" s="1"/>
  <c r="CW169" i="58"/>
  <c r="CW264" i="58" s="1"/>
  <c r="AZ169" i="58"/>
  <c r="AZ264" i="58" s="1"/>
  <c r="M169" i="58"/>
  <c r="M264" i="58" s="1"/>
  <c r="BP169" i="58"/>
  <c r="BP264" i="58" s="1"/>
  <c r="R169" i="58"/>
  <c r="R264" i="58" s="1"/>
  <c r="BB169" i="58"/>
  <c r="BB264" i="58" s="1"/>
  <c r="BL169" i="58"/>
  <c r="BL264" i="58" s="1"/>
  <c r="AV169" i="58"/>
  <c r="AV264" i="58" s="1"/>
  <c r="AF169" i="58"/>
  <c r="AF264" i="58" s="1"/>
  <c r="CR169" i="58"/>
  <c r="CR264" i="58" s="1"/>
  <c r="AC169" i="58"/>
  <c r="AC264" i="58" s="1"/>
  <c r="CB169" i="58"/>
  <c r="CB264" i="58" s="1"/>
  <c r="BK169" i="58"/>
  <c r="BK264" i="58" s="1"/>
  <c r="CD169" i="58"/>
  <c r="CD264" i="58" s="1"/>
  <c r="Y169" i="58"/>
  <c r="Y264" i="58" s="1"/>
  <c r="CH112" i="58"/>
  <c r="CH116" i="58" s="1"/>
  <c r="CH117" i="58" s="1"/>
  <c r="CH185" i="58"/>
  <c r="CH203" i="58" s="1"/>
  <c r="CH207" i="58" s="1"/>
  <c r="CT169" i="58"/>
  <c r="CT264" i="58" s="1"/>
  <c r="CM112" i="58"/>
  <c r="CM116" i="58" s="1"/>
  <c r="CM117" i="58" s="1"/>
  <c r="CM185" i="58"/>
  <c r="CM203" i="58" s="1"/>
  <c r="CM207" i="58" s="1"/>
  <c r="AU213" i="58"/>
  <c r="CL212" i="58"/>
  <c r="CL213" i="58"/>
  <c r="X213" i="58"/>
  <c r="E16" i="77"/>
  <c r="E22" i="77" s="1"/>
  <c r="E30" i="77" s="1"/>
  <c r="BF233" i="58"/>
  <c r="BF250" i="58" s="1"/>
  <c r="BF254" i="58" s="1"/>
  <c r="BF160" i="58"/>
  <c r="BF164" i="58" s="1"/>
  <c r="BF165" i="58" s="1"/>
  <c r="Z16" i="77"/>
  <c r="Z22" i="77" s="1"/>
  <c r="Z30" i="77" s="1"/>
  <c r="BA16" i="77"/>
  <c r="BA22" i="77" s="1"/>
  <c r="BA30" i="77" s="1"/>
  <c r="CF169" i="58"/>
  <c r="CF264" i="58" s="1"/>
  <c r="AJ261" i="58"/>
  <c r="AN261" i="58"/>
  <c r="AG169" i="58"/>
  <c r="AG264" i="58" s="1"/>
  <c r="H261" i="58"/>
  <c r="BU94" i="58"/>
  <c r="CB94" i="58"/>
  <c r="BK112" i="58"/>
  <c r="BK116" i="58" s="1"/>
  <c r="BK117" i="58" s="1"/>
  <c r="BK185" i="58"/>
  <c r="BK203" i="58" s="1"/>
  <c r="BK207" i="58" s="1"/>
  <c r="CD112" i="58"/>
  <c r="CD116" i="58" s="1"/>
  <c r="CD117" i="58" s="1"/>
  <c r="CD185" i="58"/>
  <c r="CD203" i="58" s="1"/>
  <c r="CD207" i="58" s="1"/>
  <c r="AJ112" i="58"/>
  <c r="AJ116" i="58" s="1"/>
  <c r="AJ117" i="58" s="1"/>
  <c r="AJ185" i="58"/>
  <c r="AJ203" i="58" s="1"/>
  <c r="AJ207" i="58" s="1"/>
  <c r="BI112" i="58"/>
  <c r="BI116" i="58" s="1"/>
  <c r="BI117" i="58" s="1"/>
  <c r="BI185" i="58"/>
  <c r="BI203" i="58" s="1"/>
  <c r="BI207" i="58" s="1"/>
  <c r="AD112" i="58"/>
  <c r="AD116" i="58" s="1"/>
  <c r="AD117" i="58" s="1"/>
  <c r="AD185" i="58"/>
  <c r="AD203" i="58" s="1"/>
  <c r="AD207" i="58" s="1"/>
  <c r="AD212" i="58" s="1"/>
  <c r="BG212" i="58"/>
  <c r="BG213" i="58"/>
  <c r="I213" i="58"/>
  <c r="D213" i="58"/>
  <c r="AL213" i="58"/>
  <c r="CG169" i="58"/>
  <c r="CG264" i="58" s="1"/>
  <c r="BE169" i="58"/>
  <c r="BE264" i="58" s="1"/>
  <c r="T261" i="58"/>
  <c r="G169" i="58"/>
  <c r="G264" i="58" s="1"/>
  <c r="CM169" i="58"/>
  <c r="CM264" i="58" s="1"/>
  <c r="T16" i="77"/>
  <c r="T22" i="77" s="1"/>
  <c r="T30" i="77" s="1"/>
  <c r="BL12" i="77"/>
  <c r="BC16" i="77"/>
  <c r="BC22" i="77" s="1"/>
  <c r="BC30" i="77" s="1"/>
  <c r="AV16" i="77"/>
  <c r="AV22" i="77" s="1"/>
  <c r="AV30" i="77" s="1"/>
  <c r="R16" i="77"/>
  <c r="R22" i="77" s="1"/>
  <c r="R30" i="77" s="1"/>
  <c r="Z261" i="58"/>
  <c r="CK213" i="58"/>
  <c r="CK94" i="58"/>
  <c r="CG121" i="58"/>
  <c r="CG217" i="58" s="1"/>
  <c r="CI112" i="58"/>
  <c r="CI116" i="58" s="1"/>
  <c r="CI117" i="58" s="1"/>
  <c r="CI185" i="58"/>
  <c r="CI203" i="58" s="1"/>
  <c r="CI207" i="58" s="1"/>
  <c r="CV213" i="58"/>
  <c r="CV212" i="58"/>
  <c r="BU213" i="58"/>
  <c r="BU212" i="58"/>
  <c r="AX16" i="77"/>
  <c r="AX22" i="77" s="1"/>
  <c r="AX30" i="77" s="1"/>
  <c r="D233" i="58"/>
  <c r="D250" i="58" s="1"/>
  <c r="D254" i="58" s="1"/>
  <c r="D160" i="58"/>
  <c r="D164" i="58" s="1"/>
  <c r="D165" i="58" s="1"/>
  <c r="D16" i="77"/>
  <c r="BJ16" i="77"/>
  <c r="BJ22" i="77" s="1"/>
  <c r="BJ30" i="77" s="1"/>
  <c r="CL169" i="58"/>
  <c r="CL264" i="58" s="1"/>
  <c r="BX261" i="58"/>
  <c r="AV261" i="58"/>
  <c r="BC261" i="58"/>
  <c r="CJ94" i="58"/>
  <c r="BP212" i="58"/>
  <c r="BP213" i="58"/>
  <c r="BP94" i="58"/>
  <c r="L112" i="58"/>
  <c r="L116" i="58" s="1"/>
  <c r="L117" i="58" s="1"/>
  <c r="L185" i="58"/>
  <c r="L203" i="58" s="1"/>
  <c r="L207" i="58" s="1"/>
  <c r="L212" i="58" s="1"/>
  <c r="BQ112" i="58"/>
  <c r="BQ116" i="58" s="1"/>
  <c r="BQ117" i="58" s="1"/>
  <c r="BQ185" i="58"/>
  <c r="BQ203" i="58" s="1"/>
  <c r="BQ207" i="58" s="1"/>
  <c r="Q212" i="58"/>
  <c r="Q213" i="58"/>
  <c r="E233" i="58"/>
  <c r="E250" i="58" s="1"/>
  <c r="E254" i="58" s="1"/>
  <c r="E160" i="58"/>
  <c r="E164" i="58" s="1"/>
  <c r="E165" i="58" s="1"/>
  <c r="I16" i="77"/>
  <c r="I22" i="77" s="1"/>
  <c r="I30" i="77" s="1"/>
  <c r="AW169" i="58"/>
  <c r="AW264" i="58" s="1"/>
  <c r="BQ169" i="58"/>
  <c r="BQ264" i="58" s="1"/>
  <c r="AD261" i="58"/>
  <c r="BS169" i="58"/>
  <c r="BS264" i="58" s="1"/>
  <c r="N261" i="58"/>
  <c r="AL16" i="77"/>
  <c r="AL22" i="77" s="1"/>
  <c r="AL30" i="77" s="1"/>
  <c r="CN112" i="58"/>
  <c r="CN116" i="58" s="1"/>
  <c r="CN117" i="58" s="1"/>
  <c r="CN185" i="58"/>
  <c r="CN203" i="58" s="1"/>
  <c r="CN207" i="58" s="1"/>
  <c r="AA203" i="58"/>
  <c r="AA207" i="58" s="1"/>
  <c r="AA212" i="58" s="1"/>
  <c r="AI203" i="58"/>
  <c r="AI207" i="58" s="1"/>
  <c r="AZ16" i="77"/>
  <c r="AZ22" i="77" s="1"/>
  <c r="AZ30" i="77" s="1"/>
  <c r="BG16" i="77"/>
  <c r="BG22" i="77" s="1"/>
  <c r="BG30" i="77" s="1"/>
  <c r="AS203" i="58"/>
  <c r="AS207" i="58" s="1"/>
  <c r="AS212" i="58" s="1"/>
  <c r="AU203" i="58"/>
  <c r="AU207" i="58" s="1"/>
  <c r="AU212" i="58" s="1"/>
  <c r="AQ203" i="58"/>
  <c r="AQ207" i="58" s="1"/>
  <c r="R203" i="58"/>
  <c r="R207" i="58" s="1"/>
  <c r="R212" i="58" s="1"/>
  <c r="I203" i="58"/>
  <c r="I207" i="58" s="1"/>
  <c r="I212" i="58" s="1"/>
  <c r="BZ112" i="58"/>
  <c r="BZ116" i="58" s="1"/>
  <c r="BZ117" i="58" s="1"/>
  <c r="BZ185" i="58"/>
  <c r="BZ203" i="58" s="1"/>
  <c r="BZ207" i="58" s="1"/>
  <c r="BG121" i="58"/>
  <c r="BG217" i="58" s="1"/>
  <c r="CE112" i="58"/>
  <c r="CE116" i="58" s="1"/>
  <c r="CE117" i="58" s="1"/>
  <c r="CE185" i="58"/>
  <c r="CE203" i="58" s="1"/>
  <c r="CE207" i="58" s="1"/>
  <c r="W112" i="58"/>
  <c r="W116" i="58" s="1"/>
  <c r="W117" i="58" s="1"/>
  <c r="W185" i="58"/>
  <c r="W203" i="58" s="1"/>
  <c r="W207" i="58" s="1"/>
  <c r="AI212" i="58"/>
  <c r="AI213" i="58"/>
  <c r="BM213" i="58"/>
  <c r="BM212" i="58"/>
  <c r="N16" i="77"/>
  <c r="N22" i="77" s="1"/>
  <c r="N30" i="77" s="1"/>
  <c r="BG261" i="58"/>
  <c r="U169" i="58"/>
  <c r="U264" i="58" s="1"/>
  <c r="AA261" i="58"/>
  <c r="X169" i="58"/>
  <c r="X264" i="58" s="1"/>
  <c r="BN169" i="58"/>
  <c r="BN264" i="58" s="1"/>
  <c r="BI169" i="58"/>
  <c r="BI264" i="58" s="1"/>
  <c r="CC121" i="58"/>
  <c r="CC217" i="58" s="1"/>
  <c r="AY112" i="58"/>
  <c r="AY116" i="58" s="1"/>
  <c r="AY117" i="58" s="1"/>
  <c r="AY185" i="58"/>
  <c r="AY203" i="58" s="1"/>
  <c r="AY207" i="58" s="1"/>
  <c r="Y112" i="58"/>
  <c r="Y116" i="58" s="1"/>
  <c r="Y117" i="58" s="1"/>
  <c r="Y185" i="58"/>
  <c r="Y203" i="58" s="1"/>
  <c r="Y207" i="58" s="1"/>
  <c r="BA112" i="58"/>
  <c r="BA116" i="58" s="1"/>
  <c r="BA117" i="58" s="1"/>
  <c r="BA185" i="58"/>
  <c r="BA203" i="58" s="1"/>
  <c r="BA207" i="58" s="1"/>
  <c r="BA212" i="58" s="1"/>
  <c r="T112" i="58"/>
  <c r="T116" i="58" s="1"/>
  <c r="T117" i="58" s="1"/>
  <c r="T185" i="58"/>
  <c r="T203" i="58" s="1"/>
  <c r="T207" i="58" s="1"/>
  <c r="T212" i="58" s="1"/>
  <c r="J185" i="58"/>
  <c r="J203" i="58" s="1"/>
  <c r="J207" i="58" s="1"/>
  <c r="J212" i="58" s="1"/>
  <c r="AQ212" i="58"/>
  <c r="AQ213" i="58"/>
  <c r="D34" i="18"/>
  <c r="AD16" i="77"/>
  <c r="AD22" i="77" s="1"/>
  <c r="AD30" i="77" s="1"/>
  <c r="BE261" i="58"/>
  <c r="AO169" i="58"/>
  <c r="AO264" i="58" s="1"/>
  <c r="W261" i="58"/>
  <c r="G261" i="58"/>
  <c r="J16" i="77"/>
  <c r="J22" i="77" s="1"/>
  <c r="J30" i="77" s="1"/>
  <c r="CE169" i="58"/>
  <c r="CE264" i="58" s="1"/>
  <c r="AI261" i="58"/>
  <c r="BH169" i="58"/>
  <c r="BH264" i="58" s="1"/>
  <c r="AX169" i="58"/>
  <c r="AX264" i="58" s="1"/>
  <c r="CW94" i="58"/>
  <c r="AV94" i="58"/>
  <c r="V213" i="58"/>
  <c r="V94" i="58"/>
  <c r="I371" i="57"/>
  <c r="M112" i="58"/>
  <c r="M116" i="58" s="1"/>
  <c r="M117" i="58" s="1"/>
  <c r="M185" i="58"/>
  <c r="M203" i="58" s="1"/>
  <c r="M207" i="58" s="1"/>
  <c r="BS112" i="58"/>
  <c r="BS116" i="58" s="1"/>
  <c r="BS117" i="58" s="1"/>
  <c r="BS185" i="58"/>
  <c r="BS203" i="58" s="1"/>
  <c r="BS207" i="58" s="1"/>
  <c r="BC213" i="58"/>
  <c r="U213" i="58"/>
  <c r="AH16" i="77"/>
  <c r="AH22" i="77" s="1"/>
  <c r="AH30" i="77" s="1"/>
  <c r="CI169" i="58"/>
  <c r="CI264" i="58" s="1"/>
  <c r="CA169" i="58"/>
  <c r="CA264" i="58" s="1"/>
  <c r="CD261" i="58"/>
  <c r="P169" i="58"/>
  <c r="P264" i="58" s="1"/>
  <c r="CP213" i="58"/>
  <c r="CP212" i="58"/>
  <c r="CP94" i="58"/>
  <c r="BT94" i="58"/>
  <c r="AX213" i="58"/>
  <c r="AX94" i="58"/>
  <c r="N94" i="58"/>
  <c r="CT112" i="58"/>
  <c r="CT116" i="58" s="1"/>
  <c r="CT117" i="58" s="1"/>
  <c r="BB112" i="58"/>
  <c r="BB116" i="58" s="1"/>
  <c r="BB117" i="58" s="1"/>
  <c r="BB185" i="58"/>
  <c r="BB203" i="58" s="1"/>
  <c r="BB207" i="58" s="1"/>
  <c r="BB212" i="58" s="1"/>
  <c r="H112" i="58"/>
  <c r="H116" i="58" s="1"/>
  <c r="H117" i="58" s="1"/>
  <c r="H185" i="58"/>
  <c r="H203" i="58" s="1"/>
  <c r="H207" i="58" s="1"/>
  <c r="H212" i="58" s="1"/>
  <c r="U186" i="58"/>
  <c r="U203" i="58" s="1"/>
  <c r="U207" i="58" s="1"/>
  <c r="U212" i="58" s="1"/>
  <c r="U112" i="58"/>
  <c r="U116" i="58" s="1"/>
  <c r="U117" i="58" s="1"/>
  <c r="CR261" i="58"/>
  <c r="BL13" i="77"/>
  <c r="AW261" i="58"/>
  <c r="AK169" i="58"/>
  <c r="AK264" i="58" s="1"/>
  <c r="L261" i="58"/>
  <c r="BM169" i="58"/>
  <c r="BM264" i="58" s="1"/>
  <c r="BJ261" i="58"/>
  <c r="G16" i="77"/>
  <c r="G22" i="77" s="1"/>
  <c r="G30" i="77" s="1"/>
  <c r="M16" i="77"/>
  <c r="M22" i="77" s="1"/>
  <c r="M30" i="77" s="1"/>
  <c r="AA112" i="58"/>
  <c r="AA116" i="58" s="1"/>
  <c r="AA117" i="58" s="1"/>
  <c r="AI112" i="58"/>
  <c r="AI116" i="58" s="1"/>
  <c r="AI117" i="58" s="1"/>
  <c r="AS112" i="58"/>
  <c r="AS116" i="58" s="1"/>
  <c r="AS117" i="58" s="1"/>
  <c r="AU112" i="58"/>
  <c r="AU116" i="58" s="1"/>
  <c r="AU117" i="58" s="1"/>
  <c r="AQ112" i="58"/>
  <c r="AQ116" i="58" s="1"/>
  <c r="AQ117" i="58" s="1"/>
  <c r="R112" i="58"/>
  <c r="R116" i="58" s="1"/>
  <c r="R117" i="58" s="1"/>
  <c r="I112" i="58"/>
  <c r="I116" i="58" s="1"/>
  <c r="I117" i="58" s="1"/>
  <c r="CR112" i="58"/>
  <c r="CR116" i="58" s="1"/>
  <c r="CR117" i="58" s="1"/>
  <c r="CR185" i="58"/>
  <c r="CR203" i="58" s="1"/>
  <c r="CR207" i="58" s="1"/>
  <c r="BR112" i="58"/>
  <c r="BR116" i="58" s="1"/>
  <c r="BR117" i="58" s="1"/>
  <c r="BR185" i="58"/>
  <c r="BR203" i="58" s="1"/>
  <c r="BR207" i="58" s="1"/>
  <c r="BV112" i="58"/>
  <c r="BV116" i="58" s="1"/>
  <c r="BV117" i="58" s="1"/>
  <c r="BV185" i="58"/>
  <c r="BV203" i="58" s="1"/>
  <c r="BV207" i="58" s="1"/>
  <c r="BW112" i="58"/>
  <c r="BW116" i="58" s="1"/>
  <c r="BW117" i="58" s="1"/>
  <c r="BW185" i="58"/>
  <c r="BW203" i="58" s="1"/>
  <c r="BW207" i="58" s="1"/>
  <c r="CN213" i="58"/>
  <c r="CN212" i="58"/>
  <c r="W212" i="58"/>
  <c r="W213" i="58"/>
  <c r="AK213" i="58"/>
  <c r="BT213" i="58"/>
  <c r="BT212" i="58"/>
  <c r="CD212" i="58"/>
  <c r="CD213" i="58"/>
  <c r="V16" i="77"/>
  <c r="V22" i="77" s="1"/>
  <c r="V30" i="77" s="1"/>
  <c r="AP16" i="77"/>
  <c r="AP22" i="77" s="1"/>
  <c r="AP30" i="77" s="1"/>
  <c r="CS261" i="58"/>
  <c r="CK261" i="58"/>
  <c r="BG169" i="58"/>
  <c r="BG264" i="58" s="1"/>
  <c r="Q169" i="58"/>
  <c r="Q264" i="58" s="1"/>
  <c r="BW169" i="58"/>
  <c r="BW264" i="58" s="1"/>
  <c r="S169" i="58"/>
  <c r="S264" i="58" s="1"/>
  <c r="AY169" i="58"/>
  <c r="AY264" i="58" s="1"/>
  <c r="CY213" i="58"/>
  <c r="CY94" i="58"/>
  <c r="BX212" i="58"/>
  <c r="BX213" i="58"/>
  <c r="BX94" i="58"/>
  <c r="BL212" i="58"/>
  <c r="BL213" i="58"/>
  <c r="BL94" i="58"/>
  <c r="AK94" i="58"/>
  <c r="CZ213" i="58"/>
  <c r="CZ212" i="58"/>
  <c r="S213" i="58"/>
  <c r="S212" i="58"/>
  <c r="CH212" i="58"/>
  <c r="CH213" i="58"/>
  <c r="CQ212" i="58"/>
  <c r="CQ213" i="58"/>
  <c r="CV169" i="58"/>
  <c r="CV264" i="58" s="1"/>
  <c r="CP169" i="58"/>
  <c r="CP264" i="58" s="1"/>
  <c r="U16" i="77"/>
  <c r="U22" i="77" s="1"/>
  <c r="U30" i="77" s="1"/>
  <c r="BH16" i="77"/>
  <c r="BH22" i="77" s="1"/>
  <c r="BH30" i="77" s="1"/>
  <c r="AN16" i="77"/>
  <c r="AN22" i="77" s="1"/>
  <c r="AN30" i="77" s="1"/>
  <c r="F16" i="77"/>
  <c r="F22" i="77" s="1"/>
  <c r="F30" i="77" s="1"/>
  <c r="AL94" i="58"/>
  <c r="AB213" i="58"/>
  <c r="AB94" i="58"/>
  <c r="X94" i="58"/>
  <c r="I370" i="57"/>
  <c r="AP112" i="58"/>
  <c r="AP116" i="58" s="1"/>
  <c r="AP117" i="58" s="1"/>
  <c r="AP185" i="58"/>
  <c r="AP203" i="58" s="1"/>
  <c r="AP207" i="58" s="1"/>
  <c r="AP212" i="58" s="1"/>
  <c r="O213" i="58"/>
  <c r="CU212" i="58"/>
  <c r="CU213" i="58"/>
  <c r="E213" i="58"/>
  <c r="E212" i="58"/>
  <c r="CS213" i="58"/>
  <c r="CS212" i="58"/>
  <c r="BI16" i="77"/>
  <c r="BI22" i="77" s="1"/>
  <c r="BI30" i="77" s="1"/>
  <c r="Q16" i="77"/>
  <c r="Q22" i="77" s="1"/>
  <c r="Q30" i="77" s="1"/>
  <c r="BE16" i="77"/>
  <c r="BE22" i="77" s="1"/>
  <c r="BE30" i="77" s="1"/>
  <c r="AS169" i="58"/>
  <c r="AS264" i="58" s="1"/>
  <c r="K169" i="58"/>
  <c r="K264" i="58" s="1"/>
  <c r="CZ121" i="58"/>
  <c r="CZ217" i="58" s="1"/>
  <c r="BE121" i="58"/>
  <c r="BE217" i="58" s="1"/>
  <c r="AM112" i="58"/>
  <c r="AM116" i="58" s="1"/>
  <c r="AM117" i="58" s="1"/>
  <c r="AM185" i="58"/>
  <c r="AM203" i="58" s="1"/>
  <c r="AM207" i="58" s="1"/>
  <c r="AM212" i="58" s="1"/>
  <c r="AC112" i="58"/>
  <c r="AC116" i="58" s="1"/>
  <c r="AC117" i="58" s="1"/>
  <c r="AC185" i="58"/>
  <c r="AC203" i="58" s="1"/>
  <c r="AC207" i="58" s="1"/>
  <c r="AW112" i="58"/>
  <c r="AW116" i="58" s="1"/>
  <c r="AW117" i="58" s="1"/>
  <c r="AW185" i="58"/>
  <c r="AW203" i="58" s="1"/>
  <c r="AW207" i="58" s="1"/>
  <c r="CU261" i="58"/>
  <c r="AK261" i="58"/>
  <c r="CJ261" i="58"/>
  <c r="CQ203" i="58"/>
  <c r="CQ207" i="58" s="1"/>
  <c r="BC203" i="58"/>
  <c r="BC207" i="58" s="1"/>
  <c r="BC212" i="58" s="1"/>
  <c r="AG203" i="58"/>
  <c r="AG207" i="58" s="1"/>
  <c r="AG212" i="58" s="1"/>
  <c r="AG214" i="58" s="1"/>
  <c r="AE203" i="58"/>
  <c r="AE207" i="58" s="1"/>
  <c r="CX203" i="58"/>
  <c r="CX207" i="58" s="1"/>
  <c r="F203" i="58"/>
  <c r="F207" i="58" s="1"/>
  <c r="F212" i="58" s="1"/>
  <c r="S22" i="77"/>
  <c r="S30" i="77" s="1"/>
  <c r="AR203" i="58"/>
  <c r="AR207" i="58" s="1"/>
  <c r="AR212" i="58" s="1"/>
  <c r="H16" i="77"/>
  <c r="H22" i="77" s="1"/>
  <c r="H30" i="77" s="1"/>
  <c r="BO112" i="58"/>
  <c r="BO116" i="58" s="1"/>
  <c r="BO117" i="58" s="1"/>
  <c r="BO185" i="58"/>
  <c r="BO203" i="58" s="1"/>
  <c r="BO207" i="58" s="1"/>
  <c r="CU112" i="58"/>
  <c r="CU116" i="58" s="1"/>
  <c r="CU117" i="58" s="1"/>
  <c r="CU185" i="58"/>
  <c r="CU203" i="58" s="1"/>
  <c r="CU207" i="58" s="1"/>
  <c r="BN112" i="58"/>
  <c r="BN116" i="58" s="1"/>
  <c r="BN117" i="58" s="1"/>
  <c r="BN185" i="58"/>
  <c r="BN203" i="58" s="1"/>
  <c r="BN207" i="58" s="1"/>
  <c r="BK212" i="58"/>
  <c r="BK213" i="58"/>
  <c r="G213" i="58"/>
  <c r="G212" i="58"/>
  <c r="M212" i="58"/>
  <c r="M213" i="58"/>
  <c r="AJ212" i="58"/>
  <c r="AJ213" i="58"/>
  <c r="BF212" i="58"/>
  <c r="BF213" i="58"/>
  <c r="AM16" i="77"/>
  <c r="AM22" i="77" s="1"/>
  <c r="AM30" i="77" s="1"/>
  <c r="AJ169" i="58"/>
  <c r="AJ264" i="58" s="1"/>
  <c r="U261" i="58"/>
  <c r="BW261" i="58"/>
  <c r="AA169" i="58"/>
  <c r="AA264" i="58" s="1"/>
  <c r="BD261" i="58"/>
  <c r="S261" i="58"/>
  <c r="H169" i="58"/>
  <c r="H264" i="58" s="1"/>
  <c r="BN261" i="58"/>
  <c r="CL121" i="58"/>
  <c r="CL217" i="58" s="1"/>
  <c r="G121" i="58"/>
  <c r="G217" i="58" s="1"/>
  <c r="CV112" i="58"/>
  <c r="CV116" i="58" s="1"/>
  <c r="CV117" i="58" s="1"/>
  <c r="CV185" i="58"/>
  <c r="CV203" i="58" s="1"/>
  <c r="CV207" i="58" s="1"/>
  <c r="BS212" i="58"/>
  <c r="BS213" i="58"/>
  <c r="Y213" i="58"/>
  <c r="Y212" i="58"/>
  <c r="BZ212" i="58"/>
  <c r="BZ213" i="58"/>
  <c r="CV261" i="58"/>
  <c r="BD16" i="77"/>
  <c r="BD22" i="77" s="1"/>
  <c r="BD30" i="77" s="1"/>
  <c r="AY16" i="77"/>
  <c r="AY22" i="77" s="1"/>
  <c r="AY30" i="77" s="1"/>
  <c r="K16" i="77"/>
  <c r="K22" i="77" s="1"/>
  <c r="K30" i="77" s="1"/>
  <c r="BV261" i="58"/>
  <c r="AX261" i="58"/>
  <c r="AE169" i="58"/>
  <c r="AE264" i="58" s="1"/>
  <c r="BJ213" i="58"/>
  <c r="BJ94" i="58"/>
  <c r="BH121" i="58"/>
  <c r="BH217" i="58" s="1"/>
  <c r="BD94" i="58"/>
  <c r="Q121" i="58"/>
  <c r="Q217" i="58" s="1"/>
  <c r="CQ169" i="58"/>
  <c r="CQ264" i="58" s="1"/>
  <c r="CF185" i="58"/>
  <c r="CF203" i="58" s="1"/>
  <c r="CF207" i="58" s="1"/>
  <c r="AF112" i="58"/>
  <c r="AF116" i="58" s="1"/>
  <c r="AF117" i="58" s="1"/>
  <c r="AF185" i="58"/>
  <c r="AF203" i="58" s="1"/>
  <c r="AF207" i="58" s="1"/>
  <c r="AF212" i="58" s="1"/>
  <c r="AF214" i="58" s="1"/>
  <c r="BK62" i="18"/>
  <c r="BF16" i="77"/>
  <c r="BF22" i="77" s="1"/>
  <c r="BF30" i="77" s="1"/>
  <c r="I261" i="58"/>
  <c r="BX169" i="58"/>
  <c r="BX264" i="58" s="1"/>
  <c r="D261" i="58"/>
  <c r="K261" i="58"/>
  <c r="AU261" i="58"/>
  <c r="BM121" i="58"/>
  <c r="BM217" i="58" s="1"/>
  <c r="AZ213" i="58"/>
  <c r="AZ94" i="58"/>
  <c r="P94" i="58"/>
  <c r="AO112" i="58"/>
  <c r="AO116" i="58" s="1"/>
  <c r="AO117" i="58" s="1"/>
  <c r="AO185" i="58"/>
  <c r="AO203" i="58" s="1"/>
  <c r="AO207" i="58" s="1"/>
  <c r="AO212" i="58" s="1"/>
  <c r="AO214" i="58" s="1"/>
  <c r="CO185" i="58"/>
  <c r="CO203" i="58" s="1"/>
  <c r="CO207" i="58" s="1"/>
  <c r="D112" i="58"/>
  <c r="D116" i="58" s="1"/>
  <c r="D117" i="58" s="1"/>
  <c r="D185" i="58"/>
  <c r="D203" i="58" s="1"/>
  <c r="D207" i="58" s="1"/>
  <c r="D212" i="58" s="1"/>
  <c r="BQ213" i="58"/>
  <c r="BQ212" i="58"/>
  <c r="BJ169" i="58"/>
  <c r="BJ264" i="58" s="1"/>
  <c r="AB261" i="58"/>
  <c r="J169" i="58"/>
  <c r="J264" i="58" s="1"/>
  <c r="BP261" i="58"/>
  <c r="BV214" i="58"/>
  <c r="BL14" i="77"/>
  <c r="CQ112" i="58"/>
  <c r="CQ116" i="58" s="1"/>
  <c r="CQ117" i="58" s="1"/>
  <c r="BC112" i="58"/>
  <c r="BC116" i="58" s="1"/>
  <c r="BC117" i="58" s="1"/>
  <c r="AG112" i="58"/>
  <c r="AG116" i="58" s="1"/>
  <c r="AG117" i="58" s="1"/>
  <c r="AE112" i="58"/>
  <c r="AE116" i="58" s="1"/>
  <c r="AE117" i="58" s="1"/>
  <c r="CX112" i="58"/>
  <c r="CX116" i="58" s="1"/>
  <c r="CX117" i="58" s="1"/>
  <c r="F112" i="58"/>
  <c r="F116" i="58" s="1"/>
  <c r="F117" i="58" s="1"/>
  <c r="AR112" i="58"/>
  <c r="AR116" i="58" s="1"/>
  <c r="AR117" i="58" s="1"/>
  <c r="AY212" i="58" l="1"/>
  <c r="AY214" i="58" s="1"/>
  <c r="BI212" i="58"/>
  <c r="BI214" i="58" s="1"/>
  <c r="AC212" i="58"/>
  <c r="AC214" i="58" s="1"/>
  <c r="AW212" i="58"/>
  <c r="AW214" i="58" s="1"/>
  <c r="AE212" i="58"/>
  <c r="AE214" i="58" s="1"/>
  <c r="AA214" i="58"/>
  <c r="F214" i="58"/>
  <c r="CT214" i="58"/>
  <c r="BO261" i="58"/>
  <c r="CO261" i="58"/>
  <c r="AR261" i="58"/>
  <c r="AE261" i="58"/>
  <c r="AG261" i="58"/>
  <c r="CO214" i="58"/>
  <c r="CS185" i="58"/>
  <c r="CS203" i="58" s="1"/>
  <c r="CS207" i="58" s="1"/>
  <c r="K185" i="58"/>
  <c r="K203" i="58" s="1"/>
  <c r="K207" i="58" s="1"/>
  <c r="K212" i="58" s="1"/>
  <c r="O185" i="58"/>
  <c r="O203" i="58" s="1"/>
  <c r="O207" i="58" s="1"/>
  <c r="O212" i="58" s="1"/>
  <c r="L214" i="58"/>
  <c r="E123" i="58"/>
  <c r="E124" i="58" s="1"/>
  <c r="E125" i="58" s="1"/>
  <c r="D83" i="18" s="1"/>
  <c r="E217" i="58"/>
  <c r="E219" i="58" s="1"/>
  <c r="J214" i="58"/>
  <c r="AT185" i="58"/>
  <c r="AT203" i="58" s="1"/>
  <c r="AT207" i="58" s="1"/>
  <c r="AT212" i="58" s="1"/>
  <c r="CO266" i="58"/>
  <c r="CO268" i="58" s="1"/>
  <c r="BY266" i="58"/>
  <c r="BY268" i="58" s="1"/>
  <c r="CI214" i="58"/>
  <c r="BU261" i="58"/>
  <c r="Z185" i="58"/>
  <c r="Z203" i="58" s="1"/>
  <c r="Z207" i="58" s="1"/>
  <c r="Z212" i="58" s="1"/>
  <c r="AN185" i="58"/>
  <c r="AN203" i="58" s="1"/>
  <c r="AN207" i="58" s="1"/>
  <c r="AN212" i="58" s="1"/>
  <c r="CR214" i="58"/>
  <c r="AN214" i="58"/>
  <c r="K214" i="58"/>
  <c r="Z214" i="58"/>
  <c r="BH214" i="58"/>
  <c r="AH185" i="58"/>
  <c r="AH203" i="58" s="1"/>
  <c r="AH207" i="58" s="1"/>
  <c r="AH212" i="58" s="1"/>
  <c r="BY171" i="58"/>
  <c r="BY172" i="58" s="1"/>
  <c r="BY173" i="58" s="1"/>
  <c r="R214" i="58"/>
  <c r="BY214" i="58"/>
  <c r="BB214" i="58"/>
  <c r="CA214" i="58"/>
  <c r="CO171" i="58"/>
  <c r="CO172" i="58" s="1"/>
  <c r="CO173" i="58" s="1"/>
  <c r="CH261" i="58"/>
  <c r="AJ214" i="58"/>
  <c r="T214" i="58"/>
  <c r="CM214" i="58"/>
  <c r="BO214" i="58"/>
  <c r="CF214" i="58"/>
  <c r="BY278" i="58"/>
  <c r="Q219" i="58"/>
  <c r="G219" i="58"/>
  <c r="AK266" i="58"/>
  <c r="AK268" i="58" s="1"/>
  <c r="AJ88" i="18" s="1"/>
  <c r="CI266" i="58"/>
  <c r="CI268" i="58" s="1"/>
  <c r="BF219" i="58"/>
  <c r="BH266" i="58"/>
  <c r="BH268" i="58" s="1"/>
  <c r="BG88" i="18" s="1"/>
  <c r="BI266" i="58"/>
  <c r="BI268" i="58" s="1"/>
  <c r="BH88" i="18" s="1"/>
  <c r="CK266" i="58"/>
  <c r="CK268" i="58" s="1"/>
  <c r="BM219" i="58"/>
  <c r="BH219" i="58"/>
  <c r="CP266" i="58"/>
  <c r="CP268" i="58" s="1"/>
  <c r="AY266" i="58"/>
  <c r="AY268" i="58" s="1"/>
  <c r="AX88" i="18" s="1"/>
  <c r="BA266" i="58"/>
  <c r="BA268" i="58" s="1"/>
  <c r="AZ88" i="18" s="1"/>
  <c r="CA266" i="58"/>
  <c r="CA268" i="58" s="1"/>
  <c r="BN266" i="58"/>
  <c r="BN268" i="58" s="1"/>
  <c r="X266" i="58"/>
  <c r="X268" i="58" s="1"/>
  <c r="W88" i="18" s="1"/>
  <c r="BJ266" i="58"/>
  <c r="BJ268" i="58" s="1"/>
  <c r="BI88" i="18" s="1"/>
  <c r="CQ266" i="58"/>
  <c r="CQ268" i="58" s="1"/>
  <c r="BY219" i="58"/>
  <c r="K266" i="58"/>
  <c r="K268" i="58" s="1"/>
  <c r="J88" i="18" s="1"/>
  <c r="AS266" i="58"/>
  <c r="AS268" i="58" s="1"/>
  <c r="AR88" i="18" s="1"/>
  <c r="AR266" i="58"/>
  <c r="AR268" i="58" s="1"/>
  <c r="AQ88" i="18" s="1"/>
  <c r="CV266" i="58"/>
  <c r="CV268" i="58" s="1"/>
  <c r="BG266" i="58"/>
  <c r="BG268" i="58" s="1"/>
  <c r="BF88" i="18" s="1"/>
  <c r="BM266" i="58"/>
  <c r="BM268" i="58" s="1"/>
  <c r="U266" i="58"/>
  <c r="U268" i="58" s="1"/>
  <c r="T88" i="18" s="1"/>
  <c r="BG219" i="58"/>
  <c r="BQ266" i="58"/>
  <c r="BQ268" i="58" s="1"/>
  <c r="AW266" i="58"/>
  <c r="AW268" i="58" s="1"/>
  <c r="AV88" i="18" s="1"/>
  <c r="CG219" i="58"/>
  <c r="BE266" i="58"/>
  <c r="BE268" i="58" s="1"/>
  <c r="BD88" i="18" s="1"/>
  <c r="CN266" i="58"/>
  <c r="CN268" i="58" s="1"/>
  <c r="CF266" i="58"/>
  <c r="CF268" i="58" s="1"/>
  <c r="CD266" i="58"/>
  <c r="CD268" i="58" s="1"/>
  <c r="AC266" i="58"/>
  <c r="AC268" i="58" s="1"/>
  <c r="AB88" i="18" s="1"/>
  <c r="BB266" i="58"/>
  <c r="BB268" i="58" s="1"/>
  <c r="BA88" i="18" s="1"/>
  <c r="CZ266" i="58"/>
  <c r="CZ268" i="58" s="1"/>
  <c r="AL266" i="58"/>
  <c r="AL268" i="58" s="1"/>
  <c r="AK88" i="18" s="1"/>
  <c r="N266" i="58"/>
  <c r="N268" i="58" s="1"/>
  <c r="M88" i="18" s="1"/>
  <c r="BO266" i="58"/>
  <c r="BO268" i="58" s="1"/>
  <c r="CJ266" i="58"/>
  <c r="CJ268" i="58" s="1"/>
  <c r="T266" i="58"/>
  <c r="T268" i="58" s="1"/>
  <c r="S88" i="18" s="1"/>
  <c r="AN266" i="58"/>
  <c r="AN268" i="58" s="1"/>
  <c r="AM88" i="18" s="1"/>
  <c r="CS266" i="58"/>
  <c r="CS268" i="58" s="1"/>
  <c r="AH266" i="58"/>
  <c r="AH268" i="58" s="1"/>
  <c r="AG88" i="18" s="1"/>
  <c r="AQ266" i="58"/>
  <c r="AQ268" i="58" s="1"/>
  <c r="AP88" i="18" s="1"/>
  <c r="BA214" i="58"/>
  <c r="BX266" i="58"/>
  <c r="W266" i="58"/>
  <c r="W268" i="58" s="1"/>
  <c r="V88" i="18" s="1"/>
  <c r="S219" i="58"/>
  <c r="AA266" i="58"/>
  <c r="AA268" i="58" s="1"/>
  <c r="Z88" i="18" s="1"/>
  <c r="BW266" i="58"/>
  <c r="BW268" i="58" s="1"/>
  <c r="CC219" i="58"/>
  <c r="J266" i="58"/>
  <c r="J268" i="58" s="1"/>
  <c r="I88" i="18" s="1"/>
  <c r="AE266" i="58"/>
  <c r="AE268" i="58" s="1"/>
  <c r="AD88" i="18" s="1"/>
  <c r="AJ266" i="58"/>
  <c r="AJ268" i="58" s="1"/>
  <c r="AI88" i="18" s="1"/>
  <c r="CZ219" i="58"/>
  <c r="S266" i="58"/>
  <c r="Q266" i="58"/>
  <c r="Q268" i="58" s="1"/>
  <c r="P88" i="18" s="1"/>
  <c r="CX266" i="58"/>
  <c r="CX268" i="58" s="1"/>
  <c r="P266" i="58"/>
  <c r="P268" i="58" s="1"/>
  <c r="O88" i="18" s="1"/>
  <c r="AX266" i="58"/>
  <c r="AX268" i="58" s="1"/>
  <c r="AW88" i="18" s="1"/>
  <c r="CE266" i="58"/>
  <c r="CE268" i="58" s="1"/>
  <c r="BZ266" i="58"/>
  <c r="BZ268" i="58" s="1"/>
  <c r="CL219" i="58"/>
  <c r="H266" i="58"/>
  <c r="H268" i="58" s="1"/>
  <c r="G88" i="18" s="1"/>
  <c r="BE219" i="58"/>
  <c r="BE221" i="58" s="1"/>
  <c r="BD84" i="18" s="1"/>
  <c r="CA219" i="58"/>
  <c r="AO266" i="58"/>
  <c r="AO268" i="58" s="1"/>
  <c r="AN88" i="18" s="1"/>
  <c r="CG266" i="58"/>
  <c r="CG268" i="58" s="1"/>
  <c r="BK266" i="58"/>
  <c r="BK268" i="58" s="1"/>
  <c r="BJ88" i="18" s="1"/>
  <c r="CR266" i="58"/>
  <c r="CR268" i="58" s="1"/>
  <c r="AF266" i="58"/>
  <c r="AF268" i="58" s="1"/>
  <c r="AE88" i="18" s="1"/>
  <c r="R266" i="58"/>
  <c r="R268" i="58" s="1"/>
  <c r="Q88" i="18" s="1"/>
  <c r="M266" i="58"/>
  <c r="M268" i="58" s="1"/>
  <c r="L88" i="18" s="1"/>
  <c r="AT266" i="58"/>
  <c r="AT268" i="58" s="1"/>
  <c r="AS88" i="18" s="1"/>
  <c r="BR266" i="58"/>
  <c r="BR268" i="58" s="1"/>
  <c r="AI266" i="58"/>
  <c r="AI268" i="58" s="1"/>
  <c r="AH88" i="18" s="1"/>
  <c r="BD266" i="58"/>
  <c r="BD268" i="58" s="1"/>
  <c r="BC88" i="18" s="1"/>
  <c r="CO278" i="58"/>
  <c r="CL266" i="58"/>
  <c r="CL268" i="58" s="1"/>
  <c r="CM266" i="58"/>
  <c r="CM268" i="58" s="1"/>
  <c r="CT266" i="58"/>
  <c r="CT268" i="58" s="1"/>
  <c r="CB266" i="58"/>
  <c r="CB268" i="58" s="1"/>
  <c r="AV266" i="58"/>
  <c r="AV268" i="58" s="1"/>
  <c r="AU88" i="18" s="1"/>
  <c r="BP266" i="58"/>
  <c r="BP268" i="58" s="1"/>
  <c r="AZ266" i="58"/>
  <c r="AZ268" i="58" s="1"/>
  <c r="AY88" i="18" s="1"/>
  <c r="L266" i="58"/>
  <c r="L268" i="58" s="1"/>
  <c r="K88" i="18" s="1"/>
  <c r="CH266" i="58"/>
  <c r="I266" i="58"/>
  <c r="I268" i="58" s="1"/>
  <c r="H88" i="18" s="1"/>
  <c r="F266" i="58"/>
  <c r="F268" i="58" s="1"/>
  <c r="E88" i="18" s="1"/>
  <c r="AB266" i="58"/>
  <c r="AB268" i="58" s="1"/>
  <c r="AA88" i="18" s="1"/>
  <c r="V266" i="58"/>
  <c r="V268" i="58" s="1"/>
  <c r="U88" i="18" s="1"/>
  <c r="Z266" i="58"/>
  <c r="Z268" i="58" s="1"/>
  <c r="Y88" i="18" s="1"/>
  <c r="CC278" i="58"/>
  <c r="BS266" i="58"/>
  <c r="BS268" i="58" s="1"/>
  <c r="G266" i="58"/>
  <c r="G268" i="58" s="1"/>
  <c r="F88" i="18" s="1"/>
  <c r="AG266" i="58"/>
  <c r="AG268" i="58" s="1"/>
  <c r="AF88" i="18" s="1"/>
  <c r="BU266" i="58"/>
  <c r="Y266" i="58"/>
  <c r="Y268" i="58" s="1"/>
  <c r="X88" i="18" s="1"/>
  <c r="BL266" i="58"/>
  <c r="BL268" i="58" s="1"/>
  <c r="CU266" i="58"/>
  <c r="CU268" i="58" s="1"/>
  <c r="CW266" i="58"/>
  <c r="CW268" i="58" s="1"/>
  <c r="O266" i="58"/>
  <c r="O268" i="58" s="1"/>
  <c r="N88" i="18" s="1"/>
  <c r="BC266" i="58"/>
  <c r="BC268" i="58" s="1"/>
  <c r="BB88" i="18" s="1"/>
  <c r="BT266" i="58"/>
  <c r="BT268" i="58" s="1"/>
  <c r="AP266" i="58"/>
  <c r="AP268" i="58" s="1"/>
  <c r="AO88" i="18" s="1"/>
  <c r="AM266" i="58"/>
  <c r="AM268" i="58" s="1"/>
  <c r="AL88" i="18" s="1"/>
  <c r="AD266" i="58"/>
  <c r="AD268" i="58" s="1"/>
  <c r="AC88" i="18" s="1"/>
  <c r="BV266" i="58"/>
  <c r="BV268" i="58" s="1"/>
  <c r="AU266" i="58"/>
  <c r="AU268" i="58" s="1"/>
  <c r="AT88" i="18" s="1"/>
  <c r="CY266" i="58"/>
  <c r="CY268" i="58" s="1"/>
  <c r="BL214" i="58"/>
  <c r="BP214" i="58"/>
  <c r="AR214" i="58"/>
  <c r="AT214" i="58"/>
  <c r="S268" i="58"/>
  <c r="R88" i="18" s="1"/>
  <c r="CX171" i="58"/>
  <c r="CX172" i="58" s="1"/>
  <c r="CX173" i="58" s="1"/>
  <c r="CT171" i="58"/>
  <c r="CT172" i="58" s="1"/>
  <c r="CT173" i="58" s="1"/>
  <c r="AF171" i="58"/>
  <c r="AF172" i="58" s="1"/>
  <c r="AF173" i="58" s="1"/>
  <c r="AE87" i="18" s="1"/>
  <c r="AT171" i="58"/>
  <c r="AT172" i="58" s="1"/>
  <c r="AT173" i="58" s="1"/>
  <c r="AS87" i="18" s="1"/>
  <c r="AM214" i="58"/>
  <c r="BH123" i="58"/>
  <c r="BH124" i="58" s="1"/>
  <c r="BH125" i="58" s="1"/>
  <c r="BG83" i="18" s="1"/>
  <c r="CQ214" i="58"/>
  <c r="BH171" i="58"/>
  <c r="BH172" i="58" s="1"/>
  <c r="BH173" i="58" s="1"/>
  <c r="BG87" i="18" s="1"/>
  <c r="BZ171" i="58"/>
  <c r="BZ172" i="58" s="1"/>
  <c r="BZ173" i="58" s="1"/>
  <c r="AW171" i="58"/>
  <c r="AW172" i="58" s="1"/>
  <c r="AW173" i="58" s="1"/>
  <c r="AV87" i="18" s="1"/>
  <c r="CL214" i="58"/>
  <c r="CK214" i="58"/>
  <c r="AH214" i="58"/>
  <c r="CC214" i="58"/>
  <c r="CG214" i="58"/>
  <c r="S123" i="58"/>
  <c r="CY214" i="58"/>
  <c r="AK171" i="58"/>
  <c r="AK172" i="58" s="1"/>
  <c r="AK173" i="58" s="1"/>
  <c r="AJ87" i="18" s="1"/>
  <c r="P171" i="58"/>
  <c r="P172" i="58" s="1"/>
  <c r="P173" i="58" s="1"/>
  <c r="O87" i="18" s="1"/>
  <c r="G123" i="58"/>
  <c r="G124" i="58" s="1"/>
  <c r="G125" i="58" s="1"/>
  <c r="F83" i="18" s="1"/>
  <c r="BY123" i="58"/>
  <c r="BY124" i="58" s="1"/>
  <c r="BY125" i="58" s="1"/>
  <c r="AA171" i="58"/>
  <c r="AA172" i="58" s="1"/>
  <c r="AA173" i="58" s="1"/>
  <c r="Z87" i="18" s="1"/>
  <c r="M214" i="58"/>
  <c r="BK214" i="58"/>
  <c r="BG171" i="58"/>
  <c r="BG172" i="58" s="1"/>
  <c r="BG173" i="58" s="1"/>
  <c r="BF87" i="18" s="1"/>
  <c r="BL171" i="58"/>
  <c r="BL172" i="58" s="1"/>
  <c r="BL173" i="58" s="1"/>
  <c r="BP171" i="58"/>
  <c r="BP172" i="58" s="1"/>
  <c r="BP173" i="58" s="1"/>
  <c r="BJ171" i="58"/>
  <c r="BJ172" i="58" s="1"/>
  <c r="BJ173" i="58" s="1"/>
  <c r="BI87" i="18" s="1"/>
  <c r="AE171" i="58"/>
  <c r="AE172" i="58" s="1"/>
  <c r="AE173" i="58" s="1"/>
  <c r="AD87" i="18" s="1"/>
  <c r="BS214" i="58"/>
  <c r="CL123" i="58"/>
  <c r="CL124" i="58" s="1"/>
  <c r="CL125" i="58" s="1"/>
  <c r="Q171" i="58"/>
  <c r="Q172" i="58" s="1"/>
  <c r="Q173" i="58" s="1"/>
  <c r="P87" i="18" s="1"/>
  <c r="BM171" i="58"/>
  <c r="BM172" i="58" s="1"/>
  <c r="BM173" i="58" s="1"/>
  <c r="BI171" i="58"/>
  <c r="BI172" i="58" s="1"/>
  <c r="BI173" i="58" s="1"/>
  <c r="BH87" i="18" s="1"/>
  <c r="AI214" i="58"/>
  <c r="BG123" i="58"/>
  <c r="BG124" i="58" s="1"/>
  <c r="BG125" i="58" s="1"/>
  <c r="BF83" i="18" s="1"/>
  <c r="BU214" i="58"/>
  <c r="CG171" i="58"/>
  <c r="CG172" i="58" s="1"/>
  <c r="CG173" i="58" s="1"/>
  <c r="CW171" i="58"/>
  <c r="CW172" i="58" s="1"/>
  <c r="CW173" i="58" s="1"/>
  <c r="AP171" i="58"/>
  <c r="AP172" i="58" s="1"/>
  <c r="AP173" i="58" s="1"/>
  <c r="AO87" i="18" s="1"/>
  <c r="AP214" i="58"/>
  <c r="CX214" i="58"/>
  <c r="BQ214" i="58"/>
  <c r="G214" i="58"/>
  <c r="G171" i="58"/>
  <c r="G172" i="58" s="1"/>
  <c r="BG214" i="58"/>
  <c r="G366" i="57"/>
  <c r="CE171" i="58"/>
  <c r="CE172" i="58" s="1"/>
  <c r="CE173" i="58" s="1"/>
  <c r="M171" i="58"/>
  <c r="M172" i="58" s="1"/>
  <c r="M173" i="58" s="1"/>
  <c r="L87" i="18" s="1"/>
  <c r="BR171" i="58"/>
  <c r="BR172" i="58" s="1"/>
  <c r="BR173" i="58" s="1"/>
  <c r="BT171" i="58"/>
  <c r="BT172" i="58" s="1"/>
  <c r="BT173" i="58" s="1"/>
  <c r="CE214" i="58"/>
  <c r="AS214" i="58"/>
  <c r="BM123" i="58"/>
  <c r="BM124" i="58" s="1"/>
  <c r="BM125" i="58" s="1"/>
  <c r="BX171" i="58"/>
  <c r="BX172" i="58" s="1"/>
  <c r="BX173" i="58" s="1"/>
  <c r="Q123" i="58"/>
  <c r="Q124" i="58" s="1"/>
  <c r="Q125" i="58" s="1"/>
  <c r="P83" i="18" s="1"/>
  <c r="H171" i="58"/>
  <c r="H172" i="58" s="1"/>
  <c r="H173" i="58" s="1"/>
  <c r="G87" i="18" s="1"/>
  <c r="AJ171" i="58"/>
  <c r="AJ172" i="58" s="1"/>
  <c r="AJ173" i="58" s="1"/>
  <c r="AI87" i="18" s="1"/>
  <c r="BE123" i="58"/>
  <c r="BE124" i="58" s="1"/>
  <c r="BE125" i="58" s="1"/>
  <c r="BD83" i="18" s="1"/>
  <c r="CP171" i="58"/>
  <c r="CP172" i="58" s="1"/>
  <c r="CP173" i="58" s="1"/>
  <c r="S171" i="58"/>
  <c r="S172" i="58" s="1"/>
  <c r="S173" i="58" s="1"/>
  <c r="R87" i="18" s="1"/>
  <c r="CA171" i="58"/>
  <c r="CA172" i="58" s="1"/>
  <c r="CA173" i="58" s="1"/>
  <c r="X171" i="58"/>
  <c r="X172" i="58" s="1"/>
  <c r="X173" i="58" s="1"/>
  <c r="W87" i="18" s="1"/>
  <c r="CK171" i="58"/>
  <c r="CK172" i="58" s="1"/>
  <c r="CK173" i="58" s="1"/>
  <c r="CL171" i="58"/>
  <c r="CL172" i="58" s="1"/>
  <c r="CV214" i="58"/>
  <c r="CM171" i="58"/>
  <c r="CM172" i="58" s="1"/>
  <c r="CM173" i="58" s="1"/>
  <c r="AG171" i="58"/>
  <c r="AG172" i="58" s="1"/>
  <c r="AG173" i="58" s="1"/>
  <c r="AF87" i="18" s="1"/>
  <c r="BK171" i="58"/>
  <c r="BK172" i="58" s="1"/>
  <c r="BK173" i="58" s="1"/>
  <c r="BJ87" i="18" s="1"/>
  <c r="R171" i="58"/>
  <c r="R172" i="58" s="1"/>
  <c r="R173" i="58" s="1"/>
  <c r="Q87" i="18" s="1"/>
  <c r="O171" i="58"/>
  <c r="O172" i="58" s="1"/>
  <c r="O173" i="58" s="1"/>
  <c r="N87" i="18" s="1"/>
  <c r="H214" i="58"/>
  <c r="AD214" i="58"/>
  <c r="CY171" i="58"/>
  <c r="CS214" i="58"/>
  <c r="O214" i="58"/>
  <c r="S214" i="58"/>
  <c r="CW214" i="58"/>
  <c r="BQ171" i="58"/>
  <c r="BQ172" i="58" s="1"/>
  <c r="BQ173" i="58" s="1"/>
  <c r="CB214" i="58"/>
  <c r="BU171" i="58"/>
  <c r="BU172" i="58" s="1"/>
  <c r="BU173" i="58" s="1"/>
  <c r="Y171" i="58"/>
  <c r="Y172" i="58" s="1"/>
  <c r="Y173" i="58" s="1"/>
  <c r="X87" i="18" s="1"/>
  <c r="CR171" i="58"/>
  <c r="CR172" i="58" s="1"/>
  <c r="CR173" i="58" s="1"/>
  <c r="CZ171" i="58"/>
  <c r="CZ172" i="58" s="1"/>
  <c r="CZ173" i="58" s="1"/>
  <c r="BT214" i="58"/>
  <c r="AE121" i="58"/>
  <c r="AE217" i="58" s="1"/>
  <c r="BN121" i="58"/>
  <c r="BN217" i="58" s="1"/>
  <c r="BO121" i="58"/>
  <c r="BO217" i="58" s="1"/>
  <c r="AC121" i="58"/>
  <c r="AC217" i="58" s="1"/>
  <c r="AL112" i="58"/>
  <c r="AL116" i="58" s="1"/>
  <c r="AL117" i="58" s="1"/>
  <c r="AL185" i="58"/>
  <c r="AL203" i="58" s="1"/>
  <c r="AL207" i="58" s="1"/>
  <c r="AL212" i="58" s="1"/>
  <c r="CZ214" i="58"/>
  <c r="BW121" i="58"/>
  <c r="BW217" i="58" s="1"/>
  <c r="BR121" i="58"/>
  <c r="BR217" i="58" s="1"/>
  <c r="AS121" i="58"/>
  <c r="AS217" i="58" s="1"/>
  <c r="BB121" i="58"/>
  <c r="BB217" i="58" s="1"/>
  <c r="N112" i="58"/>
  <c r="N116" i="58" s="1"/>
  <c r="N117" i="58" s="1"/>
  <c r="N185" i="58"/>
  <c r="N203" i="58" s="1"/>
  <c r="N207" i="58" s="1"/>
  <c r="N212" i="58" s="1"/>
  <c r="V112" i="58"/>
  <c r="V116" i="58" s="1"/>
  <c r="V117" i="58" s="1"/>
  <c r="V185" i="58"/>
  <c r="V203" i="58" s="1"/>
  <c r="V207" i="58" s="1"/>
  <c r="V212" i="58" s="1"/>
  <c r="AV112" i="58"/>
  <c r="AV116" i="58" s="1"/>
  <c r="AV117" i="58" s="1"/>
  <c r="AV185" i="58"/>
  <c r="AV203" i="58" s="1"/>
  <c r="AV207" i="58" s="1"/>
  <c r="AV212" i="58" s="1"/>
  <c r="BK34" i="18"/>
  <c r="J121" i="58"/>
  <c r="J217" i="58" s="1"/>
  <c r="Y121" i="58"/>
  <c r="Y217" i="58" s="1"/>
  <c r="D214" i="58"/>
  <c r="AD121" i="58"/>
  <c r="AD217" i="58" s="1"/>
  <c r="AJ121" i="58"/>
  <c r="AJ217" i="58" s="1"/>
  <c r="BK121" i="58"/>
  <c r="BK217" i="58" s="1"/>
  <c r="CM121" i="58"/>
  <c r="CM217" i="58" s="1"/>
  <c r="F121" i="58"/>
  <c r="F217" i="58" s="1"/>
  <c r="AG121" i="58"/>
  <c r="AG217" i="58" s="1"/>
  <c r="D121" i="58"/>
  <c r="D217" i="58" s="1"/>
  <c r="AO121" i="58"/>
  <c r="AO217" i="58" s="1"/>
  <c r="AZ112" i="58"/>
  <c r="AZ116" i="58" s="1"/>
  <c r="AZ117" i="58" s="1"/>
  <c r="AZ185" i="58"/>
  <c r="AZ203" i="58" s="1"/>
  <c r="AZ207" i="58" s="1"/>
  <c r="AZ212" i="58" s="1"/>
  <c r="AZ214" i="58" s="1"/>
  <c r="CF121" i="58"/>
  <c r="CF217" i="58" s="1"/>
  <c r="BD112" i="58"/>
  <c r="BD116" i="58" s="1"/>
  <c r="BD117" i="58" s="1"/>
  <c r="BD185" i="58"/>
  <c r="BD203" i="58" s="1"/>
  <c r="BD207" i="58" s="1"/>
  <c r="BD212" i="58" s="1"/>
  <c r="BD214" i="58" s="1"/>
  <c r="CV121" i="58"/>
  <c r="CV217" i="58" s="1"/>
  <c r="CU214" i="58"/>
  <c r="AB112" i="58"/>
  <c r="AB116" i="58" s="1"/>
  <c r="AB117" i="58" s="1"/>
  <c r="AB185" i="58"/>
  <c r="AB203" i="58" s="1"/>
  <c r="AB207" i="58" s="1"/>
  <c r="AB212" i="58" s="1"/>
  <c r="AB214" i="58" s="1"/>
  <c r="BL112" i="58"/>
  <c r="BL116" i="58" s="1"/>
  <c r="BL117" i="58" s="1"/>
  <c r="BL185" i="58"/>
  <c r="BL203" i="58" s="1"/>
  <c r="BL207" i="58" s="1"/>
  <c r="R121" i="58"/>
  <c r="R217" i="58" s="1"/>
  <c r="U121" i="58"/>
  <c r="U217" i="58" s="1"/>
  <c r="AX112" i="58"/>
  <c r="AX116" i="58" s="1"/>
  <c r="AX117" i="58" s="1"/>
  <c r="AX185" i="58"/>
  <c r="AX203" i="58" s="1"/>
  <c r="AX207" i="58" s="1"/>
  <c r="AX212" i="58" s="1"/>
  <c r="CP112" i="58"/>
  <c r="CP116" i="58" s="1"/>
  <c r="CP117" i="58" s="1"/>
  <c r="CP185" i="58"/>
  <c r="CP203" i="58" s="1"/>
  <c r="CP207" i="58" s="1"/>
  <c r="BS121" i="58"/>
  <c r="BS217" i="58" s="1"/>
  <c r="K121" i="58"/>
  <c r="K217" i="58" s="1"/>
  <c r="W121" i="58"/>
  <c r="W217" i="58" s="1"/>
  <c r="L121" i="58"/>
  <c r="L217" i="58" s="1"/>
  <c r="BP112" i="58"/>
  <c r="BP116" i="58" s="1"/>
  <c r="BP117" i="58" s="1"/>
  <c r="BP185" i="58"/>
  <c r="BP203" i="58" s="1"/>
  <c r="BP207" i="58" s="1"/>
  <c r="BX268" i="58"/>
  <c r="D169" i="58"/>
  <c r="D264" i="58" s="1"/>
  <c r="CI121" i="58"/>
  <c r="CI217" i="58" s="1"/>
  <c r="CB112" i="58"/>
  <c r="CB116" i="58" s="1"/>
  <c r="CB117" i="58" s="1"/>
  <c r="CB185" i="58"/>
  <c r="CB203" i="58" s="1"/>
  <c r="CB207" i="58" s="1"/>
  <c r="BO171" i="58"/>
  <c r="BD171" i="58"/>
  <c r="AM171" i="58"/>
  <c r="AD171" i="58"/>
  <c r="BV171" i="58"/>
  <c r="AU171" i="58"/>
  <c r="AR121" i="58"/>
  <c r="AR217" i="58" s="1"/>
  <c r="CX121" i="58"/>
  <c r="CX217" i="58" s="1"/>
  <c r="BC121" i="58"/>
  <c r="BC217" i="58" s="1"/>
  <c r="J171" i="58"/>
  <c r="P112" i="58"/>
  <c r="P116" i="58" s="1"/>
  <c r="P117" i="58" s="1"/>
  <c r="P185" i="58"/>
  <c r="P203" i="58" s="1"/>
  <c r="P207" i="58" s="1"/>
  <c r="P212" i="58" s="1"/>
  <c r="P214" i="58" s="1"/>
  <c r="BJ112" i="58"/>
  <c r="BJ116" i="58" s="1"/>
  <c r="BJ117" i="58" s="1"/>
  <c r="BJ185" i="58"/>
  <c r="BJ203" i="58" s="1"/>
  <c r="BJ207" i="58" s="1"/>
  <c r="BJ212" i="58" s="1"/>
  <c r="BJ214" i="58" s="1"/>
  <c r="W171" i="58"/>
  <c r="BZ214" i="58"/>
  <c r="Y214" i="58"/>
  <c r="AT121" i="58"/>
  <c r="AT217" i="58" s="1"/>
  <c r="BF214" i="58"/>
  <c r="CU121" i="58"/>
  <c r="CU217" i="58" s="1"/>
  <c r="AW121" i="58"/>
  <c r="AW217" i="58" s="1"/>
  <c r="AM121" i="58"/>
  <c r="AM217" i="58" s="1"/>
  <c r="K171" i="58"/>
  <c r="AS171" i="58"/>
  <c r="AL214" i="58"/>
  <c r="CA123" i="58"/>
  <c r="AR171" i="58"/>
  <c r="O121" i="58"/>
  <c r="O217" i="58" s="1"/>
  <c r="CY112" i="58"/>
  <c r="CY116" i="58" s="1"/>
  <c r="CY117" i="58" s="1"/>
  <c r="CY185" i="58"/>
  <c r="CY203" i="58" s="1"/>
  <c r="CY207" i="58" s="1"/>
  <c r="AY171" i="58"/>
  <c r="BW171" i="58"/>
  <c r="CD214" i="58"/>
  <c r="W214" i="58"/>
  <c r="BV121" i="58"/>
  <c r="BV217" i="58" s="1"/>
  <c r="CR121" i="58"/>
  <c r="CR217" i="58" s="1"/>
  <c r="AQ121" i="58"/>
  <c r="AQ217" i="58" s="1"/>
  <c r="AA121" i="58"/>
  <c r="AA217" i="58" s="1"/>
  <c r="H121" i="58"/>
  <c r="H217" i="58" s="1"/>
  <c r="CT121" i="58"/>
  <c r="CT217" i="58" s="1"/>
  <c r="BT112" i="58"/>
  <c r="BT116" i="58" s="1"/>
  <c r="BT117" i="58" s="1"/>
  <c r="BT185" i="58"/>
  <c r="BT203" i="58" s="1"/>
  <c r="BT207" i="58" s="1"/>
  <c r="CI171" i="58"/>
  <c r="U214" i="58"/>
  <c r="J371" i="57"/>
  <c r="AQ214" i="58"/>
  <c r="T121" i="58"/>
  <c r="T217" i="58" s="1"/>
  <c r="BA121" i="58"/>
  <c r="BA217" i="58" s="1"/>
  <c r="AY121" i="58"/>
  <c r="AY217" i="58" s="1"/>
  <c r="CC123" i="58"/>
  <c r="BN171" i="58"/>
  <c r="CN121" i="58"/>
  <c r="CN217" i="58" s="1"/>
  <c r="BS171" i="58"/>
  <c r="Q214" i="58"/>
  <c r="BL16" i="77"/>
  <c r="D22" i="77"/>
  <c r="D30" i="77" s="1"/>
  <c r="CG123" i="58"/>
  <c r="Z121" i="58"/>
  <c r="Z217" i="58" s="1"/>
  <c r="BI121" i="58"/>
  <c r="BI217" i="58" s="1"/>
  <c r="CD121" i="58"/>
  <c r="CD217" i="58" s="1"/>
  <c r="BF169" i="58"/>
  <c r="BF264" i="58" s="1"/>
  <c r="AU214" i="58"/>
  <c r="AH121" i="58"/>
  <c r="AH217" i="58" s="1"/>
  <c r="AN121" i="58"/>
  <c r="AN217" i="58" s="1"/>
  <c r="CH121" i="58"/>
  <c r="CH217" i="58" s="1"/>
  <c r="CD171" i="58"/>
  <c r="CB171" i="58"/>
  <c r="AC171" i="58"/>
  <c r="AZ171" i="58"/>
  <c r="AL171" i="58"/>
  <c r="L171" i="58"/>
  <c r="N171" i="58"/>
  <c r="CH171" i="58"/>
  <c r="I171" i="58"/>
  <c r="CJ171" i="58"/>
  <c r="T171" i="58"/>
  <c r="CQ121" i="58"/>
  <c r="CQ217" i="58" s="1"/>
  <c r="CO121" i="58"/>
  <c r="CO217" i="58" s="1"/>
  <c r="AF121" i="58"/>
  <c r="AF217" i="58" s="1"/>
  <c r="CQ171" i="58"/>
  <c r="CZ123" i="58"/>
  <c r="E214" i="58"/>
  <c r="AP121" i="58"/>
  <c r="AP217" i="58" s="1"/>
  <c r="J370" i="57"/>
  <c r="X112" i="58"/>
  <c r="X116" i="58" s="1"/>
  <c r="X117" i="58" s="1"/>
  <c r="X185" i="58"/>
  <c r="X203" i="58" s="1"/>
  <c r="X207" i="58" s="1"/>
  <c r="X212" i="58" s="1"/>
  <c r="X214" i="58" s="1"/>
  <c r="CV171" i="58"/>
  <c r="CH214" i="58"/>
  <c r="CS121" i="58"/>
  <c r="CS217" i="58" s="1"/>
  <c r="AK112" i="58"/>
  <c r="AK116" i="58" s="1"/>
  <c r="AK117" i="58" s="1"/>
  <c r="AK185" i="58"/>
  <c r="AK203" i="58" s="1"/>
  <c r="AK207" i="58" s="1"/>
  <c r="AK212" i="58" s="1"/>
  <c r="AK214" i="58" s="1"/>
  <c r="BX112" i="58"/>
  <c r="BX116" i="58" s="1"/>
  <c r="BX117" i="58" s="1"/>
  <c r="BX185" i="58"/>
  <c r="BX203" i="58" s="1"/>
  <c r="BX207" i="58" s="1"/>
  <c r="BX214" i="58"/>
  <c r="BA171" i="58"/>
  <c r="CN214" i="58"/>
  <c r="I121" i="58"/>
  <c r="I217" i="58" s="1"/>
  <c r="AU121" i="58"/>
  <c r="AU217" i="58" s="1"/>
  <c r="AI121" i="58"/>
  <c r="AI217" i="58" s="1"/>
  <c r="N214" i="58"/>
  <c r="AX214" i="58"/>
  <c r="CP214" i="58"/>
  <c r="BC214" i="58"/>
  <c r="M121" i="58"/>
  <c r="M217" i="58" s="1"/>
  <c r="V214" i="58"/>
  <c r="BF123" i="58"/>
  <c r="AV214" i="58"/>
  <c r="CW112" i="58"/>
  <c r="CW116" i="58" s="1"/>
  <c r="CW117" i="58" s="1"/>
  <c r="CW185" i="58"/>
  <c r="CW203" i="58" s="1"/>
  <c r="CW207" i="58" s="1"/>
  <c r="AX171" i="58"/>
  <c r="AO171" i="58"/>
  <c r="U171" i="58"/>
  <c r="BM214" i="58"/>
  <c r="CE121" i="58"/>
  <c r="CE217" i="58" s="1"/>
  <c r="BZ121" i="58"/>
  <c r="BZ217" i="58" s="1"/>
  <c r="E169" i="58"/>
  <c r="E264" i="58" s="1"/>
  <c r="BQ121" i="58"/>
  <c r="BQ217" i="58" s="1"/>
  <c r="CJ112" i="58"/>
  <c r="CJ116" i="58" s="1"/>
  <c r="CJ117" i="58" s="1"/>
  <c r="CJ185" i="58"/>
  <c r="CJ203" i="58" s="1"/>
  <c r="CJ207" i="58" s="1"/>
  <c r="CJ214" i="58"/>
  <c r="CK112" i="58"/>
  <c r="CK116" i="58" s="1"/>
  <c r="CK117" i="58" s="1"/>
  <c r="CK185" i="58"/>
  <c r="CK203" i="58" s="1"/>
  <c r="CK207" i="58" s="1"/>
  <c r="BE171" i="58"/>
  <c r="I214" i="58"/>
  <c r="BU112" i="58"/>
  <c r="BU116" i="58" s="1"/>
  <c r="BU117" i="58" s="1"/>
  <c r="BU185" i="58"/>
  <c r="BU203" i="58" s="1"/>
  <c r="BU207" i="58" s="1"/>
  <c r="CN171" i="58"/>
  <c r="CF171" i="58"/>
  <c r="AV171" i="58"/>
  <c r="BB171" i="58"/>
  <c r="CU171" i="58"/>
  <c r="BC171" i="58"/>
  <c r="AI171" i="58"/>
  <c r="AN171" i="58"/>
  <c r="F171" i="58"/>
  <c r="CS171" i="58"/>
  <c r="AB171" i="58"/>
  <c r="V171" i="58"/>
  <c r="AH171" i="58"/>
  <c r="Z171" i="58"/>
  <c r="AQ171" i="58"/>
  <c r="BU268" i="58" l="1"/>
  <c r="CA221" i="58"/>
  <c r="AO86" i="18"/>
  <c r="BH221" i="58"/>
  <c r="BG84" i="18" s="1"/>
  <c r="BG82" i="18" s="1"/>
  <c r="BG221" i="58"/>
  <c r="BF84" i="18" s="1"/>
  <c r="BF82" i="18" s="1"/>
  <c r="BJ86" i="18"/>
  <c r="CL221" i="58"/>
  <c r="AE86" i="18"/>
  <c r="BY221" i="58"/>
  <c r="E221" i="58"/>
  <c r="D84" i="18" s="1"/>
  <c r="CG221" i="58"/>
  <c r="BG86" i="18"/>
  <c r="CH268" i="58"/>
  <c r="AF86" i="18"/>
  <c r="T278" i="58"/>
  <c r="S92" i="18" s="1"/>
  <c r="S221" i="58"/>
  <c r="R84" i="18" s="1"/>
  <c r="BD82" i="18"/>
  <c r="CL277" i="58"/>
  <c r="CG277" i="58"/>
  <c r="Q221" i="58"/>
  <c r="P84" i="18" s="1"/>
  <c r="CZ221" i="58"/>
  <c r="P86" i="18"/>
  <c r="AD278" i="58"/>
  <c r="AC92" i="18" s="1"/>
  <c r="CZ277" i="58"/>
  <c r="S277" i="58"/>
  <c r="R91" i="18" s="1"/>
  <c r="R86" i="18"/>
  <c r="BX278" i="58"/>
  <c r="AQ278" i="58"/>
  <c r="AP92" i="18" s="1"/>
  <c r="BB278" i="58"/>
  <c r="BA92" i="18" s="1"/>
  <c r="AS86" i="18"/>
  <c r="BS278" i="58"/>
  <c r="Q278" i="58"/>
  <c r="P92" i="18" s="1"/>
  <c r="CG278" i="58"/>
  <c r="S278" i="58"/>
  <c r="R92" i="18" s="1"/>
  <c r="CD278" i="58"/>
  <c r="BQ278" i="58"/>
  <c r="X278" i="58"/>
  <c r="W92" i="18" s="1"/>
  <c r="W86" i="18"/>
  <c r="O86" i="18"/>
  <c r="L86" i="18"/>
  <c r="BC278" i="58"/>
  <c r="BB92" i="18" s="1"/>
  <c r="CE278" i="58"/>
  <c r="BW278" i="58"/>
  <c r="U278" i="58"/>
  <c r="T92" i="18" s="1"/>
  <c r="CA278" i="58"/>
  <c r="CP278" i="58"/>
  <c r="CI278" i="58"/>
  <c r="BL278" i="58"/>
  <c r="AB278" i="58"/>
  <c r="AA92" i="18" s="1"/>
  <c r="BE277" i="58"/>
  <c r="BD91" i="18" s="1"/>
  <c r="J278" i="58"/>
  <c r="I92" i="18" s="1"/>
  <c r="CS278" i="58"/>
  <c r="AL278" i="58"/>
  <c r="AK92" i="18" s="1"/>
  <c r="AY278" i="58"/>
  <c r="AX92" i="18" s="1"/>
  <c r="BH277" i="58"/>
  <c r="BG91" i="18" s="1"/>
  <c r="P278" i="58"/>
  <c r="O92" i="18" s="1"/>
  <c r="BN278" i="58"/>
  <c r="BA278" i="58"/>
  <c r="AZ92" i="18" s="1"/>
  <c r="AK278" i="58"/>
  <c r="AJ92" i="18" s="1"/>
  <c r="AU278" i="58"/>
  <c r="AT92" i="18" s="1"/>
  <c r="CW278" i="58"/>
  <c r="AG278" i="58"/>
  <c r="AF92" i="18" s="1"/>
  <c r="I278" i="58"/>
  <c r="H92" i="18" s="1"/>
  <c r="L278" i="58"/>
  <c r="K92" i="18" s="1"/>
  <c r="BP278" i="58"/>
  <c r="CB278" i="58"/>
  <c r="CM278" i="58"/>
  <c r="AI278" i="58"/>
  <c r="AH92" i="18" s="1"/>
  <c r="AT278" i="58"/>
  <c r="AS92" i="18" s="1"/>
  <c r="R278" i="58"/>
  <c r="Q92" i="18" s="1"/>
  <c r="CR278" i="58"/>
  <c r="CX278" i="58"/>
  <c r="AS278" i="58"/>
  <c r="AR92" i="18" s="1"/>
  <c r="AP278" i="58"/>
  <c r="AO92" i="18" s="1"/>
  <c r="Z278" i="58"/>
  <c r="Y92" i="18" s="1"/>
  <c r="CH278" i="58"/>
  <c r="AZ278" i="58"/>
  <c r="AY92" i="18" s="1"/>
  <c r="AV278" i="58"/>
  <c r="AU92" i="18" s="1"/>
  <c r="CT278" i="58"/>
  <c r="CL278" i="58"/>
  <c r="BD278" i="58"/>
  <c r="BC92" i="18" s="1"/>
  <c r="BR278" i="58"/>
  <c r="M278" i="58"/>
  <c r="L92" i="18" s="1"/>
  <c r="AF278" i="58"/>
  <c r="AE92" i="18" s="1"/>
  <c r="BK278" i="58"/>
  <c r="BJ92" i="18" s="1"/>
  <c r="AO278" i="58"/>
  <c r="AN92" i="18" s="1"/>
  <c r="CA277" i="58"/>
  <c r="H278" i="58"/>
  <c r="G92" i="18" s="1"/>
  <c r="AJ278" i="58"/>
  <c r="AI92" i="18" s="1"/>
  <c r="AA278" i="58"/>
  <c r="Z92" i="18" s="1"/>
  <c r="W278" i="58"/>
  <c r="V92" i="18" s="1"/>
  <c r="E277" i="58"/>
  <c r="D91" i="18" s="1"/>
  <c r="BO278" i="58"/>
  <c r="CN278" i="58"/>
  <c r="BG277" i="58"/>
  <c r="BF91" i="18" s="1"/>
  <c r="BM278" i="58"/>
  <c r="CV278" i="58"/>
  <c r="CQ278" i="58"/>
  <c r="BH278" i="58"/>
  <c r="BG92" i="18" s="1"/>
  <c r="BI219" i="58"/>
  <c r="BI221" i="58" s="1"/>
  <c r="BH84" i="18" s="1"/>
  <c r="CK278" i="58"/>
  <c r="AH219" i="58"/>
  <c r="AH221" i="58" s="1"/>
  <c r="AG84" i="18" s="1"/>
  <c r="AQ219" i="58"/>
  <c r="AQ221" i="58" s="1"/>
  <c r="AP84" i="18" s="1"/>
  <c r="O219" i="58"/>
  <c r="O221" i="58" s="1"/>
  <c r="N84" i="18" s="1"/>
  <c r="D266" i="58"/>
  <c r="D268" i="58" s="1"/>
  <c r="C88" i="18" s="1"/>
  <c r="W219" i="58"/>
  <c r="W221" i="58" s="1"/>
  <c r="V84" i="18" s="1"/>
  <c r="D219" i="58"/>
  <c r="D221" i="58" s="1"/>
  <c r="C84" i="18" s="1"/>
  <c r="BO219" i="58"/>
  <c r="BO221" i="58" s="1"/>
  <c r="AE219" i="58"/>
  <c r="AE221" i="58" s="1"/>
  <c r="AD84" i="18" s="1"/>
  <c r="Q86" i="18"/>
  <c r="M219" i="58"/>
  <c r="M221" i="58" s="1"/>
  <c r="L84" i="18" s="1"/>
  <c r="AI219" i="58"/>
  <c r="AI221" i="58" s="1"/>
  <c r="AH84" i="18" s="1"/>
  <c r="CU219" i="58"/>
  <c r="CU221" i="58" s="1"/>
  <c r="K219" i="58"/>
  <c r="K221" i="58" s="1"/>
  <c r="J84" i="18" s="1"/>
  <c r="BH86" i="18"/>
  <c r="Y219" i="58"/>
  <c r="Y221" i="58" s="1"/>
  <c r="X84" i="18" s="1"/>
  <c r="BW219" i="58"/>
  <c r="BW221" i="58" s="1"/>
  <c r="BN219" i="58"/>
  <c r="BN221" i="58" s="1"/>
  <c r="X86" i="18"/>
  <c r="BZ219" i="58"/>
  <c r="BZ221" i="58" s="1"/>
  <c r="BM221" i="58"/>
  <c r="AU219" i="58"/>
  <c r="AU221" i="58" s="1"/>
  <c r="AT84" i="18" s="1"/>
  <c r="CS219" i="58"/>
  <c r="CS221" i="58" s="1"/>
  <c r="AF219" i="58"/>
  <c r="AF221" i="58" s="1"/>
  <c r="AE84" i="18" s="1"/>
  <c r="CQ219" i="58"/>
  <c r="CQ221" i="58" s="1"/>
  <c r="CH219" i="58"/>
  <c r="CH221" i="58" s="1"/>
  <c r="BF266" i="58"/>
  <c r="BF268" i="58" s="1"/>
  <c r="BE88" i="18" s="1"/>
  <c r="BA219" i="58"/>
  <c r="BA221" i="58" s="1"/>
  <c r="AZ84" i="18" s="1"/>
  <c r="CT219" i="58"/>
  <c r="CT221" i="58" s="1"/>
  <c r="BV219" i="58"/>
  <c r="BV221" i="58" s="1"/>
  <c r="BF221" i="58"/>
  <c r="BE84" i="18" s="1"/>
  <c r="AT219" i="58"/>
  <c r="AT221" i="58" s="1"/>
  <c r="AS84" i="18" s="1"/>
  <c r="CI219" i="58"/>
  <c r="CI221" i="58" s="1"/>
  <c r="AV86" i="18"/>
  <c r="S124" i="58"/>
  <c r="S125" i="58" s="1"/>
  <c r="R83" i="18" s="1"/>
  <c r="AG219" i="58"/>
  <c r="AG221" i="58" s="1"/>
  <c r="AF84" i="18" s="1"/>
  <c r="CM219" i="58"/>
  <c r="CM221" i="58" s="1"/>
  <c r="BK219" i="58"/>
  <c r="BK221" i="58" s="1"/>
  <c r="BJ84" i="18" s="1"/>
  <c r="J219" i="58"/>
  <c r="J221" i="58" s="1"/>
  <c r="I84" i="18" s="1"/>
  <c r="BU278" i="58"/>
  <c r="G278" i="58"/>
  <c r="F92" i="18" s="1"/>
  <c r="V278" i="58"/>
  <c r="U92" i="18" s="1"/>
  <c r="F278" i="58"/>
  <c r="E92" i="18" s="1"/>
  <c r="BY277" i="58"/>
  <c r="BJ278" i="58"/>
  <c r="BI92" i="18" s="1"/>
  <c r="Q277" i="58"/>
  <c r="P91" i="18" s="1"/>
  <c r="AW219" i="58"/>
  <c r="AW221" i="58" s="1"/>
  <c r="AV84" i="18" s="1"/>
  <c r="CX219" i="58"/>
  <c r="CX221" i="58" s="1"/>
  <c r="BS219" i="58"/>
  <c r="BS221" i="58" s="1"/>
  <c r="R219" i="58"/>
  <c r="R221" i="58" s="1"/>
  <c r="Q84" i="18" s="1"/>
  <c r="CV219" i="58"/>
  <c r="CV221" i="58" s="1"/>
  <c r="AD219" i="58"/>
  <c r="AD221" i="58" s="1"/>
  <c r="AC84" i="18" s="1"/>
  <c r="BR219" i="58"/>
  <c r="BR221" i="58" s="1"/>
  <c r="AC219" i="58"/>
  <c r="AC221" i="58" s="1"/>
  <c r="AB84" i="18" s="1"/>
  <c r="BQ219" i="58"/>
  <c r="BQ221" i="58" s="1"/>
  <c r="Z219" i="58"/>
  <c r="Z221" i="58" s="1"/>
  <c r="Y84" i="18" s="1"/>
  <c r="CN219" i="58"/>
  <c r="CN221" i="58" s="1"/>
  <c r="AY219" i="58"/>
  <c r="AY221" i="58" s="1"/>
  <c r="AX84" i="18" s="1"/>
  <c r="CR219" i="58"/>
  <c r="CR221" i="58" s="1"/>
  <c r="AR219" i="58"/>
  <c r="AR221" i="58" s="1"/>
  <c r="AQ84" i="18" s="1"/>
  <c r="L219" i="58"/>
  <c r="L221" i="58" s="1"/>
  <c r="K84" i="18" s="1"/>
  <c r="U219" i="58"/>
  <c r="U221" i="58" s="1"/>
  <c r="T84" i="18" s="1"/>
  <c r="BB219" i="58"/>
  <c r="BB221" i="58" s="1"/>
  <c r="BA84" i="18" s="1"/>
  <c r="E266" i="58"/>
  <c r="E268" i="58" s="1"/>
  <c r="D88" i="18" s="1"/>
  <c r="CE219" i="58"/>
  <c r="CE221" i="58" s="1"/>
  <c r="I219" i="58"/>
  <c r="I221" i="58" s="1"/>
  <c r="H84" i="18" s="1"/>
  <c r="AP219" i="58"/>
  <c r="AP221" i="58" s="1"/>
  <c r="AO84" i="18" s="1"/>
  <c r="CO219" i="58"/>
  <c r="CO221" i="58" s="1"/>
  <c r="AN219" i="58"/>
  <c r="AN221" i="58" s="1"/>
  <c r="AM84" i="18" s="1"/>
  <c r="CD219" i="58"/>
  <c r="CD221" i="58" s="1"/>
  <c r="T219" i="58"/>
  <c r="T221" i="58" s="1"/>
  <c r="S84" i="18" s="1"/>
  <c r="H219" i="58"/>
  <c r="H221" i="58" s="1"/>
  <c r="G84" i="18" s="1"/>
  <c r="AA219" i="58"/>
  <c r="AA221" i="58" s="1"/>
  <c r="Z84" i="18" s="1"/>
  <c r="AM219" i="58"/>
  <c r="AM221" i="58" s="1"/>
  <c r="AL84" i="18" s="1"/>
  <c r="BC219" i="58"/>
  <c r="BC221" i="58" s="1"/>
  <c r="BB84" i="18" s="1"/>
  <c r="CF219" i="58"/>
  <c r="CF221" i="58" s="1"/>
  <c r="AO219" i="58"/>
  <c r="AO221" i="58" s="1"/>
  <c r="AN84" i="18" s="1"/>
  <c r="F219" i="58"/>
  <c r="F221" i="58" s="1"/>
  <c r="E84" i="18" s="1"/>
  <c r="AJ219" i="58"/>
  <c r="AJ221" i="58" s="1"/>
  <c r="AI84" i="18" s="1"/>
  <c r="AS219" i="58"/>
  <c r="AS221" i="58" s="1"/>
  <c r="AR84" i="18" s="1"/>
  <c r="N86" i="18"/>
  <c r="G221" i="58"/>
  <c r="F84" i="18" s="1"/>
  <c r="F82" i="18" s="1"/>
  <c r="CC221" i="58"/>
  <c r="CY278" i="58"/>
  <c r="BV278" i="58"/>
  <c r="AM278" i="58"/>
  <c r="AL92" i="18" s="1"/>
  <c r="BT278" i="58"/>
  <c r="O278" i="58"/>
  <c r="N92" i="18" s="1"/>
  <c r="CU278" i="58"/>
  <c r="Y278" i="58"/>
  <c r="X92" i="18" s="1"/>
  <c r="BZ278" i="58"/>
  <c r="AX278" i="58"/>
  <c r="AW92" i="18" s="1"/>
  <c r="AE278" i="58"/>
  <c r="AD92" i="18" s="1"/>
  <c r="CC277" i="58"/>
  <c r="AH278" i="58"/>
  <c r="AG92" i="18" s="1"/>
  <c r="AN278" i="58"/>
  <c r="AM92" i="18" s="1"/>
  <c r="CJ278" i="58"/>
  <c r="N278" i="58"/>
  <c r="M92" i="18" s="1"/>
  <c r="CZ278" i="58"/>
  <c r="AC278" i="58"/>
  <c r="AB92" i="18" s="1"/>
  <c r="CF278" i="58"/>
  <c r="BE278" i="58"/>
  <c r="BD92" i="18" s="1"/>
  <c r="AW278" i="58"/>
  <c r="AV92" i="18" s="1"/>
  <c r="BG278" i="58"/>
  <c r="BF92" i="18" s="1"/>
  <c r="AR278" i="58"/>
  <c r="AQ92" i="18" s="1"/>
  <c r="K278" i="58"/>
  <c r="J92" i="18" s="1"/>
  <c r="BM277" i="58"/>
  <c r="BI278" i="58"/>
  <c r="BH92" i="18" s="1"/>
  <c r="BF277" i="58"/>
  <c r="BE91" i="18" s="1"/>
  <c r="G277" i="58"/>
  <c r="F91" i="18" s="1"/>
  <c r="P82" i="18"/>
  <c r="AJ86" i="18"/>
  <c r="AR123" i="58"/>
  <c r="AR124" i="58" s="1"/>
  <c r="AR125" i="58" s="1"/>
  <c r="AQ83" i="18" s="1"/>
  <c r="AA123" i="58"/>
  <c r="AA124" i="58" s="1"/>
  <c r="AA125" i="58" s="1"/>
  <c r="Z83" i="18" s="1"/>
  <c r="AM123" i="58"/>
  <c r="AM124" i="58" s="1"/>
  <c r="AM125" i="58" s="1"/>
  <c r="AL83" i="18" s="1"/>
  <c r="R123" i="58"/>
  <c r="R124" i="58" s="1"/>
  <c r="R125" i="58" s="1"/>
  <c r="Q83" i="18" s="1"/>
  <c r="G173" i="58"/>
  <c r="F87" i="18" s="1"/>
  <c r="F86" i="18" s="1"/>
  <c r="CD123" i="58"/>
  <c r="CD124" i="58" s="1"/>
  <c r="CD125" i="58" s="1"/>
  <c r="E171" i="58"/>
  <c r="E172" i="58" s="1"/>
  <c r="E173" i="58" s="1"/>
  <c r="D87" i="18" s="1"/>
  <c r="AP123" i="58"/>
  <c r="AP124" i="58" s="1"/>
  <c r="AP125" i="58" s="1"/>
  <c r="AO83" i="18" s="1"/>
  <c r="CQ123" i="58"/>
  <c r="CQ124" i="58" s="1"/>
  <c r="CQ125" i="58" s="1"/>
  <c r="D171" i="58"/>
  <c r="D172" i="58" s="1"/>
  <c r="D173" i="58" s="1"/>
  <c r="C87" i="18" s="1"/>
  <c r="AG123" i="58"/>
  <c r="AG124" i="58" s="1"/>
  <c r="AG125" i="58" s="1"/>
  <c r="AF83" i="18" s="1"/>
  <c r="AD123" i="58"/>
  <c r="AD124" i="58" s="1"/>
  <c r="AD125" i="58" s="1"/>
  <c r="AC83" i="18" s="1"/>
  <c r="CL173" i="58"/>
  <c r="AU123" i="58"/>
  <c r="AU124" i="58" s="1"/>
  <c r="AU125" i="58" s="1"/>
  <c r="AT83" i="18" s="1"/>
  <c r="BF86" i="18"/>
  <c r="AS123" i="58"/>
  <c r="L123" i="58"/>
  <c r="L124" i="58" s="1"/>
  <c r="L125" i="58" s="1"/>
  <c r="K83" i="18" s="1"/>
  <c r="Z86" i="18"/>
  <c r="J123" i="58"/>
  <c r="J124" i="58" s="1"/>
  <c r="J125" i="58" s="1"/>
  <c r="I83" i="18" s="1"/>
  <c r="BR123" i="58"/>
  <c r="BR124" i="58" s="1"/>
  <c r="BN123" i="58"/>
  <c r="BN124" i="58" s="1"/>
  <c r="BN125" i="58" s="1"/>
  <c r="CO123" i="58"/>
  <c r="CO124" i="58" s="1"/>
  <c r="CO125" i="58" s="1"/>
  <c r="T123" i="58"/>
  <c r="T124" i="58" s="1"/>
  <c r="T125" i="58" s="1"/>
  <c r="S83" i="18" s="1"/>
  <c r="H123" i="58"/>
  <c r="H124" i="58" s="1"/>
  <c r="H125" i="58" s="1"/>
  <c r="G83" i="18" s="1"/>
  <c r="BV123" i="58"/>
  <c r="BV124" i="58" s="1"/>
  <c r="BV125" i="58" s="1"/>
  <c r="AI86" i="18"/>
  <c r="CY172" i="58"/>
  <c r="CY173" i="58" s="1"/>
  <c r="CE123" i="58"/>
  <c r="CE124" i="58" s="1"/>
  <c r="CE125" i="58" s="1"/>
  <c r="I123" i="58"/>
  <c r="I124" i="58" s="1"/>
  <c r="I125" i="58" s="1"/>
  <c r="H83" i="18" s="1"/>
  <c r="AN123" i="58"/>
  <c r="AN124" i="58" s="1"/>
  <c r="AN125" i="58" s="1"/>
  <c r="AM83" i="18" s="1"/>
  <c r="AY123" i="58"/>
  <c r="AY124" i="58" s="1"/>
  <c r="AQ123" i="58"/>
  <c r="AQ124" i="58" s="1"/>
  <c r="AQ125" i="58" s="1"/>
  <c r="AP83" i="18" s="1"/>
  <c r="D82" i="18"/>
  <c r="BI86" i="18"/>
  <c r="H366" i="57"/>
  <c r="BQ123" i="58"/>
  <c r="BQ124" i="58" s="1"/>
  <c r="BQ125" i="58" s="1"/>
  <c r="Z123" i="58"/>
  <c r="Z124" i="58" s="1"/>
  <c r="Z125" i="58" s="1"/>
  <c r="Y83" i="18" s="1"/>
  <c r="CN123" i="58"/>
  <c r="CN124" i="58" s="1"/>
  <c r="CN125" i="58" s="1"/>
  <c r="BC123" i="58"/>
  <c r="BC124" i="58" s="1"/>
  <c r="BC125" i="58" s="1"/>
  <c r="BB83" i="18" s="1"/>
  <c r="U123" i="58"/>
  <c r="U124" i="58" s="1"/>
  <c r="U125" i="58" s="1"/>
  <c r="T83" i="18" s="1"/>
  <c r="D123" i="58"/>
  <c r="D124" i="58" s="1"/>
  <c r="D125" i="58" s="1"/>
  <c r="C83" i="18" s="1"/>
  <c r="BK123" i="58"/>
  <c r="BK124" i="58" s="1"/>
  <c r="BK125" i="58" s="1"/>
  <c r="BJ83" i="18" s="1"/>
  <c r="AN172" i="58"/>
  <c r="AN173" i="58" s="1"/>
  <c r="AM87" i="18" s="1"/>
  <c r="AM86" i="18" s="1"/>
  <c r="AH172" i="58"/>
  <c r="AH173" i="58" s="1"/>
  <c r="AG87" i="18" s="1"/>
  <c r="AG86" i="18" s="1"/>
  <c r="F172" i="58"/>
  <c r="F173" i="58" s="1"/>
  <c r="E87" i="18" s="1"/>
  <c r="E86" i="18" s="1"/>
  <c r="CU172" i="58"/>
  <c r="CU173" i="58" s="1"/>
  <c r="CJ121" i="58"/>
  <c r="CJ217" i="58" s="1"/>
  <c r="AO172" i="58"/>
  <c r="AO173" i="58" s="1"/>
  <c r="AN87" i="18" s="1"/>
  <c r="AN86" i="18" s="1"/>
  <c r="BF124" i="58"/>
  <c r="BF125" i="58" s="1"/>
  <c r="BE83" i="18" s="1"/>
  <c r="AK121" i="58"/>
  <c r="AK217" i="58" s="1"/>
  <c r="CV172" i="58"/>
  <c r="CV173" i="58" s="1"/>
  <c r="CZ124" i="58"/>
  <c r="CZ125" i="58" s="1"/>
  <c r="CQ172" i="58"/>
  <c r="CQ173" i="58" s="1"/>
  <c r="CJ172" i="58"/>
  <c r="CJ173" i="58" s="1"/>
  <c r="L172" i="58"/>
  <c r="L173" i="58" s="1"/>
  <c r="K87" i="18" s="1"/>
  <c r="K86" i="18" s="1"/>
  <c r="CB172" i="58"/>
  <c r="CB173" i="58" s="1"/>
  <c r="BS172" i="58"/>
  <c r="BS173" i="58" s="1"/>
  <c r="K371" i="57"/>
  <c r="BT121" i="58"/>
  <c r="BT217" i="58" s="1"/>
  <c r="BJ121" i="58"/>
  <c r="BJ217" i="58" s="1"/>
  <c r="J172" i="58"/>
  <c r="J173" i="58" s="1"/>
  <c r="I87" i="18" s="1"/>
  <c r="I86" i="18" s="1"/>
  <c r="AD172" i="58"/>
  <c r="AD173" i="58" s="1"/>
  <c r="AC87" i="18" s="1"/>
  <c r="AC86" i="18" s="1"/>
  <c r="BO172" i="58"/>
  <c r="BO173" i="58" s="1"/>
  <c r="BL121" i="58"/>
  <c r="BL217" i="58" s="1"/>
  <c r="AV121" i="58"/>
  <c r="AV217" i="58" s="1"/>
  <c r="AQ172" i="58"/>
  <c r="AQ173" i="58" s="1"/>
  <c r="AP87" i="18" s="1"/>
  <c r="AP86" i="18" s="1"/>
  <c r="BB172" i="58"/>
  <c r="BB173" i="58" s="1"/>
  <c r="BA87" i="18" s="1"/>
  <c r="BA86" i="18" s="1"/>
  <c r="U172" i="58"/>
  <c r="U173" i="58" s="1"/>
  <c r="T87" i="18" s="1"/>
  <c r="T86" i="18" s="1"/>
  <c r="CW121" i="58"/>
  <c r="CW217" i="58" s="1"/>
  <c r="X121" i="58"/>
  <c r="X217" i="58" s="1"/>
  <c r="I172" i="58"/>
  <c r="I173" i="58" s="1"/>
  <c r="H87" i="18" s="1"/>
  <c r="H86" i="18" s="1"/>
  <c r="AL172" i="58"/>
  <c r="AL173" i="58" s="1"/>
  <c r="AK87" i="18" s="1"/>
  <c r="AK86" i="18" s="1"/>
  <c r="CD172" i="58"/>
  <c r="CD173" i="58" s="1"/>
  <c r="CG124" i="58"/>
  <c r="CG125" i="58" s="1"/>
  <c r="BL22" i="77"/>
  <c r="BL30" i="77" s="1"/>
  <c r="CY121" i="58"/>
  <c r="CY217" i="58" s="1"/>
  <c r="CA124" i="58"/>
  <c r="CA125" i="58" s="1"/>
  <c r="AU172" i="58"/>
  <c r="AU173" i="58" s="1"/>
  <c r="AT87" i="18" s="1"/>
  <c r="AT86" i="18" s="1"/>
  <c r="CB121" i="58"/>
  <c r="CB217" i="58" s="1"/>
  <c r="AX121" i="58"/>
  <c r="AX217" i="58" s="1"/>
  <c r="G86" i="18"/>
  <c r="BD121" i="58"/>
  <c r="BD217" i="58" s="1"/>
  <c r="AZ121" i="58"/>
  <c r="AZ217" i="58" s="1"/>
  <c r="AE123" i="58"/>
  <c r="V172" i="58"/>
  <c r="V173" i="58" s="1"/>
  <c r="U87" i="18" s="1"/>
  <c r="U86" i="18" s="1"/>
  <c r="Z172" i="58"/>
  <c r="Z173" i="58" s="1"/>
  <c r="Y87" i="18" s="1"/>
  <c r="Y86" i="18" s="1"/>
  <c r="AB172" i="58"/>
  <c r="AB173" i="58" s="1"/>
  <c r="AA87" i="18" s="1"/>
  <c r="AA86" i="18" s="1"/>
  <c r="AI172" i="58"/>
  <c r="AI173" i="58" s="1"/>
  <c r="AH87" i="18" s="1"/>
  <c r="AH86" i="18" s="1"/>
  <c r="AV172" i="58"/>
  <c r="AV173" i="58" s="1"/>
  <c r="AU87" i="18" s="1"/>
  <c r="AU86" i="18" s="1"/>
  <c r="BE172" i="58"/>
  <c r="BE173" i="58" s="1"/>
  <c r="BD87" i="18" s="1"/>
  <c r="BD86" i="18" s="1"/>
  <c r="CK121" i="58"/>
  <c r="CK217" i="58" s="1"/>
  <c r="BZ123" i="58"/>
  <c r="M123" i="58"/>
  <c r="BA172" i="58"/>
  <c r="BA173" i="58" s="1"/>
  <c r="AZ87" i="18" s="1"/>
  <c r="AZ86" i="18" s="1"/>
  <c r="BX121" i="58"/>
  <c r="BX217" i="58" s="1"/>
  <c r="CS123" i="58"/>
  <c r="K370" i="57"/>
  <c r="AF123" i="58"/>
  <c r="CH172" i="58"/>
  <c r="CH173" i="58" s="1"/>
  <c r="AZ172" i="58"/>
  <c r="AZ173" i="58" s="1"/>
  <c r="AY87" i="18" s="1"/>
  <c r="AY86" i="18" s="1"/>
  <c r="BF171" i="58"/>
  <c r="BI123" i="58"/>
  <c r="CT123" i="58"/>
  <c r="CR123" i="58"/>
  <c r="O123" i="58"/>
  <c r="AR172" i="58"/>
  <c r="AR173" i="58" s="1"/>
  <c r="AQ87" i="18" s="1"/>
  <c r="AQ86" i="18" s="1"/>
  <c r="AS172" i="58"/>
  <c r="AS173" i="58" s="1"/>
  <c r="AR87" i="18" s="1"/>
  <c r="AR86" i="18" s="1"/>
  <c r="CU123" i="58"/>
  <c r="AT123" i="58"/>
  <c r="P121" i="58"/>
  <c r="P217" i="58" s="1"/>
  <c r="CX123" i="58"/>
  <c r="AM172" i="58"/>
  <c r="AM173" i="58" s="1"/>
  <c r="AL87" i="18" s="1"/>
  <c r="AL86" i="18" s="1"/>
  <c r="K123" i="58"/>
  <c r="BS123" i="58"/>
  <c r="CP121" i="58"/>
  <c r="CP217" i="58" s="1"/>
  <c r="AB121" i="58"/>
  <c r="AB217" i="58" s="1"/>
  <c r="AO123" i="58"/>
  <c r="F123" i="58"/>
  <c r="CM123" i="58"/>
  <c r="AJ123" i="58"/>
  <c r="BB123" i="58"/>
  <c r="AL121" i="58"/>
  <c r="AL217" i="58" s="1"/>
  <c r="AC123" i="58"/>
  <c r="BO123" i="58"/>
  <c r="AD86" i="18"/>
  <c r="CS172" i="58"/>
  <c r="CS173" i="58" s="1"/>
  <c r="BC172" i="58"/>
  <c r="BC173" i="58" s="1"/>
  <c r="BB87" i="18" s="1"/>
  <c r="BB86" i="18" s="1"/>
  <c r="CF172" i="58"/>
  <c r="CF173" i="58" s="1"/>
  <c r="CN172" i="58"/>
  <c r="CN173" i="58" s="1"/>
  <c r="BU121" i="58"/>
  <c r="BU217" i="58" s="1"/>
  <c r="AX172" i="58"/>
  <c r="AX173" i="58" s="1"/>
  <c r="AW87" i="18" s="1"/>
  <c r="AW86" i="18" s="1"/>
  <c r="AI123" i="58"/>
  <c r="T172" i="58"/>
  <c r="T173" i="58" s="1"/>
  <c r="S87" i="18" s="1"/>
  <c r="S86" i="18" s="1"/>
  <c r="N172" i="58"/>
  <c r="N173" i="58" s="1"/>
  <c r="M87" i="18" s="1"/>
  <c r="M86" i="18" s="1"/>
  <c r="AC172" i="58"/>
  <c r="AC173" i="58" s="1"/>
  <c r="AB87" i="18" s="1"/>
  <c r="AB86" i="18" s="1"/>
  <c r="CH123" i="58"/>
  <c r="AH123" i="58"/>
  <c r="BN172" i="58"/>
  <c r="BN173" i="58" s="1"/>
  <c r="CC124" i="58"/>
  <c r="CC125" i="58" s="1"/>
  <c r="BA123" i="58"/>
  <c r="CI172" i="58"/>
  <c r="CI173" i="58" s="1"/>
  <c r="BW172" i="58"/>
  <c r="BW173" i="58" s="1"/>
  <c r="AY172" i="58"/>
  <c r="AY173" i="58" s="1"/>
  <c r="AX87" i="18" s="1"/>
  <c r="AX86" i="18" s="1"/>
  <c r="K172" i="58"/>
  <c r="K173" i="58" s="1"/>
  <c r="J87" i="18" s="1"/>
  <c r="J86" i="18" s="1"/>
  <c r="AW123" i="58"/>
  <c r="W172" i="58"/>
  <c r="W173" i="58" s="1"/>
  <c r="V87" i="18" s="1"/>
  <c r="V86" i="18" s="1"/>
  <c r="BV172" i="58"/>
  <c r="BV173" i="58" s="1"/>
  <c r="BD172" i="58"/>
  <c r="BD173" i="58" s="1"/>
  <c r="BC87" i="18" s="1"/>
  <c r="BC86" i="18" s="1"/>
  <c r="CI123" i="58"/>
  <c r="BP121" i="58"/>
  <c r="BP217" i="58" s="1"/>
  <c r="W123" i="58"/>
  <c r="CV123" i="58"/>
  <c r="CF123" i="58"/>
  <c r="Y123" i="58"/>
  <c r="V121" i="58"/>
  <c r="V217" i="58" s="1"/>
  <c r="N121" i="58"/>
  <c r="N217" i="58" s="1"/>
  <c r="BW123" i="58"/>
  <c r="Q82" i="18" l="1"/>
  <c r="Q81" i="18" s="1"/>
  <c r="BE82" i="18"/>
  <c r="AF82" i="18"/>
  <c r="AF81" i="18" s="1"/>
  <c r="AF93" i="18" s="1"/>
  <c r="I82" i="18"/>
  <c r="BG81" i="18"/>
  <c r="BG93" i="18" s="1"/>
  <c r="D86" i="18"/>
  <c r="D81" i="18" s="1"/>
  <c r="D94" i="18" s="1"/>
  <c r="AM82" i="18"/>
  <c r="P81" i="18"/>
  <c r="P94" i="18" s="1"/>
  <c r="R90" i="18"/>
  <c r="F90" i="18"/>
  <c r="BD81" i="18"/>
  <c r="BD94" i="18" s="1"/>
  <c r="K82" i="18"/>
  <c r="K81" i="18" s="1"/>
  <c r="K93" i="18" s="1"/>
  <c r="R82" i="18"/>
  <c r="R81" i="18" s="1"/>
  <c r="R93" i="18" s="1"/>
  <c r="BB82" i="18"/>
  <c r="BB81" i="18" s="1"/>
  <c r="S82" i="18"/>
  <c r="S81" i="18" s="1"/>
  <c r="S94" i="18" s="1"/>
  <c r="Z82" i="18"/>
  <c r="Z81" i="18" s="1"/>
  <c r="Z94" i="18" s="1"/>
  <c r="R277" i="58"/>
  <c r="Q91" i="18" s="1"/>
  <c r="Q90" i="18" s="1"/>
  <c r="BA277" i="58"/>
  <c r="AZ91" i="18" s="1"/>
  <c r="AZ90" i="18" s="1"/>
  <c r="P90" i="18"/>
  <c r="BG90" i="18"/>
  <c r="BF90" i="18"/>
  <c r="BD90" i="18"/>
  <c r="H82" i="18"/>
  <c r="H81" i="18" s="1"/>
  <c r="CS277" i="58"/>
  <c r="Y277" i="58"/>
  <c r="X91" i="18" s="1"/>
  <c r="X90" i="18" s="1"/>
  <c r="Y82" i="18"/>
  <c r="Y81" i="18" s="1"/>
  <c r="BK88" i="18"/>
  <c r="BJ82" i="18"/>
  <c r="BJ81" i="18" s="1"/>
  <c r="BJ93" i="18" s="1"/>
  <c r="AC82" i="18"/>
  <c r="AC81" i="18" s="1"/>
  <c r="AC93" i="18" s="1"/>
  <c r="AQ82" i="18"/>
  <c r="AQ81" i="18" s="1"/>
  <c r="CH277" i="58"/>
  <c r="AM81" i="18"/>
  <c r="AM94" i="18" s="1"/>
  <c r="AO82" i="18"/>
  <c r="AO81" i="18" s="1"/>
  <c r="AO94" i="18" s="1"/>
  <c r="CO277" i="58"/>
  <c r="AY277" i="58"/>
  <c r="AX91" i="18" s="1"/>
  <c r="AX90" i="18" s="1"/>
  <c r="AD277" i="58"/>
  <c r="AC91" i="18" s="1"/>
  <c r="AC90" i="18" s="1"/>
  <c r="J277" i="58"/>
  <c r="I91" i="18" s="1"/>
  <c r="I90" i="18" s="1"/>
  <c r="AH277" i="58"/>
  <c r="AG91" i="18" s="1"/>
  <c r="AG90" i="18" s="1"/>
  <c r="AR277" i="58"/>
  <c r="AQ91" i="18" s="1"/>
  <c r="AQ90" i="18" s="1"/>
  <c r="AC277" i="58"/>
  <c r="AB91" i="18" s="1"/>
  <c r="AB90" i="18" s="1"/>
  <c r="BN277" i="58"/>
  <c r="O277" i="58"/>
  <c r="N91" i="18" s="1"/>
  <c r="N90" i="18" s="1"/>
  <c r="AJ277" i="58"/>
  <c r="AI91" i="18" s="1"/>
  <c r="AI90" i="18" s="1"/>
  <c r="I277" i="58"/>
  <c r="H91" i="18" s="1"/>
  <c r="H90" i="18" s="1"/>
  <c r="AO277" i="58"/>
  <c r="AN91" i="18" s="1"/>
  <c r="AN90" i="18" s="1"/>
  <c r="H277" i="58"/>
  <c r="G91" i="18" s="1"/>
  <c r="G90" i="18" s="1"/>
  <c r="E278" i="58"/>
  <c r="D92" i="18" s="1"/>
  <c r="D90" i="18" s="1"/>
  <c r="Z277" i="58"/>
  <c r="Y91" i="18" s="1"/>
  <c r="Y90" i="18" s="1"/>
  <c r="CX277" i="58"/>
  <c r="AT277" i="58"/>
  <c r="AS91" i="18" s="1"/>
  <c r="AS90" i="18" s="1"/>
  <c r="CT277" i="58"/>
  <c r="AF277" i="58"/>
  <c r="AE91" i="18" s="1"/>
  <c r="AE90" i="18" s="1"/>
  <c r="AU277" i="58"/>
  <c r="AT91" i="18" s="1"/>
  <c r="AT90" i="18" s="1"/>
  <c r="K277" i="58"/>
  <c r="J91" i="18" s="1"/>
  <c r="J90" i="18" s="1"/>
  <c r="BO277" i="58"/>
  <c r="F81" i="18"/>
  <c r="F93" i="18" s="1"/>
  <c r="CM277" i="58"/>
  <c r="BC277" i="58"/>
  <c r="BB91" i="18" s="1"/>
  <c r="BB90" i="18" s="1"/>
  <c r="CD277" i="58"/>
  <c r="U277" i="58"/>
  <c r="T91" i="18" s="1"/>
  <c r="T90" i="18" s="1"/>
  <c r="BW277" i="58"/>
  <c r="AI277" i="58"/>
  <c r="AH91" i="18" s="1"/>
  <c r="AH90" i="18" s="1"/>
  <c r="W277" i="58"/>
  <c r="V91" i="18" s="1"/>
  <c r="V90" i="18" s="1"/>
  <c r="AZ219" i="58"/>
  <c r="AZ221" i="58" s="1"/>
  <c r="AY84" i="18" s="1"/>
  <c r="T82" i="18"/>
  <c r="T81" i="18" s="1"/>
  <c r="CJ219" i="58"/>
  <c r="CJ221" i="58" s="1"/>
  <c r="AA277" i="58"/>
  <c r="Z91" i="18" s="1"/>
  <c r="Z90" i="18" s="1"/>
  <c r="T277" i="58"/>
  <c r="S91" i="18" s="1"/>
  <c r="S90" i="18" s="1"/>
  <c r="AN277" i="58"/>
  <c r="AM91" i="18" s="1"/>
  <c r="AM90" i="18" s="1"/>
  <c r="AP277" i="58"/>
  <c r="AO91" i="18" s="1"/>
  <c r="AO90" i="18" s="1"/>
  <c r="CE277" i="58"/>
  <c r="BB277" i="58"/>
  <c r="BA91" i="18" s="1"/>
  <c r="BA90" i="18" s="1"/>
  <c r="L277" i="58"/>
  <c r="K91" i="18" s="1"/>
  <c r="K90" i="18" s="1"/>
  <c r="CR277" i="58"/>
  <c r="CN277" i="58"/>
  <c r="BQ277" i="58"/>
  <c r="BR277" i="58"/>
  <c r="CV277" i="58"/>
  <c r="BS277" i="58"/>
  <c r="AW277" i="58"/>
  <c r="AV91" i="18" s="1"/>
  <c r="AV90" i="18" s="1"/>
  <c r="BK277" i="58"/>
  <c r="BJ91" i="18" s="1"/>
  <c r="BJ90" i="18" s="1"/>
  <c r="AG277" i="58"/>
  <c r="AF91" i="18" s="1"/>
  <c r="AF90" i="18" s="1"/>
  <c r="CI277" i="58"/>
  <c r="BF278" i="58"/>
  <c r="BE92" i="18" s="1"/>
  <c r="BE90" i="18" s="1"/>
  <c r="CQ277" i="58"/>
  <c r="AE277" i="58"/>
  <c r="AD91" i="18" s="1"/>
  <c r="AD90" i="18" s="1"/>
  <c r="D277" i="58"/>
  <c r="C91" i="18" s="1"/>
  <c r="D278" i="58"/>
  <c r="C92" i="18" s="1"/>
  <c r="AQ277" i="58"/>
  <c r="AP91" i="18" s="1"/>
  <c r="AP90" i="18" s="1"/>
  <c r="V219" i="58"/>
  <c r="V221" i="58" s="1"/>
  <c r="U84" i="18" s="1"/>
  <c r="AL219" i="58"/>
  <c r="AL221" i="58" s="1"/>
  <c r="AK84" i="18" s="1"/>
  <c r="AV219" i="58"/>
  <c r="AV221" i="58" s="1"/>
  <c r="AU84" i="18" s="1"/>
  <c r="CP219" i="58"/>
  <c r="CP221" i="58" s="1"/>
  <c r="BU219" i="58"/>
  <c r="BU221" i="58" s="1"/>
  <c r="BX219" i="58"/>
  <c r="BX221" i="58" s="1"/>
  <c r="BD219" i="58"/>
  <c r="BD221" i="58" s="1"/>
  <c r="BC84" i="18" s="1"/>
  <c r="AX219" i="58"/>
  <c r="AX221" i="58" s="1"/>
  <c r="AW84" i="18" s="1"/>
  <c r="AL82" i="18"/>
  <c r="AL81" i="18" s="1"/>
  <c r="AL94" i="18" s="1"/>
  <c r="CY219" i="58"/>
  <c r="CY221" i="58" s="1"/>
  <c r="BL219" i="58"/>
  <c r="BL221" i="58" s="1"/>
  <c r="AS277" i="58"/>
  <c r="AR91" i="18" s="1"/>
  <c r="AR90" i="18" s="1"/>
  <c r="F277" i="58"/>
  <c r="E91" i="18" s="1"/>
  <c r="E90" i="18" s="1"/>
  <c r="CF277" i="58"/>
  <c r="AM277" i="58"/>
  <c r="AL91" i="18" s="1"/>
  <c r="AL90" i="18" s="1"/>
  <c r="BV277" i="58"/>
  <c r="BZ277" i="58"/>
  <c r="CU277" i="58"/>
  <c r="M277" i="58"/>
  <c r="L91" i="18" s="1"/>
  <c r="L90" i="18" s="1"/>
  <c r="BI277" i="58"/>
  <c r="BH91" i="18" s="1"/>
  <c r="BH90" i="18" s="1"/>
  <c r="AB219" i="58"/>
  <c r="AB221" i="58" s="1"/>
  <c r="AA84" i="18" s="1"/>
  <c r="AK219" i="58"/>
  <c r="AK221" i="58" s="1"/>
  <c r="AJ84" i="18" s="1"/>
  <c r="X219" i="58"/>
  <c r="X221" i="58" s="1"/>
  <c r="W84" i="18" s="1"/>
  <c r="BJ219" i="58"/>
  <c r="BJ221" i="58" s="1"/>
  <c r="BI84" i="18" s="1"/>
  <c r="N219" i="58"/>
  <c r="N221" i="58" s="1"/>
  <c r="M84" i="18" s="1"/>
  <c r="BP219" i="58"/>
  <c r="BP221" i="58" s="1"/>
  <c r="P219" i="58"/>
  <c r="P221" i="58" s="1"/>
  <c r="O84" i="18" s="1"/>
  <c r="CK219" i="58"/>
  <c r="CK221" i="58" s="1"/>
  <c r="CB219" i="58"/>
  <c r="CB221" i="58" s="1"/>
  <c r="CW219" i="58"/>
  <c r="CW221" i="58" s="1"/>
  <c r="BT219" i="58"/>
  <c r="BT221" i="58" s="1"/>
  <c r="AZ123" i="58"/>
  <c r="AZ124" i="58" s="1"/>
  <c r="AZ125" i="58" s="1"/>
  <c r="AY83" i="18" s="1"/>
  <c r="BF81" i="18"/>
  <c r="BF94" i="18" s="1"/>
  <c r="G82" i="18"/>
  <c r="G81" i="18" s="1"/>
  <c r="CK123" i="58"/>
  <c r="CK124" i="58" s="1"/>
  <c r="CK125" i="58" s="1"/>
  <c r="I81" i="18"/>
  <c r="I94" i="18" s="1"/>
  <c r="P123" i="58"/>
  <c r="P124" i="58" s="1"/>
  <c r="P125" i="58" s="1"/>
  <c r="O83" i="18" s="1"/>
  <c r="AS124" i="58"/>
  <c r="AS125" i="58" s="1"/>
  <c r="AR83" i="18" s="1"/>
  <c r="AR82" i="18" s="1"/>
  <c r="AR81" i="18" s="1"/>
  <c r="AY125" i="58"/>
  <c r="AX83" i="18" s="1"/>
  <c r="AX82" i="18" s="1"/>
  <c r="AX81" i="18" s="1"/>
  <c r="BR125" i="58"/>
  <c r="AP82" i="18"/>
  <c r="AP81" i="18" s="1"/>
  <c r="BP123" i="58"/>
  <c r="BP124" i="58" s="1"/>
  <c r="BP125" i="58" s="1"/>
  <c r="AT82" i="18"/>
  <c r="AT81" i="18" s="1"/>
  <c r="AK123" i="58"/>
  <c r="AK124" i="58" s="1"/>
  <c r="AK125" i="58" s="1"/>
  <c r="AJ83" i="18" s="1"/>
  <c r="CY123" i="58"/>
  <c r="CY124" i="58" s="1"/>
  <c r="CY125" i="58" s="1"/>
  <c r="V123" i="58"/>
  <c r="V124" i="58" s="1"/>
  <c r="V125" i="58" s="1"/>
  <c r="U83" i="18" s="1"/>
  <c r="BU123" i="58"/>
  <c r="BU124" i="58" s="1"/>
  <c r="AX123" i="58"/>
  <c r="AX124" i="58" s="1"/>
  <c r="AX125" i="58" s="1"/>
  <c r="AW83" i="18" s="1"/>
  <c r="CB123" i="58"/>
  <c r="CB124" i="58" s="1"/>
  <c r="CB125" i="58" s="1"/>
  <c r="CJ123" i="58"/>
  <c r="CJ124" i="58" s="1"/>
  <c r="CJ125" i="58" s="1"/>
  <c r="I366" i="57"/>
  <c r="Y124" i="58"/>
  <c r="Y125" i="58" s="1"/>
  <c r="X83" i="18" s="1"/>
  <c r="X82" i="18" s="1"/>
  <c r="X81" i="18" s="1"/>
  <c r="CV124" i="58"/>
  <c r="CV125" i="58" s="1"/>
  <c r="W124" i="58"/>
  <c r="W125" i="58" s="1"/>
  <c r="V83" i="18" s="1"/>
  <c r="V82" i="18" s="1"/>
  <c r="V81" i="18" s="1"/>
  <c r="AH124" i="58"/>
  <c r="AH125" i="58" s="1"/>
  <c r="AG83" i="18" s="1"/>
  <c r="AG82" i="18" s="1"/>
  <c r="AG81" i="18" s="1"/>
  <c r="AI124" i="58"/>
  <c r="AI125" i="58" s="1"/>
  <c r="AH83" i="18" s="1"/>
  <c r="AH82" i="18" s="1"/>
  <c r="AH81" i="18" s="1"/>
  <c r="AT124" i="58"/>
  <c r="AT125" i="58" s="1"/>
  <c r="AS83" i="18" s="1"/>
  <c r="AS82" i="18" s="1"/>
  <c r="AS81" i="18" s="1"/>
  <c r="O124" i="58"/>
  <c r="O125" i="58" s="1"/>
  <c r="N83" i="18" s="1"/>
  <c r="N82" i="18" s="1"/>
  <c r="N81" i="18" s="1"/>
  <c r="CT124" i="58"/>
  <c r="CT125" i="58" s="1"/>
  <c r="L370" i="57"/>
  <c r="CS124" i="58"/>
  <c r="CS125" i="58" s="1"/>
  <c r="BW124" i="58"/>
  <c r="BW125" i="58" s="1"/>
  <c r="CF124" i="58"/>
  <c r="CF125" i="58" s="1"/>
  <c r="AW124" i="58"/>
  <c r="AW125" i="58" s="1"/>
  <c r="AV83" i="18" s="1"/>
  <c r="AV82" i="18" s="1"/>
  <c r="AV81" i="18" s="1"/>
  <c r="CH124" i="58"/>
  <c r="CH125" i="58" s="1"/>
  <c r="BO124" i="58"/>
  <c r="BO125" i="58" s="1"/>
  <c r="AJ124" i="58"/>
  <c r="AJ125" i="58" s="1"/>
  <c r="AI83" i="18" s="1"/>
  <c r="AI82" i="18" s="1"/>
  <c r="AI81" i="18" s="1"/>
  <c r="BS124" i="58"/>
  <c r="BS125" i="58" s="1"/>
  <c r="K124" i="58"/>
  <c r="K125" i="58" s="1"/>
  <c r="J83" i="18" s="1"/>
  <c r="J82" i="18" s="1"/>
  <c r="J81" i="18" s="1"/>
  <c r="CX124" i="58"/>
  <c r="CX125" i="58" s="1"/>
  <c r="BI124" i="58"/>
  <c r="BI125" i="58" s="1"/>
  <c r="BH83" i="18" s="1"/>
  <c r="BH82" i="18" s="1"/>
  <c r="BH81" i="18" s="1"/>
  <c r="BZ124" i="58"/>
  <c r="BZ125" i="58" s="1"/>
  <c r="C86" i="18"/>
  <c r="C82" i="18"/>
  <c r="BB124" i="58"/>
  <c r="BB125" i="58" s="1"/>
  <c r="BA83" i="18" s="1"/>
  <c r="BA82" i="18" s="1"/>
  <c r="BA81" i="18" s="1"/>
  <c r="CM124" i="58"/>
  <c r="CM125" i="58" s="1"/>
  <c r="AO124" i="58"/>
  <c r="AO125" i="58" s="1"/>
  <c r="AN83" i="18" s="1"/>
  <c r="AN82" i="18" s="1"/>
  <c r="AN81" i="18" s="1"/>
  <c r="CP123" i="58"/>
  <c r="BX123" i="58"/>
  <c r="M124" i="58"/>
  <c r="M125" i="58" s="1"/>
  <c r="L83" i="18" s="1"/>
  <c r="L82" i="18" s="1"/>
  <c r="L81" i="18" s="1"/>
  <c r="AE124" i="58"/>
  <c r="AE125" i="58" s="1"/>
  <c r="AD83" i="18" s="1"/>
  <c r="AD82" i="18" s="1"/>
  <c r="AD81" i="18" s="1"/>
  <c r="X123" i="58"/>
  <c r="AV123" i="58"/>
  <c r="BT123" i="58"/>
  <c r="N123" i="58"/>
  <c r="CI124" i="58"/>
  <c r="CI125" i="58" s="1"/>
  <c r="BA124" i="58"/>
  <c r="BA125" i="58" s="1"/>
  <c r="AZ83" i="18" s="1"/>
  <c r="AZ82" i="18" s="1"/>
  <c r="AZ81" i="18" s="1"/>
  <c r="AC124" i="58"/>
  <c r="AC125" i="58" s="1"/>
  <c r="AB83" i="18" s="1"/>
  <c r="AB82" i="18" s="1"/>
  <c r="AB81" i="18" s="1"/>
  <c r="AL123" i="58"/>
  <c r="F124" i="58"/>
  <c r="F125" i="58" s="1"/>
  <c r="E83" i="18" s="1"/>
  <c r="E82" i="18" s="1"/>
  <c r="E81" i="18" s="1"/>
  <c r="AB123" i="58"/>
  <c r="CU124" i="58"/>
  <c r="CU125" i="58" s="1"/>
  <c r="CR124" i="58"/>
  <c r="CR125" i="58" s="1"/>
  <c r="BF172" i="58"/>
  <c r="BF173" i="58" s="1"/>
  <c r="BE87" i="18" s="1"/>
  <c r="AF124" i="58"/>
  <c r="AF125" i="58" s="1"/>
  <c r="AE83" i="18" s="1"/>
  <c r="AE82" i="18" s="1"/>
  <c r="AE81" i="18" s="1"/>
  <c r="BD123" i="58"/>
  <c r="BK37" i="18"/>
  <c r="CW123" i="58"/>
  <c r="BL123" i="58"/>
  <c r="BJ123" i="58"/>
  <c r="L371" i="57"/>
  <c r="BG94" i="18" l="1"/>
  <c r="R94" i="18"/>
  <c r="AF94" i="18"/>
  <c r="BD93" i="18"/>
  <c r="BD105" i="18" s="1"/>
  <c r="Q94" i="18"/>
  <c r="Q93" i="18"/>
  <c r="Q95" i="18" s="1"/>
  <c r="AM93" i="18"/>
  <c r="AM105" i="18" s="1"/>
  <c r="AO93" i="18"/>
  <c r="AO95" i="18" s="1"/>
  <c r="BJ94" i="18"/>
  <c r="F94" i="18"/>
  <c r="BG105" i="18"/>
  <c r="BG95" i="18"/>
  <c r="AF105" i="18"/>
  <c r="AF95" i="18"/>
  <c r="AC105" i="18"/>
  <c r="AC95" i="18"/>
  <c r="K105" i="18"/>
  <c r="K95" i="18"/>
  <c r="P93" i="18"/>
  <c r="F105" i="18"/>
  <c r="F95" i="18"/>
  <c r="R105" i="18"/>
  <c r="R95" i="18"/>
  <c r="BJ105" i="18"/>
  <c r="BJ95" i="18"/>
  <c r="K94" i="18"/>
  <c r="D93" i="18"/>
  <c r="BF93" i="18"/>
  <c r="N277" i="58"/>
  <c r="M91" i="18" s="1"/>
  <c r="M90" i="18" s="1"/>
  <c r="U82" i="18"/>
  <c r="U81" i="18" s="1"/>
  <c r="U93" i="18" s="1"/>
  <c r="AJ82" i="18"/>
  <c r="AJ81" i="18" s="1"/>
  <c r="AJ94" i="18" s="1"/>
  <c r="AW82" i="18"/>
  <c r="AW81" i="18" s="1"/>
  <c r="AW93" i="18" s="1"/>
  <c r="BL277" i="58"/>
  <c r="AX277" i="58"/>
  <c r="AW91" i="18" s="1"/>
  <c r="AW90" i="18" s="1"/>
  <c r="BX277" i="58"/>
  <c r="BK92" i="18"/>
  <c r="O82" i="18"/>
  <c r="O81" i="18" s="1"/>
  <c r="O94" i="18" s="1"/>
  <c r="S93" i="18"/>
  <c r="P277" i="58"/>
  <c r="O91" i="18" s="1"/>
  <c r="O90" i="18" s="1"/>
  <c r="AB277" i="58"/>
  <c r="AA91" i="18" s="1"/>
  <c r="AA90" i="18" s="1"/>
  <c r="BK84" i="18"/>
  <c r="AY82" i="18"/>
  <c r="AY81" i="18" s="1"/>
  <c r="AY94" i="18" s="1"/>
  <c r="Z93" i="18"/>
  <c r="C90" i="18"/>
  <c r="X277" i="58"/>
  <c r="W91" i="18" s="1"/>
  <c r="W90" i="18" s="1"/>
  <c r="CY277" i="58"/>
  <c r="AL277" i="58"/>
  <c r="AK91" i="18" s="1"/>
  <c r="AK90" i="18" s="1"/>
  <c r="CP277" i="58"/>
  <c r="CW277" i="58"/>
  <c r="CK277" i="58"/>
  <c r="BP277" i="58"/>
  <c r="BJ277" i="58"/>
  <c r="BI91" i="18" s="1"/>
  <c r="BI90" i="18" s="1"/>
  <c r="AK277" i="58"/>
  <c r="AJ91" i="18" s="1"/>
  <c r="AJ90" i="18" s="1"/>
  <c r="BD277" i="58"/>
  <c r="BC91" i="18" s="1"/>
  <c r="BC90" i="18" s="1"/>
  <c r="BU277" i="58"/>
  <c r="AV277" i="58"/>
  <c r="AU91" i="18" s="1"/>
  <c r="AU90" i="18" s="1"/>
  <c r="V277" i="58"/>
  <c r="U91" i="18" s="1"/>
  <c r="U90" i="18" s="1"/>
  <c r="AZ277" i="58"/>
  <c r="AY91" i="18" s="1"/>
  <c r="AY90" i="18" s="1"/>
  <c r="CJ277" i="58"/>
  <c r="BT277" i="58"/>
  <c r="CB277" i="58"/>
  <c r="AL93" i="18"/>
  <c r="I93" i="18"/>
  <c r="AC94" i="18"/>
  <c r="BU125" i="58"/>
  <c r="J366" i="57"/>
  <c r="X94" i="18"/>
  <c r="X93" i="18"/>
  <c r="AE94" i="18"/>
  <c r="AE93" i="18"/>
  <c r="AZ94" i="18"/>
  <c r="AZ93" i="18"/>
  <c r="AS94" i="18"/>
  <c r="AS93" i="18"/>
  <c r="BE86" i="18"/>
  <c r="BE81" i="18" s="1"/>
  <c r="BK87" i="18"/>
  <c r="AV93" i="18"/>
  <c r="AV94" i="18"/>
  <c r="N94" i="18"/>
  <c r="N93" i="18"/>
  <c r="AG94" i="18"/>
  <c r="AG93" i="18"/>
  <c r="L94" i="18"/>
  <c r="L93" i="18"/>
  <c r="J94" i="18"/>
  <c r="J93" i="18"/>
  <c r="N124" i="58"/>
  <c r="N125" i="58" s="1"/>
  <c r="M83" i="18" s="1"/>
  <c r="BT124" i="58"/>
  <c r="BT125" i="58" s="1"/>
  <c r="T94" i="18"/>
  <c r="T93" i="18"/>
  <c r="AX94" i="18"/>
  <c r="AX93" i="18"/>
  <c r="CP124" i="58"/>
  <c r="CP125" i="58" s="1"/>
  <c r="BA94" i="18"/>
  <c r="BA93" i="18"/>
  <c r="BL124" i="58"/>
  <c r="BL125" i="58" s="1"/>
  <c r="CW124" i="58"/>
  <c r="CW125" i="58" s="1"/>
  <c r="AB124" i="58"/>
  <c r="AB125" i="58" s="1"/>
  <c r="AA83" i="18" s="1"/>
  <c r="AA82" i="18" s="1"/>
  <c r="AA81" i="18" s="1"/>
  <c r="G94" i="18"/>
  <c r="G93" i="18"/>
  <c r="BB94" i="18"/>
  <c r="BB93" i="18"/>
  <c r="AV124" i="58"/>
  <c r="AV125" i="58" s="1"/>
  <c r="AU83" i="18" s="1"/>
  <c r="AU82" i="18" s="1"/>
  <c r="AU81" i="18" s="1"/>
  <c r="BX124" i="58"/>
  <c r="BX125" i="58" s="1"/>
  <c r="AR93" i="18"/>
  <c r="AR94" i="18"/>
  <c r="BD124" i="58"/>
  <c r="BD125" i="58" s="1"/>
  <c r="BC83" i="18" s="1"/>
  <c r="BC82" i="18" s="1"/>
  <c r="BC81" i="18" s="1"/>
  <c r="H94" i="18"/>
  <c r="H93" i="18"/>
  <c r="AP94" i="18"/>
  <c r="AP93" i="18"/>
  <c r="AT94" i="18"/>
  <c r="AT93" i="18"/>
  <c r="AD94" i="18"/>
  <c r="AD93" i="18"/>
  <c r="Y94" i="18"/>
  <c r="Y93" i="18"/>
  <c r="V94" i="18"/>
  <c r="V93" i="18"/>
  <c r="AQ94" i="18"/>
  <c r="AQ93" i="18"/>
  <c r="E94" i="18"/>
  <c r="E93" i="18"/>
  <c r="AL124" i="58"/>
  <c r="AL125" i="58" s="1"/>
  <c r="AK83" i="18" s="1"/>
  <c r="AK82" i="18" s="1"/>
  <c r="AK81" i="18" s="1"/>
  <c r="BH94" i="18"/>
  <c r="BH93" i="18"/>
  <c r="M371" i="57"/>
  <c r="BJ124" i="58"/>
  <c r="BJ125" i="58" s="1"/>
  <c r="BI83" i="18" s="1"/>
  <c r="BI82" i="18" s="1"/>
  <c r="BI81" i="18" s="1"/>
  <c r="X124" i="58"/>
  <c r="X125" i="58" s="1"/>
  <c r="W83" i="18" s="1"/>
  <c r="W82" i="18" s="1"/>
  <c r="W81" i="18" s="1"/>
  <c r="AB93" i="18"/>
  <c r="AB94" i="18"/>
  <c r="AN93" i="18"/>
  <c r="AN94" i="18"/>
  <c r="C81" i="18"/>
  <c r="AI94" i="18"/>
  <c r="AI93" i="18"/>
  <c r="M370" i="57"/>
  <c r="AH94" i="18"/>
  <c r="AH93" i="18"/>
  <c r="U94" i="18" l="1"/>
  <c r="BD95" i="18"/>
  <c r="Q105" i="18"/>
  <c r="AY93" i="18"/>
  <c r="AY105" i="18" s="1"/>
  <c r="AM95" i="18"/>
  <c r="AO105" i="18"/>
  <c r="AW94" i="18"/>
  <c r="AN105" i="18"/>
  <c r="AN95" i="18"/>
  <c r="BH105" i="18"/>
  <c r="BH95" i="18"/>
  <c r="H105" i="18"/>
  <c r="H95" i="18"/>
  <c r="V105" i="18"/>
  <c r="V95" i="18"/>
  <c r="AT105" i="18"/>
  <c r="AT95" i="18"/>
  <c r="AR105" i="18"/>
  <c r="AR95" i="18"/>
  <c r="AX105" i="18"/>
  <c r="AX95" i="18"/>
  <c r="N105" i="18"/>
  <c r="N95" i="18"/>
  <c r="AZ105" i="18"/>
  <c r="AZ95" i="18"/>
  <c r="AE105" i="18"/>
  <c r="AE95" i="18"/>
  <c r="AW105" i="18"/>
  <c r="AW95" i="18"/>
  <c r="AH105" i="18"/>
  <c r="AH95" i="18"/>
  <c r="U105" i="18"/>
  <c r="U95" i="18"/>
  <c r="AI105" i="18"/>
  <c r="AI95" i="18"/>
  <c r="E105" i="18"/>
  <c r="E95" i="18"/>
  <c r="Y105" i="18"/>
  <c r="Y95" i="18"/>
  <c r="AD105" i="18"/>
  <c r="AD95" i="18"/>
  <c r="AP105" i="18"/>
  <c r="AP95" i="18"/>
  <c r="J105" i="18"/>
  <c r="J95" i="18"/>
  <c r="AG105" i="18"/>
  <c r="AG95" i="18"/>
  <c r="Z105" i="18"/>
  <c r="Z95" i="18"/>
  <c r="BF105" i="18"/>
  <c r="BF95" i="18"/>
  <c r="P105" i="18"/>
  <c r="P95" i="18"/>
  <c r="G105" i="18"/>
  <c r="G95" i="18"/>
  <c r="AV105" i="18"/>
  <c r="AV95" i="18"/>
  <c r="X105" i="18"/>
  <c r="X95" i="18"/>
  <c r="I105" i="18"/>
  <c r="I95" i="18"/>
  <c r="AL105" i="18"/>
  <c r="AL95" i="18"/>
  <c r="S105" i="18"/>
  <c r="S95" i="18"/>
  <c r="D105" i="18"/>
  <c r="D95" i="18"/>
  <c r="AB105" i="18"/>
  <c r="AB95" i="18"/>
  <c r="AQ105" i="18"/>
  <c r="AQ95" i="18"/>
  <c r="BB105" i="18"/>
  <c r="BB95" i="18"/>
  <c r="BA105" i="18"/>
  <c r="BA95" i="18"/>
  <c r="T105" i="18"/>
  <c r="T95" i="18"/>
  <c r="L105" i="18"/>
  <c r="L95" i="18"/>
  <c r="AS105" i="18"/>
  <c r="AS95" i="18"/>
  <c r="O93" i="18"/>
  <c r="AJ93" i="18"/>
  <c r="BK86" i="18"/>
  <c r="BK91" i="18"/>
  <c r="BK90" i="18"/>
  <c r="K366" i="57"/>
  <c r="AK94" i="18"/>
  <c r="AK93" i="18"/>
  <c r="W94" i="18"/>
  <c r="W93" i="18"/>
  <c r="AA94" i="18"/>
  <c r="AA93" i="18"/>
  <c r="M82" i="18"/>
  <c r="BK83" i="18"/>
  <c r="N371" i="57"/>
  <c r="C94" i="18"/>
  <c r="C93" i="18"/>
  <c r="C95" i="18" s="1"/>
  <c r="BI94" i="18"/>
  <c r="BI93" i="18"/>
  <c r="N370" i="57"/>
  <c r="BC94" i="18"/>
  <c r="BC93" i="18"/>
  <c r="AU94" i="18"/>
  <c r="AU93" i="18"/>
  <c r="BE94" i="18"/>
  <c r="BE93" i="18"/>
  <c r="AY95" i="18" l="1"/>
  <c r="BE105" i="18"/>
  <c r="BE95" i="18"/>
  <c r="BI105" i="18"/>
  <c r="BI95" i="18"/>
  <c r="W105" i="18"/>
  <c r="W95" i="18"/>
  <c r="AJ105" i="18"/>
  <c r="AJ95" i="18"/>
  <c r="BC105" i="18"/>
  <c r="BC95" i="18"/>
  <c r="O105" i="18"/>
  <c r="O95" i="18"/>
  <c r="AU105" i="18"/>
  <c r="AU95" i="18"/>
  <c r="AA105" i="18"/>
  <c r="AA95" i="18"/>
  <c r="AK105" i="18"/>
  <c r="AK95" i="18"/>
  <c r="L366" i="57"/>
  <c r="O371" i="57"/>
  <c r="O370" i="57"/>
  <c r="C111" i="18"/>
  <c r="D111" i="18" s="1"/>
  <c r="E111" i="18" s="1"/>
  <c r="F111" i="18" s="1"/>
  <c r="G111" i="18" s="1"/>
  <c r="H111" i="18" s="1"/>
  <c r="I111" i="18" s="1"/>
  <c r="J111" i="18" s="1"/>
  <c r="K111" i="18" s="1"/>
  <c r="L111" i="18" s="1"/>
  <c r="C105" i="18"/>
  <c r="M81" i="18"/>
  <c r="BK82" i="18"/>
  <c r="M366" i="57" l="1"/>
  <c r="M94" i="18"/>
  <c r="BK94" i="18" s="1"/>
  <c r="M93" i="18"/>
  <c r="M95" i="18" s="1"/>
  <c r="BK81" i="18"/>
  <c r="P371" i="57"/>
  <c r="C106" i="18"/>
  <c r="C107" i="18" s="1"/>
  <c r="P370" i="57"/>
  <c r="N366" i="57" l="1"/>
  <c r="M105" i="18"/>
  <c r="BK105" i="18" s="1"/>
  <c r="BK93" i="18"/>
  <c r="C109" i="18"/>
  <c r="Q371" i="57"/>
  <c r="Q370" i="57"/>
  <c r="C108" i="18"/>
  <c r="M111" i="18"/>
  <c r="N111" i="18" s="1"/>
  <c r="O111" i="18" s="1"/>
  <c r="P111" i="18" s="1"/>
  <c r="Q111" i="18" s="1"/>
  <c r="R111" i="18" s="1"/>
  <c r="S111" i="18" s="1"/>
  <c r="T111" i="18" s="1"/>
  <c r="U111" i="18" s="1"/>
  <c r="V111" i="18" s="1"/>
  <c r="W111" i="18" s="1"/>
  <c r="X111" i="18" s="1"/>
  <c r="Y111" i="18" s="1"/>
  <c r="Z111" i="18" s="1"/>
  <c r="AA111" i="18" s="1"/>
  <c r="AB111" i="18" s="1"/>
  <c r="AC111" i="18" s="1"/>
  <c r="AD111" i="18" s="1"/>
  <c r="AE111" i="18" s="1"/>
  <c r="AF111" i="18" s="1"/>
  <c r="AG111" i="18" s="1"/>
  <c r="AH111" i="18" s="1"/>
  <c r="AI111" i="18" s="1"/>
  <c r="AJ111" i="18" s="1"/>
  <c r="AK111" i="18" s="1"/>
  <c r="AL111" i="18" s="1"/>
  <c r="AM111" i="18" s="1"/>
  <c r="AN111" i="18" s="1"/>
  <c r="AO111" i="18" s="1"/>
  <c r="AP111" i="18" s="1"/>
  <c r="AQ111" i="18" s="1"/>
  <c r="AR111" i="18" s="1"/>
  <c r="AS111" i="18" s="1"/>
  <c r="AT111" i="18" s="1"/>
  <c r="AU111" i="18" s="1"/>
  <c r="AV111" i="18" s="1"/>
  <c r="AW111" i="18" s="1"/>
  <c r="AX111" i="18" s="1"/>
  <c r="AY111" i="18" s="1"/>
  <c r="AZ111" i="18" s="1"/>
  <c r="BA111" i="18" s="1"/>
  <c r="BB111" i="18" s="1"/>
  <c r="BC111" i="18" s="1"/>
  <c r="BD111" i="18" s="1"/>
  <c r="BE111" i="18" s="1"/>
  <c r="BF111" i="18" s="1"/>
  <c r="BG111" i="18" s="1"/>
  <c r="BH111" i="18" s="1"/>
  <c r="BI111" i="18" s="1"/>
  <c r="BJ111" i="18" s="1"/>
  <c r="C115" i="18" l="1"/>
  <c r="C117" i="18"/>
  <c r="C116" i="18"/>
  <c r="C114" i="18"/>
  <c r="C113" i="18"/>
  <c r="C112" i="18"/>
  <c r="R112" i="18" s="1"/>
  <c r="BK95" i="18"/>
  <c r="D13" i="18"/>
  <c r="O366" i="57"/>
  <c r="R370" i="57"/>
  <c r="R371" i="57"/>
  <c r="AE112" i="18" l="1"/>
  <c r="I112" i="18"/>
  <c r="D112" i="18"/>
  <c r="AT112" i="18"/>
  <c r="AN112" i="18"/>
  <c r="BE112" i="18"/>
  <c r="AD112" i="18"/>
  <c r="AQ112" i="18"/>
  <c r="H112" i="18"/>
  <c r="AO112" i="18"/>
  <c r="AJ112" i="18"/>
  <c r="K112" i="18"/>
  <c r="Y112" i="18"/>
  <c r="BJ112" i="18"/>
  <c r="BC112" i="18"/>
  <c r="AB112" i="18"/>
  <c r="AF112" i="18"/>
  <c r="BA112" i="18"/>
  <c r="U112" i="18"/>
  <c r="BF112" i="18"/>
  <c r="N112" i="18"/>
  <c r="W112" i="18"/>
  <c r="BH112" i="18"/>
  <c r="AI112" i="18"/>
  <c r="AK112" i="18"/>
  <c r="E112" i="18"/>
  <c r="AP112" i="18"/>
  <c r="Z112" i="18"/>
  <c r="J112" i="18"/>
  <c r="AU112" i="18"/>
  <c r="O112" i="18"/>
  <c r="AZ112" i="18"/>
  <c r="T112" i="18"/>
  <c r="BG112" i="18"/>
  <c r="AA112" i="18"/>
  <c r="BD112" i="18"/>
  <c r="X112" i="18"/>
  <c r="AW112" i="18"/>
  <c r="AG112" i="18"/>
  <c r="Q112" i="18"/>
  <c r="BB112" i="18"/>
  <c r="AL112" i="18"/>
  <c r="V112" i="18"/>
  <c r="F112" i="18"/>
  <c r="AM112" i="18"/>
  <c r="G112" i="18"/>
  <c r="AR112" i="18"/>
  <c r="L112" i="18"/>
  <c r="AY112" i="18"/>
  <c r="S112" i="18"/>
  <c r="AV112" i="18"/>
  <c r="P112" i="18"/>
  <c r="BI112" i="18"/>
  <c r="AS112" i="18"/>
  <c r="AC112" i="18"/>
  <c r="M112" i="18"/>
  <c r="AX112" i="18"/>
  <c r="AH112" i="18"/>
  <c r="D106" i="18"/>
  <c r="D107" i="18" s="1"/>
  <c r="D108" i="18" s="1"/>
  <c r="P366" i="57"/>
  <c r="S370" i="57"/>
  <c r="S371" i="57"/>
  <c r="D115" i="18" l="1"/>
  <c r="D116" i="18"/>
  <c r="D117" i="18"/>
  <c r="E13" i="18"/>
  <c r="E106" i="18" s="1"/>
  <c r="E107" i="18" s="1"/>
  <c r="D113" i="18"/>
  <c r="D114" i="18"/>
  <c r="D109" i="18"/>
  <c r="Q366" i="57"/>
  <c r="T370" i="57"/>
  <c r="T371" i="57"/>
  <c r="E109" i="18" l="1"/>
  <c r="E108" i="18"/>
  <c r="R366" i="57"/>
  <c r="U371" i="57"/>
  <c r="U370" i="57"/>
  <c r="E115" i="18" l="1"/>
  <c r="E117" i="18"/>
  <c r="E116" i="18"/>
  <c r="F13" i="18"/>
  <c r="F106" i="18" s="1"/>
  <c r="F107" i="18" s="1"/>
  <c r="E113" i="18"/>
  <c r="E114" i="18"/>
  <c r="S366" i="57"/>
  <c r="V370" i="57"/>
  <c r="V371" i="57"/>
  <c r="F108" i="18" l="1"/>
  <c r="F109" i="18"/>
  <c r="T366" i="57"/>
  <c r="W370" i="57"/>
  <c r="W371" i="57"/>
  <c r="F115" i="18" l="1"/>
  <c r="F116" i="18"/>
  <c r="F117" i="18"/>
  <c r="F113" i="18"/>
  <c r="F114" i="18"/>
  <c r="G13" i="18"/>
  <c r="U366" i="57"/>
  <c r="X370" i="57"/>
  <c r="X371" i="57"/>
  <c r="G106" i="18" l="1"/>
  <c r="G107" i="18" s="1"/>
  <c r="V366" i="57"/>
  <c r="Y370" i="57"/>
  <c r="Y371" i="57"/>
  <c r="G108" i="18" l="1"/>
  <c r="G115" i="18" s="1"/>
  <c r="G109" i="18"/>
  <c r="W366" i="57"/>
  <c r="Z370" i="57"/>
  <c r="Z371" i="57"/>
  <c r="G117" i="18" l="1"/>
  <c r="G116" i="18"/>
  <c r="G113" i="18"/>
  <c r="G114" i="18"/>
  <c r="H13" i="18"/>
  <c r="X366" i="57"/>
  <c r="AA371" i="57"/>
  <c r="AA370" i="57"/>
  <c r="H106" i="18" l="1"/>
  <c r="H107" i="18" s="1"/>
  <c r="Y366" i="57"/>
  <c r="AB371" i="57"/>
  <c r="AB370" i="57"/>
  <c r="H108" i="18" l="1"/>
  <c r="H115" i="18" s="1"/>
  <c r="H109" i="18"/>
  <c r="Z366" i="57"/>
  <c r="AC370" i="57"/>
  <c r="AC371" i="57"/>
  <c r="H117" i="18" l="1"/>
  <c r="H116" i="18"/>
  <c r="H113" i="18"/>
  <c r="H114" i="18"/>
  <c r="I13" i="18"/>
  <c r="AA366" i="57"/>
  <c r="AD371" i="57"/>
  <c r="AD370" i="57"/>
  <c r="I106" i="18" l="1"/>
  <c r="I107" i="18" s="1"/>
  <c r="AB366" i="57"/>
  <c r="AE371" i="57"/>
  <c r="AE370" i="57"/>
  <c r="I108" i="18" l="1"/>
  <c r="I115" i="18" s="1"/>
  <c r="I109" i="18"/>
  <c r="AC366" i="57"/>
  <c r="AF371" i="57"/>
  <c r="AF370" i="57"/>
  <c r="I116" i="18" l="1"/>
  <c r="I117" i="18"/>
  <c r="I113" i="18"/>
  <c r="I114" i="18"/>
  <c r="J13" i="18"/>
  <c r="AD366" i="57"/>
  <c r="AG370" i="57"/>
  <c r="AG371" i="57"/>
  <c r="J106" i="18" l="1"/>
  <c r="J107" i="18" s="1"/>
  <c r="J109" i="18" s="1"/>
  <c r="AE366" i="57"/>
  <c r="AH370" i="57"/>
  <c r="AH371" i="57"/>
  <c r="J108" i="18" l="1"/>
  <c r="J115" i="18" s="1"/>
  <c r="AF366" i="57"/>
  <c r="AI371" i="57"/>
  <c r="AI370" i="57"/>
  <c r="J116" i="18" l="1"/>
  <c r="J117" i="18"/>
  <c r="J113" i="18"/>
  <c r="J114" i="18"/>
  <c r="K13" i="18"/>
  <c r="AG366" i="57"/>
  <c r="AJ370" i="57"/>
  <c r="AJ371" i="57"/>
  <c r="K106" i="18" l="1"/>
  <c r="K107" i="18" s="1"/>
  <c r="K109" i="18" s="1"/>
  <c r="AH366" i="57"/>
  <c r="AK371" i="57"/>
  <c r="AK370" i="57"/>
  <c r="K108" i="18" l="1"/>
  <c r="K115" i="18" s="1"/>
  <c r="AI366" i="57"/>
  <c r="AL370" i="57"/>
  <c r="AL371" i="57"/>
  <c r="K117" i="18" l="1"/>
  <c r="K116" i="18"/>
  <c r="K113" i="18"/>
  <c r="K114" i="18"/>
  <c r="L13" i="18"/>
  <c r="AJ366" i="57"/>
  <c r="AM370" i="57"/>
  <c r="AM371" i="57"/>
  <c r="L106" i="18" l="1"/>
  <c r="L107" i="18" s="1"/>
  <c r="L109" i="18" s="1"/>
  <c r="AK366" i="57"/>
  <c r="AN371" i="57"/>
  <c r="AN370" i="57"/>
  <c r="L108" i="18" l="1"/>
  <c r="L115" i="18" s="1"/>
  <c r="AL366" i="57"/>
  <c r="AO370" i="57"/>
  <c r="AO371" i="57"/>
  <c r="L117" i="18" l="1"/>
  <c r="L116" i="18"/>
  <c r="M13" i="18"/>
  <c r="M106" i="18" s="1"/>
  <c r="M107" i="18" s="1"/>
  <c r="M109" i="18" s="1"/>
  <c r="L113" i="18"/>
  <c r="L114" i="18"/>
  <c r="AM366" i="57"/>
  <c r="AP371" i="57"/>
  <c r="AP370" i="57"/>
  <c r="M108" i="18" l="1"/>
  <c r="M115" i="18" s="1"/>
  <c r="AN366" i="57"/>
  <c r="AQ371" i="57"/>
  <c r="AQ370" i="57"/>
  <c r="M116" i="18" l="1"/>
  <c r="M117" i="18"/>
  <c r="M113" i="18"/>
  <c r="M114" i="18"/>
  <c r="N13" i="18"/>
  <c r="AO366" i="57"/>
  <c r="AR371" i="57"/>
  <c r="AR370" i="57"/>
  <c r="N106" i="18" l="1"/>
  <c r="N107" i="18" s="1"/>
  <c r="N109" i="18" s="1"/>
  <c r="AP366" i="57"/>
  <c r="AS371" i="57"/>
  <c r="AS370" i="57"/>
  <c r="N108" i="18" l="1"/>
  <c r="N115" i="18" s="1"/>
  <c r="AQ366" i="57"/>
  <c r="AT370" i="57"/>
  <c r="AT371" i="57"/>
  <c r="N116" i="18" l="1"/>
  <c r="N117" i="18"/>
  <c r="N113" i="18"/>
  <c r="N114" i="18"/>
  <c r="O13" i="18"/>
  <c r="AR366" i="57"/>
  <c r="AU370" i="57"/>
  <c r="AU371" i="57"/>
  <c r="O106" i="18" l="1"/>
  <c r="O107" i="18" s="1"/>
  <c r="O109" i="18" s="1"/>
  <c r="AS366" i="57"/>
  <c r="AV371" i="57"/>
  <c r="AV370" i="57"/>
  <c r="O108" i="18" l="1"/>
  <c r="O115" i="18" s="1"/>
  <c r="AT366" i="57"/>
  <c r="AW370" i="57"/>
  <c r="AW371" i="57"/>
  <c r="O116" i="18" l="1"/>
  <c r="O117" i="18"/>
  <c r="O113" i="18"/>
  <c r="O114" i="18"/>
  <c r="P13" i="18"/>
  <c r="AU366" i="57"/>
  <c r="AX370" i="57"/>
  <c r="AX371" i="57"/>
  <c r="P106" i="18" l="1"/>
  <c r="P107" i="18" s="1"/>
  <c r="AV366" i="57"/>
  <c r="AY370" i="57"/>
  <c r="AY371" i="57"/>
  <c r="P108" i="18" l="1"/>
  <c r="P115" i="18" s="1"/>
  <c r="P109" i="18"/>
  <c r="AW366" i="57"/>
  <c r="AZ371" i="57"/>
  <c r="AZ370" i="57"/>
  <c r="P117" i="18" l="1"/>
  <c r="P116" i="18"/>
  <c r="P113" i="18"/>
  <c r="P114" i="18"/>
  <c r="Q13" i="18"/>
  <c r="AX366" i="57"/>
  <c r="BA371" i="57"/>
  <c r="BA370" i="57"/>
  <c r="Q106" i="18" l="1"/>
  <c r="Q107" i="18" s="1"/>
  <c r="Q109" i="18" s="1"/>
  <c r="AY366" i="57"/>
  <c r="BB371" i="57"/>
  <c r="BB370" i="57"/>
  <c r="Q108" i="18" l="1"/>
  <c r="Q115" i="18" s="1"/>
  <c r="AZ366" i="57"/>
  <c r="BC370" i="57"/>
  <c r="BC371" i="57"/>
  <c r="Q117" i="18" l="1"/>
  <c r="Q116" i="18"/>
  <c r="R13" i="18"/>
  <c r="R106" i="18" s="1"/>
  <c r="R107" i="18" s="1"/>
  <c r="Q113" i="18"/>
  <c r="Q114" i="18"/>
  <c r="BA366" i="57"/>
  <c r="BD370" i="57"/>
  <c r="BD371" i="57"/>
  <c r="R109" i="18" l="1"/>
  <c r="R108" i="18"/>
  <c r="R115" i="18" s="1"/>
  <c r="BB366" i="57"/>
  <c r="BE371" i="57"/>
  <c r="BE370" i="57"/>
  <c r="R116" i="18" l="1"/>
  <c r="R117" i="18"/>
  <c r="R113" i="18"/>
  <c r="R114" i="18"/>
  <c r="S13" i="18"/>
  <c r="BC366" i="57"/>
  <c r="BF371" i="57"/>
  <c r="BF370" i="57"/>
  <c r="S106" i="18" l="1"/>
  <c r="S107" i="18" s="1"/>
  <c r="S109" i="18" s="1"/>
  <c r="BD366" i="57"/>
  <c r="BG371" i="57"/>
  <c r="BG370" i="57"/>
  <c r="S108" i="18" l="1"/>
  <c r="S115" i="18" s="1"/>
  <c r="BE366" i="57"/>
  <c r="BH370" i="57"/>
  <c r="BH371" i="57"/>
  <c r="S117" i="18" l="1"/>
  <c r="S116" i="18"/>
  <c r="T13" i="18"/>
  <c r="T106" i="18" s="1"/>
  <c r="T107" i="18" s="1"/>
  <c r="S113" i="18"/>
  <c r="S114" i="18"/>
  <c r="BF366" i="57"/>
  <c r="BI371" i="57"/>
  <c r="BI370" i="57"/>
  <c r="T109" i="18" l="1"/>
  <c r="T108" i="18"/>
  <c r="T115" i="18" s="1"/>
  <c r="BG366" i="57"/>
  <c r="BJ370" i="57"/>
  <c r="BJ371" i="57"/>
  <c r="T116" i="18" l="1"/>
  <c r="T117" i="18"/>
  <c r="T113" i="18"/>
  <c r="T114" i="18"/>
  <c r="U13" i="18"/>
  <c r="BH366" i="57"/>
  <c r="BK370" i="57"/>
  <c r="BK371" i="57"/>
  <c r="U106" i="18" l="1"/>
  <c r="U107" i="18" s="1"/>
  <c r="BI366" i="57"/>
  <c r="U109" i="18" l="1"/>
  <c r="U108" i="18"/>
  <c r="U115" i="18" s="1"/>
  <c r="BJ366" i="57"/>
  <c r="U117" i="18" l="1"/>
  <c r="U116" i="18"/>
  <c r="U113" i="18"/>
  <c r="U114" i="18"/>
  <c r="V13" i="18"/>
  <c r="BK366" i="57"/>
  <c r="V106" i="18" l="1"/>
  <c r="V107" i="18" s="1"/>
  <c r="V109" i="18" s="1"/>
  <c r="V108" i="18" l="1"/>
  <c r="V115" i="18" s="1"/>
  <c r="V116" i="18" l="1"/>
  <c r="V117" i="18"/>
  <c r="W13" i="18"/>
  <c r="W106" i="18" s="1"/>
  <c r="W107" i="18" s="1"/>
  <c r="V113" i="18"/>
  <c r="V114" i="18"/>
  <c r="W109" i="18" l="1"/>
  <c r="W108" i="18"/>
  <c r="W115" i="18" s="1"/>
  <c r="W117" i="18" l="1"/>
  <c r="W116" i="18"/>
  <c r="W113" i="18"/>
  <c r="W114" i="18"/>
  <c r="X13" i="18"/>
  <c r="X106" i="18" l="1"/>
  <c r="X107" i="18" s="1"/>
  <c r="X109" i="18" l="1"/>
  <c r="X108" i="18"/>
  <c r="X115" i="18" s="1"/>
  <c r="X116" i="18" l="1"/>
  <c r="X117" i="18"/>
  <c r="X113" i="18"/>
  <c r="X114" i="18"/>
  <c r="Y13" i="18"/>
  <c r="Y106" i="18" l="1"/>
  <c r="Y107" i="18" s="1"/>
  <c r="Y109" i="18" s="1"/>
  <c r="Y108" i="18" l="1"/>
  <c r="Y115" i="18" s="1"/>
  <c r="Y116" i="18" l="1"/>
  <c r="Y117" i="18"/>
  <c r="Z13" i="18"/>
  <c r="Z106" i="18" s="1"/>
  <c r="Z107" i="18" s="1"/>
  <c r="Y113" i="18"/>
  <c r="Y114" i="18"/>
  <c r="Z109" i="18" l="1"/>
  <c r="Z108" i="18"/>
  <c r="Z115" i="18" s="1"/>
  <c r="Z116" i="18" l="1"/>
  <c r="Z117" i="18"/>
  <c r="Z113" i="18"/>
  <c r="Z114" i="18"/>
  <c r="AA13" i="18"/>
  <c r="AA106" i="18" l="1"/>
  <c r="AA107" i="18" s="1"/>
  <c r="AA109" i="18" s="1"/>
  <c r="AA108" i="18" l="1"/>
  <c r="AA115" i="18" s="1"/>
  <c r="AA117" i="18" l="1"/>
  <c r="AA116" i="18"/>
  <c r="AB13" i="18"/>
  <c r="AB106" i="18" s="1"/>
  <c r="AB107" i="18" s="1"/>
  <c r="AB109" i="18" s="1"/>
  <c r="AA113" i="18"/>
  <c r="AA114" i="18"/>
  <c r="AB108" i="18" l="1"/>
  <c r="AB115" i="18" s="1"/>
  <c r="AB117" i="18" l="1"/>
  <c r="AB116" i="18"/>
  <c r="AC13" i="18"/>
  <c r="AC106" i="18" s="1"/>
  <c r="AC107" i="18" s="1"/>
  <c r="AC109" i="18" s="1"/>
  <c r="AB113" i="18"/>
  <c r="AB114" i="18"/>
  <c r="AC108" i="18" l="1"/>
  <c r="AC115" i="18" s="1"/>
  <c r="AC117" i="18" l="1"/>
  <c r="AC116" i="18"/>
  <c r="AC113" i="18"/>
  <c r="AC114" i="18"/>
  <c r="AD13" i="18"/>
  <c r="AD106" i="18" l="1"/>
  <c r="AD107" i="18" s="1"/>
  <c r="AD109" i="18" s="1"/>
  <c r="AD108" i="18" l="1"/>
  <c r="AD115" i="18" s="1"/>
  <c r="AD116" i="18" l="1"/>
  <c r="AD117" i="18"/>
  <c r="AD113" i="18"/>
  <c r="AD114" i="18"/>
  <c r="AE13" i="18"/>
  <c r="AE106" i="18" l="1"/>
  <c r="AE107" i="18" s="1"/>
  <c r="AE109" i="18" s="1"/>
  <c r="AE108" i="18" l="1"/>
  <c r="AE115" i="18" s="1"/>
  <c r="AE116" i="18" l="1"/>
  <c r="AE117" i="18"/>
  <c r="AE113" i="18"/>
  <c r="AE114" i="18"/>
  <c r="AF13" i="18"/>
  <c r="AF106" i="18" l="1"/>
  <c r="AF107" i="18" s="1"/>
  <c r="AF109" i="18" s="1"/>
  <c r="AF108" i="18" l="1"/>
  <c r="AF115" i="18" s="1"/>
  <c r="AF117" i="18" l="1"/>
  <c r="AF116" i="18"/>
  <c r="AF113" i="18"/>
  <c r="AF114" i="18"/>
  <c r="AG13" i="18"/>
  <c r="AG106" i="18" l="1"/>
  <c r="AG107" i="18" s="1"/>
  <c r="AG109" i="18" s="1"/>
  <c r="AG108" i="18" l="1"/>
  <c r="AG115" i="18" s="1"/>
  <c r="AG117" i="18" l="1"/>
  <c r="AG116" i="18"/>
  <c r="AG113" i="18"/>
  <c r="AG114" i="18"/>
  <c r="AH13" i="18"/>
  <c r="AH106" i="18" l="1"/>
  <c r="AH107" i="18" s="1"/>
  <c r="AH109" i="18" s="1"/>
  <c r="AH108" i="18" l="1"/>
  <c r="AH115" i="18" s="1"/>
  <c r="AH116" i="18" l="1"/>
  <c r="AH117" i="18"/>
  <c r="AH113" i="18"/>
  <c r="AH114" i="18"/>
  <c r="AI13" i="18"/>
  <c r="AI106" i="18" l="1"/>
  <c r="AI107" i="18" s="1"/>
  <c r="AI109" i="18" s="1"/>
  <c r="AI108" i="18" l="1"/>
  <c r="AI115" i="18" s="1"/>
  <c r="AI116" i="18" l="1"/>
  <c r="AI117" i="18"/>
  <c r="AJ13" i="18"/>
  <c r="AJ106" i="18" s="1"/>
  <c r="AJ107" i="18" s="1"/>
  <c r="AJ109" i="18" s="1"/>
  <c r="AI113" i="18"/>
  <c r="AI114" i="18"/>
  <c r="AJ108" i="18" l="1"/>
  <c r="AJ114" i="18" l="1"/>
  <c r="AJ115" i="18"/>
  <c r="AJ113" i="18"/>
  <c r="AK13" i="18"/>
  <c r="AK106" i="18" s="1"/>
  <c r="AK107" i="18" s="1"/>
  <c r="AK109" i="18" s="1"/>
  <c r="AJ116" i="18"/>
  <c r="AJ117" i="18"/>
  <c r="AK108" i="18" l="1"/>
  <c r="AK115" i="18" s="1"/>
  <c r="AK117" i="18" l="1"/>
  <c r="AK116" i="18"/>
  <c r="AL13" i="18"/>
  <c r="AL106" i="18" s="1"/>
  <c r="AL107" i="18" s="1"/>
  <c r="AL109" i="18" s="1"/>
  <c r="AK113" i="18"/>
  <c r="AK114" i="18"/>
  <c r="AL108" i="18" l="1"/>
  <c r="AL115" i="18" s="1"/>
  <c r="AL116" i="18" l="1"/>
  <c r="AL117" i="18"/>
  <c r="AL113" i="18"/>
  <c r="AL114" i="18"/>
  <c r="AM13" i="18"/>
  <c r="AM106" i="18" l="1"/>
  <c r="AM107" i="18" s="1"/>
  <c r="AM109" i="18" s="1"/>
  <c r="AM108" i="18" l="1"/>
  <c r="AM115" i="18" s="1"/>
  <c r="AM117" i="18" l="1"/>
  <c r="AM116" i="18"/>
  <c r="AM113" i="18"/>
  <c r="AM114" i="18"/>
  <c r="AN13" i="18"/>
  <c r="AN106" i="18" l="1"/>
  <c r="AN107" i="18" s="1"/>
  <c r="AN109" i="18" s="1"/>
  <c r="AN108" i="18" l="1"/>
  <c r="AN115" i="18" s="1"/>
  <c r="AN117" i="18" l="1"/>
  <c r="AN116" i="18"/>
  <c r="AN113" i="18"/>
  <c r="AN114" i="18"/>
  <c r="AO13" i="18"/>
  <c r="AO106" i="18" l="1"/>
  <c r="AO107" i="18" s="1"/>
  <c r="AO109" i="18" s="1"/>
  <c r="AO108" i="18" l="1"/>
  <c r="AO115" i="18" s="1"/>
  <c r="AO116" i="18" l="1"/>
  <c r="AO117" i="18"/>
  <c r="AP13" i="18"/>
  <c r="AP106" i="18" s="1"/>
  <c r="AP107" i="18" s="1"/>
  <c r="AP109" i="18" s="1"/>
  <c r="AO113" i="18"/>
  <c r="AO114" i="18"/>
  <c r="AP108" i="18" l="1"/>
  <c r="AP115" i="18" s="1"/>
  <c r="AP116" i="18" l="1"/>
  <c r="AP117" i="18"/>
  <c r="AQ13" i="18"/>
  <c r="AQ106" i="18" s="1"/>
  <c r="AQ107" i="18" s="1"/>
  <c r="AQ109" i="18" s="1"/>
  <c r="AP113" i="18"/>
  <c r="AP114" i="18"/>
  <c r="AQ108" i="18" l="1"/>
  <c r="AQ115" i="18" s="1"/>
  <c r="AQ117" i="18" l="1"/>
  <c r="AQ116" i="18"/>
  <c r="AQ113" i="18"/>
  <c r="AQ114" i="18"/>
  <c r="AR13" i="18"/>
  <c r="AR106" i="18" l="1"/>
  <c r="AR107" i="18" s="1"/>
  <c r="AR109" i="18" s="1"/>
  <c r="AR108" i="18" l="1"/>
  <c r="AR115" i="18" s="1"/>
  <c r="AR117" i="18" l="1"/>
  <c r="AR116" i="18"/>
  <c r="AR113" i="18"/>
  <c r="AR114" i="18"/>
  <c r="AS13" i="18"/>
  <c r="AS106" i="18" l="1"/>
  <c r="AS107" i="18" s="1"/>
  <c r="AS109" i="18" s="1"/>
  <c r="AS108" i="18" l="1"/>
  <c r="AS115" i="18" s="1"/>
  <c r="AS116" i="18" l="1"/>
  <c r="AS117" i="18"/>
  <c r="AT13" i="18"/>
  <c r="AT106" i="18" s="1"/>
  <c r="AT107" i="18" s="1"/>
  <c r="AT109" i="18" s="1"/>
  <c r="AS113" i="18"/>
  <c r="AS114" i="18"/>
  <c r="AT108" i="18" l="1"/>
  <c r="AT115" i="18" s="1"/>
  <c r="AT116" i="18" l="1"/>
  <c r="AT117" i="18"/>
  <c r="AU13" i="18"/>
  <c r="AU106" i="18" s="1"/>
  <c r="AU107" i="18" s="1"/>
  <c r="AU109" i="18" s="1"/>
  <c r="AT113" i="18"/>
  <c r="AT114" i="18"/>
  <c r="AU108" i="18" l="1"/>
  <c r="AU115" i="18" s="1"/>
  <c r="AU116" i="18" l="1"/>
  <c r="AU117" i="18"/>
  <c r="AU113" i="18"/>
  <c r="AU114" i="18"/>
  <c r="AV13" i="18"/>
  <c r="AV106" i="18" l="1"/>
  <c r="AV107" i="18" s="1"/>
  <c r="AV109" i="18" s="1"/>
  <c r="AV108" i="18" l="1"/>
  <c r="AV115" i="18" s="1"/>
  <c r="AV117" i="18" l="1"/>
  <c r="AV116" i="18"/>
  <c r="AV113" i="18"/>
  <c r="AV114" i="18"/>
  <c r="AW13" i="18"/>
  <c r="AW106" i="18" l="1"/>
  <c r="AW107" i="18" s="1"/>
  <c r="AW109" i="18" s="1"/>
  <c r="AW108" i="18" l="1"/>
  <c r="AW115" i="18" s="1"/>
  <c r="AW117" i="18" l="1"/>
  <c r="AW116" i="18"/>
  <c r="AW113" i="18"/>
  <c r="AW114" i="18"/>
  <c r="AX13" i="18"/>
  <c r="AX106" i="18" l="1"/>
  <c r="AX107" i="18" s="1"/>
  <c r="AX109" i="18" s="1"/>
  <c r="AX108" i="18" l="1"/>
  <c r="AX115" i="18" s="1"/>
  <c r="AX116" i="18" l="1"/>
  <c r="AX117" i="18"/>
  <c r="AY13" i="18"/>
  <c r="AY106" i="18" s="1"/>
  <c r="AY107" i="18" s="1"/>
  <c r="AY109" i="18" s="1"/>
  <c r="AX113" i="18"/>
  <c r="AX114" i="18"/>
  <c r="AY108" i="18" l="1"/>
  <c r="AY115" i="18" s="1"/>
  <c r="AY117" i="18" l="1"/>
  <c r="AY116" i="18"/>
  <c r="AY113" i="18"/>
  <c r="AY114" i="18"/>
  <c r="AZ13" i="18"/>
  <c r="AZ106" i="18" l="1"/>
  <c r="AZ107" i="18" s="1"/>
  <c r="AZ109" i="18" s="1"/>
  <c r="AZ108" i="18" l="1"/>
  <c r="AZ115" i="18" s="1"/>
  <c r="AZ116" i="18" l="1"/>
  <c r="AZ117" i="18"/>
  <c r="BA13" i="18"/>
  <c r="BA106" i="18" s="1"/>
  <c r="BA107" i="18" s="1"/>
  <c r="BA109" i="18" s="1"/>
  <c r="AZ113" i="18"/>
  <c r="AZ114" i="18"/>
  <c r="BA108" i="18" l="1"/>
  <c r="BB13" i="18" l="1"/>
  <c r="BB106" i="18" s="1"/>
  <c r="BB107" i="18" s="1"/>
  <c r="BB109" i="18" s="1"/>
  <c r="BA115" i="18"/>
  <c r="BA114" i="18"/>
  <c r="BA113" i="18"/>
  <c r="BA117" i="18"/>
  <c r="BA116" i="18"/>
  <c r="BB108" i="18" l="1"/>
  <c r="BB115" i="18" s="1"/>
  <c r="BB113" i="18" l="1"/>
  <c r="BB114" i="18"/>
  <c r="BB117" i="18"/>
  <c r="BC13" i="18"/>
  <c r="BC106" i="18" s="1"/>
  <c r="BC107" i="18" s="1"/>
  <c r="BC109" i="18" s="1"/>
  <c r="BB116" i="18"/>
  <c r="BC108" i="18" l="1"/>
  <c r="BC115" i="18" s="1"/>
  <c r="BC117" i="18" l="1"/>
  <c r="BC116" i="18"/>
  <c r="BC113" i="18"/>
  <c r="BC114" i="18"/>
  <c r="BD13" i="18"/>
  <c r="BD106" i="18" l="1"/>
  <c r="BD107" i="18" s="1"/>
  <c r="BD109" i="18" s="1"/>
  <c r="BD108" i="18" l="1"/>
  <c r="BD115" i="18" s="1"/>
  <c r="BD116" i="18" l="1"/>
  <c r="BD117" i="18"/>
  <c r="BD113" i="18"/>
  <c r="BD114" i="18"/>
  <c r="BE13" i="18"/>
  <c r="BE106" i="18" s="1"/>
  <c r="BE107" i="18" s="1"/>
  <c r="BE109" i="18" s="1"/>
  <c r="BE108" i="18" l="1"/>
  <c r="BE115" i="18" s="1"/>
  <c r="BE116" i="18" l="1"/>
  <c r="BE117" i="18"/>
  <c r="BF13" i="18"/>
  <c r="BF106" i="18" s="1"/>
  <c r="BF107" i="18" s="1"/>
  <c r="BF109" i="18" s="1"/>
  <c r="BE113" i="18"/>
  <c r="BE114" i="18"/>
  <c r="BF108" i="18" l="1"/>
  <c r="BF115" i="18" s="1"/>
  <c r="BF116" i="18" l="1"/>
  <c r="BF117" i="18"/>
  <c r="BG13" i="18"/>
  <c r="BG106" i="18" s="1"/>
  <c r="BG107" i="18" s="1"/>
  <c r="BG109" i="18" s="1"/>
  <c r="BF113" i="18"/>
  <c r="BF114" i="18"/>
  <c r="BG108" i="18" l="1"/>
  <c r="BG115" i="18" s="1"/>
  <c r="BG117" i="18" l="1"/>
  <c r="BG116" i="18"/>
  <c r="BH13" i="18"/>
  <c r="BH106" i="18" s="1"/>
  <c r="BH107" i="18" s="1"/>
  <c r="BH109" i="18" s="1"/>
  <c r="BG113" i="18"/>
  <c r="BG114" i="18"/>
  <c r="BH108" i="18" l="1"/>
  <c r="BH115" i="18" s="1"/>
  <c r="BH117" i="18" l="1"/>
  <c r="BH116" i="18"/>
  <c r="BH113" i="18"/>
  <c r="BH114" i="18"/>
  <c r="BI13" i="18"/>
  <c r="BI106" i="18" l="1"/>
  <c r="BI107" i="18" s="1"/>
  <c r="BI109" i="18" s="1"/>
  <c r="BI108" i="18" l="1"/>
  <c r="BI115" i="18" s="1"/>
  <c r="BI117" i="18" l="1"/>
  <c r="BI116" i="18"/>
  <c r="BI113" i="18"/>
  <c r="BI114" i="18"/>
  <c r="BJ13" i="18"/>
  <c r="BJ106" i="18" l="1"/>
  <c r="BJ107" i="18" s="1"/>
  <c r="BJ109" i="18" s="1"/>
  <c r="BJ108" i="18" l="1"/>
  <c r="BJ115" i="18" s="1"/>
  <c r="BJ116" i="18" l="1"/>
  <c r="BJ117" i="18"/>
  <c r="BJ113" i="18"/>
  <c r="BJ114" i="18"/>
  <c r="BK107" i="18" l="1"/>
  <c r="C110" i="18" s="1"/>
  <c r="B6" i="95" l="1"/>
  <c r="AZ110" i="18"/>
  <c r="AX110" i="18"/>
  <c r="AT110" i="18"/>
  <c r="BE110" i="18"/>
  <c r="AA110" i="18"/>
  <c r="BG110" i="18"/>
  <c r="AM110" i="18"/>
  <c r="W110" i="18"/>
  <c r="AU110" i="18"/>
  <c r="R110" i="18"/>
  <c r="T110" i="18"/>
  <c r="AQ110" i="18"/>
  <c r="AE110" i="18"/>
  <c r="G110" i="18"/>
  <c r="J110" i="18"/>
  <c r="AO110" i="18"/>
  <c r="Y110" i="18"/>
  <c r="AL110" i="18"/>
  <c r="AV110" i="18"/>
  <c r="Q110" i="18"/>
  <c r="I110" i="18"/>
  <c r="AI110" i="18"/>
  <c r="AY110" i="18"/>
  <c r="AJ110" i="18"/>
  <c r="BI110" i="18"/>
  <c r="U110" i="18"/>
  <c r="AB110" i="18"/>
  <c r="H110" i="18"/>
  <c r="BC110" i="18"/>
  <c r="D110" i="18"/>
  <c r="M110" i="18"/>
  <c r="AG110" i="18"/>
  <c r="E110" i="18"/>
  <c r="AW110" i="18"/>
  <c r="AD110" i="18"/>
  <c r="P110" i="18"/>
  <c r="O110" i="18"/>
  <c r="AN110" i="18"/>
  <c r="BA110" i="18"/>
  <c r="AR110" i="18"/>
  <c r="BH110" i="18"/>
  <c r="AS110" i="18"/>
  <c r="AK110" i="18"/>
  <c r="AF110" i="18"/>
  <c r="BF110" i="18"/>
  <c r="X110" i="18"/>
  <c r="BD110" i="18"/>
  <c r="K110" i="18"/>
  <c r="AC110" i="18"/>
  <c r="V110" i="18"/>
  <c r="BB110" i="18"/>
  <c r="BJ110" i="18"/>
  <c r="AP110" i="18"/>
  <c r="S110" i="18"/>
  <c r="L110" i="18"/>
  <c r="F110" i="18"/>
  <c r="Z110" i="18"/>
  <c r="N110" i="18"/>
  <c r="AH110" i="18"/>
  <c r="B39" i="95" l="1"/>
  <c r="B40" i="95"/>
  <c r="A39" i="9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0" authorId="0" shapeId="0" xr:uid="{C75248E8-3DC8-44B7-902A-D5A1C9B1C52B}">
      <text>
        <r>
          <rPr>
            <b/>
            <sz val="9"/>
            <color indexed="81"/>
            <rFont val="MS P ゴシック"/>
            <family val="3"/>
            <charset val="128"/>
          </rPr>
          <t>これは残す。年金シートの開始年齢がこのシートのD列の数字ではないため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500-000001000000}">
      <text>
        <r>
          <rPr>
            <b/>
            <sz val="9"/>
            <color indexed="81"/>
            <rFont val="MS P ゴシック"/>
            <family val="3"/>
            <charset val="128"/>
          </rPr>
          <t>この列に、ご家族の「姓」を入力し、レポートに反映させることができます。</t>
        </r>
      </text>
    </comment>
    <comment ref="D3" authorId="0" shapeId="0" xr:uid="{00000000-0006-0000-0500-000002000000}">
      <text>
        <r>
          <rPr>
            <b/>
            <sz val="9"/>
            <color indexed="81"/>
            <rFont val="MS P ゴシック"/>
            <family val="3"/>
            <charset val="128"/>
          </rPr>
          <t>この列に、ご家族の「名」を入力し、レポートに反映させることができます。</t>
        </r>
      </text>
    </comment>
    <comment ref="K3" authorId="0" shapeId="0" xr:uid="{00000000-0006-0000-0500-000003000000}">
      <text>
        <r>
          <rPr>
            <b/>
            <sz val="9"/>
            <color indexed="81"/>
            <rFont val="MS P ゴシック"/>
            <family val="3"/>
            <charset val="128"/>
          </rPr>
          <t>この列に、子供の「姓」を入力し、レポートに反映させることができます。</t>
        </r>
      </text>
    </comment>
    <comment ref="L3" authorId="0" shapeId="0" xr:uid="{00000000-0006-0000-0500-000004000000}">
      <text>
        <r>
          <rPr>
            <b/>
            <sz val="9"/>
            <color indexed="81"/>
            <rFont val="MS P ゴシック"/>
            <family val="3"/>
            <charset val="128"/>
          </rPr>
          <t>この列に、子供の「名」を入力し、レポートに反映させることができます。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9" authorId="0" shapeId="0" xr:uid="{9F866CDA-6754-40E5-92A6-C4FCAA913F95}">
      <text>
        <r>
          <rPr>
            <b/>
            <sz val="9"/>
            <color indexed="81"/>
            <rFont val="MS P ゴシック"/>
            <family val="3"/>
            <charset val="128"/>
          </rPr>
          <t>隣接するセルにも、計算式あり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9" authorId="0" shapeId="0" xr:uid="{2F7CBCC7-68C6-4F4E-BDA4-B2B73D0ED504}">
      <text>
        <r>
          <rPr>
            <b/>
            <sz val="9"/>
            <color indexed="81"/>
            <rFont val="MS P ゴシック"/>
            <family val="3"/>
            <charset val="128"/>
          </rPr>
          <t>ここは現在算出できないため空欄としています</t>
        </r>
      </text>
    </comment>
    <comment ref="C118" authorId="0" shapeId="0" xr:uid="{00000000-0006-0000-1B00-000001000000}">
      <text>
        <r>
          <rPr>
            <b/>
            <sz val="9"/>
            <color indexed="81"/>
            <rFont val="MS P ゴシック"/>
            <family val="3"/>
            <charset val="128"/>
          </rPr>
          <t>参照セルあり</t>
        </r>
      </text>
    </comment>
  </commentList>
</comments>
</file>

<file path=xl/sharedStrings.xml><?xml version="1.0" encoding="utf-8"?>
<sst xmlns="http://schemas.openxmlformats.org/spreadsheetml/2006/main" count="3009" uniqueCount="1053">
  <si>
    <t>世帯主</t>
    <rPh sb="0" eb="3">
      <t>セタイヌシ</t>
    </rPh>
    <phoneticPr fontId="1"/>
  </si>
  <si>
    <t>配偶者</t>
    <rPh sb="0" eb="3">
      <t>ハイグウシャ</t>
    </rPh>
    <phoneticPr fontId="1"/>
  </si>
  <si>
    <t>現預金</t>
    <rPh sb="0" eb="3">
      <t>ゲンヨキン</t>
    </rPh>
    <phoneticPr fontId="1"/>
  </si>
  <si>
    <t>保険種類</t>
    <rPh sb="0" eb="2">
      <t>ホケン</t>
    </rPh>
    <rPh sb="2" eb="4">
      <t>シュルイ</t>
    </rPh>
    <phoneticPr fontId="3"/>
  </si>
  <si>
    <t>被保険者</t>
    <rPh sb="0" eb="4">
      <t>ヒホケンシャ</t>
    </rPh>
    <phoneticPr fontId="3"/>
  </si>
  <si>
    <t>契約開始</t>
    <rPh sb="0" eb="2">
      <t>ケイヤク</t>
    </rPh>
    <rPh sb="2" eb="4">
      <t>カイシ</t>
    </rPh>
    <phoneticPr fontId="3"/>
  </si>
  <si>
    <t>保険料</t>
    <rPh sb="0" eb="3">
      <t>ホケンリョウ</t>
    </rPh>
    <phoneticPr fontId="3"/>
  </si>
  <si>
    <t>死亡保険金受取人</t>
    <rPh sb="0" eb="2">
      <t>シボウ</t>
    </rPh>
    <rPh sb="2" eb="5">
      <t>ホケンキン</t>
    </rPh>
    <rPh sb="5" eb="7">
      <t>ウケトリ</t>
    </rPh>
    <rPh sb="7" eb="8">
      <t>ニン</t>
    </rPh>
    <phoneticPr fontId="3"/>
  </si>
  <si>
    <t>死亡保険金額</t>
    <rPh sb="0" eb="2">
      <t>シボウ</t>
    </rPh>
    <rPh sb="2" eb="4">
      <t>ホケン</t>
    </rPh>
    <rPh sb="4" eb="6">
      <t>キンガク</t>
    </rPh>
    <phoneticPr fontId="3"/>
  </si>
  <si>
    <t>誕生日</t>
    <rPh sb="0" eb="3">
      <t>タンジョウビ</t>
    </rPh>
    <phoneticPr fontId="1"/>
  </si>
  <si>
    <t>年齢</t>
    <rPh sb="0" eb="2">
      <t>ネンレイ</t>
    </rPh>
    <phoneticPr fontId="1"/>
  </si>
  <si>
    <t>性別</t>
    <rPh sb="0" eb="2">
      <t>セイベツ</t>
    </rPh>
    <phoneticPr fontId="1"/>
  </si>
  <si>
    <t>西暦</t>
    <rPh sb="0" eb="2">
      <t>セイレキ</t>
    </rPh>
    <phoneticPr fontId="5"/>
  </si>
  <si>
    <t>保険
基本
情報</t>
    <rPh sb="0" eb="2">
      <t>ホケン</t>
    </rPh>
    <rPh sb="3" eb="5">
      <t>キホン</t>
    </rPh>
    <rPh sb="6" eb="8">
      <t>ジョウホウ</t>
    </rPh>
    <phoneticPr fontId="3"/>
  </si>
  <si>
    <t>（会社名）
保険商品名</t>
    <rPh sb="1" eb="4">
      <t>カイシャメイ</t>
    </rPh>
    <rPh sb="6" eb="8">
      <t>ホケン</t>
    </rPh>
    <rPh sb="8" eb="10">
      <t>ショウヒン</t>
    </rPh>
    <rPh sb="10" eb="11">
      <t>メイ</t>
    </rPh>
    <phoneticPr fontId="3"/>
  </si>
  <si>
    <t>保険料払込期間</t>
    <rPh sb="0" eb="2">
      <t>ホケン</t>
    </rPh>
    <rPh sb="2" eb="3">
      <t>リョウ</t>
    </rPh>
    <rPh sb="3" eb="5">
      <t>ハライコミ</t>
    </rPh>
    <rPh sb="5" eb="7">
      <t>キカン</t>
    </rPh>
    <phoneticPr fontId="3"/>
  </si>
  <si>
    <t>契約者</t>
    <rPh sb="0" eb="3">
      <t>ケイヤクシャ</t>
    </rPh>
    <phoneticPr fontId="3"/>
  </si>
  <si>
    <t>年金</t>
    <rPh sb="0" eb="1">
      <t>ネン</t>
    </rPh>
    <rPh sb="1" eb="2">
      <t>カナ</t>
    </rPh>
    <phoneticPr fontId="5"/>
  </si>
  <si>
    <t>年齢</t>
    <rPh sb="0" eb="1">
      <t>ネン</t>
    </rPh>
    <rPh sb="1" eb="2">
      <t>トシ</t>
    </rPh>
    <phoneticPr fontId="5"/>
  </si>
  <si>
    <t>●同一生計のご家族</t>
    <phoneticPr fontId="1"/>
  </si>
  <si>
    <t>（金額の単位：万円）</t>
    <rPh sb="1" eb="3">
      <t>キンガク</t>
    </rPh>
    <rPh sb="4" eb="6">
      <t>タンイ</t>
    </rPh>
    <rPh sb="7" eb="9">
      <t>マンエン</t>
    </rPh>
    <phoneticPr fontId="5"/>
  </si>
  <si>
    <t>（金額の単位：万円）</t>
    <rPh sb="1" eb="3">
      <t>キンガク</t>
    </rPh>
    <rPh sb="4" eb="6">
      <t>タンイ</t>
    </rPh>
    <rPh sb="7" eb="9">
      <t>マンエン</t>
    </rPh>
    <phoneticPr fontId="3"/>
  </si>
  <si>
    <t>勤労
収入</t>
    <rPh sb="0" eb="2">
      <t>キンロウ</t>
    </rPh>
    <rPh sb="3" eb="5">
      <t>シュウニュウ</t>
    </rPh>
    <phoneticPr fontId="5"/>
  </si>
  <si>
    <t>その
他の
支出</t>
    <rPh sb="3" eb="4">
      <t>タ</t>
    </rPh>
    <rPh sb="6" eb="8">
      <t>シシュツ</t>
    </rPh>
    <phoneticPr fontId="5"/>
  </si>
  <si>
    <t>西暦</t>
    <rPh sb="0" eb="2">
      <t>セイレキ</t>
    </rPh>
    <phoneticPr fontId="1"/>
  </si>
  <si>
    <t>●公的年金</t>
    <rPh sb="1" eb="3">
      <t>コウテキ</t>
    </rPh>
    <rPh sb="3" eb="5">
      <t>ネンキン</t>
    </rPh>
    <phoneticPr fontId="1"/>
  </si>
  <si>
    <t>児童</t>
    <rPh sb="0" eb="2">
      <t>ジドウ</t>
    </rPh>
    <phoneticPr fontId="1"/>
  </si>
  <si>
    <t>手当</t>
    <rPh sb="0" eb="2">
      <t>テアテ</t>
    </rPh>
    <phoneticPr fontId="1"/>
  </si>
  <si>
    <t>住宅ローン返済額</t>
    <rPh sb="0" eb="2">
      <t>ジュウタク</t>
    </rPh>
    <rPh sb="5" eb="7">
      <t>ヘンサイ</t>
    </rPh>
    <rPh sb="7" eb="8">
      <t>ガク</t>
    </rPh>
    <phoneticPr fontId="1"/>
  </si>
  <si>
    <t>住宅維持管理費</t>
    <rPh sb="0" eb="2">
      <t>ジュウタク</t>
    </rPh>
    <rPh sb="2" eb="4">
      <t>イジ</t>
    </rPh>
    <rPh sb="4" eb="7">
      <t>カンリヒ</t>
    </rPh>
    <phoneticPr fontId="1"/>
  </si>
  <si>
    <t>繰上返済手数料</t>
    <rPh sb="0" eb="2">
      <t>クリアゲ</t>
    </rPh>
    <rPh sb="2" eb="4">
      <t>ヘンサイ</t>
    </rPh>
    <rPh sb="4" eb="7">
      <t>テスウリョウ</t>
    </rPh>
    <phoneticPr fontId="1"/>
  </si>
  <si>
    <t>住宅購入頭金</t>
    <rPh sb="0" eb="2">
      <t>ジュウタク</t>
    </rPh>
    <rPh sb="2" eb="4">
      <t>コウニュウ</t>
    </rPh>
    <rPh sb="4" eb="6">
      <t>アタマキン</t>
    </rPh>
    <phoneticPr fontId="1"/>
  </si>
  <si>
    <t>利息支払額</t>
    <rPh sb="0" eb="2">
      <t>リソク</t>
    </rPh>
    <rPh sb="2" eb="4">
      <t>シハライ</t>
    </rPh>
    <rPh sb="4" eb="5">
      <t>ガク</t>
    </rPh>
    <phoneticPr fontId="1"/>
  </si>
  <si>
    <t>元金返済額</t>
    <rPh sb="0" eb="2">
      <t>ガンキン</t>
    </rPh>
    <rPh sb="2" eb="4">
      <t>ヘンサイ</t>
    </rPh>
    <rPh sb="4" eb="5">
      <t>ガク</t>
    </rPh>
    <phoneticPr fontId="1"/>
  </si>
  <si>
    <t>年末住宅ローン残高</t>
    <rPh sb="0" eb="2">
      <t>ネンマツ</t>
    </rPh>
    <rPh sb="2" eb="4">
      <t>ジュウタク</t>
    </rPh>
    <rPh sb="7" eb="9">
      <t>ザンダカ</t>
    </rPh>
    <phoneticPr fontId="1"/>
  </si>
  <si>
    <t>西暦</t>
    <rPh sb="0" eb="2">
      <t>セイレキ</t>
    </rPh>
    <phoneticPr fontId="9"/>
  </si>
  <si>
    <t>年齢</t>
    <rPh sb="0" eb="2">
      <t>ネンレイ</t>
    </rPh>
    <phoneticPr fontId="9"/>
  </si>
  <si>
    <t xml:space="preserve"> </t>
    <phoneticPr fontId="9"/>
  </si>
  <si>
    <t>金額</t>
    <rPh sb="0" eb="2">
      <t>キンガク</t>
    </rPh>
    <phoneticPr fontId="1"/>
  </si>
  <si>
    <t>遺族基礎年金</t>
    <rPh sb="0" eb="2">
      <t>イゾク</t>
    </rPh>
    <rPh sb="2" eb="4">
      <t>キソ</t>
    </rPh>
    <rPh sb="4" eb="6">
      <t>ネンキン</t>
    </rPh>
    <phoneticPr fontId="1"/>
  </si>
  <si>
    <t>遺族厚生年金</t>
    <rPh sb="0" eb="2">
      <t>イゾク</t>
    </rPh>
    <rPh sb="2" eb="4">
      <t>コウセイ</t>
    </rPh>
    <rPh sb="4" eb="6">
      <t>ネンキン</t>
    </rPh>
    <phoneticPr fontId="1"/>
  </si>
  <si>
    <t>中高齢寡婦加算</t>
    <rPh sb="0" eb="3">
      <t>チュウコウレイ</t>
    </rPh>
    <rPh sb="3" eb="5">
      <t>カフ</t>
    </rPh>
    <rPh sb="5" eb="7">
      <t>カサン</t>
    </rPh>
    <phoneticPr fontId="1"/>
  </si>
  <si>
    <t>※小数点以下第1位を四捨五入して表示しているため、合計値に若干の差異が生じる場合があります。</t>
    <rPh sb="1" eb="4">
      <t>ショウスウテン</t>
    </rPh>
    <rPh sb="4" eb="6">
      <t>イカ</t>
    </rPh>
    <rPh sb="6" eb="7">
      <t>ダイ</t>
    </rPh>
    <rPh sb="8" eb="9">
      <t>クライ</t>
    </rPh>
    <rPh sb="10" eb="14">
      <t>シシャゴニュウ</t>
    </rPh>
    <rPh sb="16" eb="18">
      <t>ヒョウジ</t>
    </rPh>
    <rPh sb="25" eb="28">
      <t>ゴウケイチ</t>
    </rPh>
    <rPh sb="29" eb="31">
      <t>ジャッカン</t>
    </rPh>
    <rPh sb="32" eb="34">
      <t>サイ</t>
    </rPh>
    <rPh sb="35" eb="36">
      <t>ショウ</t>
    </rPh>
    <rPh sb="38" eb="40">
      <t>バアイ</t>
    </rPh>
    <phoneticPr fontId="5"/>
  </si>
  <si>
    <t>場合によっては、資金繰り上の問題点が明らかになる場合があります。</t>
    <rPh sb="8" eb="10">
      <t>シキン</t>
    </rPh>
    <rPh sb="10" eb="11">
      <t>グ</t>
    </rPh>
    <rPh sb="12" eb="13">
      <t>ジョウ</t>
    </rPh>
    <rPh sb="14" eb="17">
      <t>モンダイテン</t>
    </rPh>
    <rPh sb="18" eb="19">
      <t>アキ</t>
    </rPh>
    <rPh sb="24" eb="26">
      <t>バアイ</t>
    </rPh>
    <phoneticPr fontId="8"/>
  </si>
  <si>
    <t>次ページより、収入、老後資金、保険、住宅など、項目ごとに分析結果をまとめています。</t>
    <rPh sb="0" eb="1">
      <t>ジ</t>
    </rPh>
    <rPh sb="7" eb="9">
      <t>シュウニュウ</t>
    </rPh>
    <rPh sb="10" eb="12">
      <t>ロウゴ</t>
    </rPh>
    <rPh sb="12" eb="14">
      <t>シキン</t>
    </rPh>
    <rPh sb="15" eb="17">
      <t>ホケン</t>
    </rPh>
    <rPh sb="18" eb="20">
      <t>ジュウタク</t>
    </rPh>
    <rPh sb="23" eb="25">
      <t>コウモク</t>
    </rPh>
    <rPh sb="28" eb="30">
      <t>ブンセキ</t>
    </rPh>
    <rPh sb="30" eb="32">
      <t>ケッカ</t>
    </rPh>
    <phoneticPr fontId="8"/>
  </si>
  <si>
    <t>保険期間</t>
    <rPh sb="0" eb="2">
      <t>ホケン</t>
    </rPh>
    <rPh sb="2" eb="4">
      <t>キカン</t>
    </rPh>
    <phoneticPr fontId="3"/>
  </si>
  <si>
    <t>年金受取人</t>
    <rPh sb="0" eb="2">
      <t>ネンキン</t>
    </rPh>
    <rPh sb="2" eb="4">
      <t>ウケトリ</t>
    </rPh>
    <rPh sb="4" eb="5">
      <t>ニン</t>
    </rPh>
    <phoneticPr fontId="3"/>
  </si>
  <si>
    <t>年金受取額</t>
    <rPh sb="0" eb="2">
      <t>ネンキン</t>
    </rPh>
    <rPh sb="2" eb="4">
      <t>ウケトリ</t>
    </rPh>
    <rPh sb="4" eb="5">
      <t>ガク</t>
    </rPh>
    <phoneticPr fontId="3"/>
  </si>
  <si>
    <t>受取開始</t>
    <rPh sb="0" eb="1">
      <t>ウ</t>
    </rPh>
    <rPh sb="1" eb="2">
      <t>ト</t>
    </rPh>
    <rPh sb="2" eb="4">
      <t>カイシ</t>
    </rPh>
    <phoneticPr fontId="3"/>
  </si>
  <si>
    <t>受取期間</t>
    <rPh sb="0" eb="2">
      <t>ウケトリ</t>
    </rPh>
    <rPh sb="2" eb="4">
      <t>キカン</t>
    </rPh>
    <phoneticPr fontId="3"/>
  </si>
  <si>
    <t>受取時期</t>
    <rPh sb="0" eb="2">
      <t>ウケトリ</t>
    </rPh>
    <rPh sb="2" eb="4">
      <t>ジキ</t>
    </rPh>
    <phoneticPr fontId="1"/>
  </si>
  <si>
    <t>一時金</t>
    <rPh sb="0" eb="3">
      <t>イチジキン</t>
    </rPh>
    <phoneticPr fontId="1"/>
  </si>
  <si>
    <t>受取金額</t>
    <rPh sb="0" eb="2">
      <t>ウケトリ</t>
    </rPh>
    <rPh sb="2" eb="4">
      <t>キンガク</t>
    </rPh>
    <phoneticPr fontId="1"/>
  </si>
  <si>
    <t>公的年金合計</t>
    <rPh sb="0" eb="2">
      <t>コウテキ</t>
    </rPh>
    <rPh sb="2" eb="4">
      <t>ネンキン</t>
    </rPh>
    <rPh sb="4" eb="6">
      <t>ゴウケイ</t>
    </rPh>
    <phoneticPr fontId="1"/>
  </si>
  <si>
    <t>内容</t>
    <rPh sb="0" eb="2">
      <t>ナイヨウ</t>
    </rPh>
    <phoneticPr fontId="1"/>
  </si>
  <si>
    <t>　※上記グラフは、各年における年末時点の金額を表しています。</t>
    <rPh sb="2" eb="4">
      <t>ジョウキ</t>
    </rPh>
    <rPh sb="9" eb="10">
      <t>カク</t>
    </rPh>
    <rPh sb="10" eb="11">
      <t>トシ</t>
    </rPh>
    <rPh sb="15" eb="17">
      <t>ネンマツ</t>
    </rPh>
    <rPh sb="17" eb="19">
      <t>ジテン</t>
    </rPh>
    <rPh sb="20" eb="22">
      <t>キンガク</t>
    </rPh>
    <rPh sb="23" eb="24">
      <t>アラワ</t>
    </rPh>
    <phoneticPr fontId="10"/>
  </si>
  <si>
    <t>メモ</t>
    <phoneticPr fontId="1"/>
  </si>
  <si>
    <t>死亡
保障</t>
    <rPh sb="0" eb="2">
      <t>シボウ</t>
    </rPh>
    <rPh sb="3" eb="5">
      <t>ホショウ</t>
    </rPh>
    <phoneticPr fontId="3"/>
  </si>
  <si>
    <t>個人
年金</t>
    <rPh sb="0" eb="2">
      <t>コジン</t>
    </rPh>
    <rPh sb="3" eb="5">
      <t>ネンキン</t>
    </rPh>
    <phoneticPr fontId="3"/>
  </si>
  <si>
    <t>満期
保険金</t>
    <rPh sb="0" eb="2">
      <t>マンキ</t>
    </rPh>
    <rPh sb="3" eb="6">
      <t>ホケンキン</t>
    </rPh>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</si>
  <si>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</si>
  <si>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</si>
  <si>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</si>
  <si>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</si>
  <si>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</si>
  <si>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</si>
  <si>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</si>
  <si>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</si>
  <si>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</si>
  <si>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</si>
  <si>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</si>
  <si>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</si>
  <si>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</si>
  <si>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</si>
  <si>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</si>
  <si>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</si>
  <si>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</si>
  <si>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</si>
  <si>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</si>
  <si>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</si>
  <si>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</si>
  <si>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</si>
  <si>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</si>
  <si>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</si>
  <si>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</si>
  <si>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</si>
  <si>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</si>
  <si>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</si>
  <si>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</si>
  <si>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</si>
  <si>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</si>
  <si>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</si>
  <si>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</si>
  <si>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</si>
  <si>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</si>
  <si>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</si>
  <si>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</si>
  <si>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</si>
  <si>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</si>
  <si>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</si>
  <si>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</si>
  <si>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</si>
  <si>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</si>
  <si>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</si>
  <si>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</si>
  <si>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</si>
  <si>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</si>
  <si>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</si>
  <si>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</si>
  <si>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</si>
  <si>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</si>
  <si>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</si>
  <si>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</si>
  <si>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</si>
  <si>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</si>
  <si>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</si>
  <si>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</si>
  <si>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</si>
  <si>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</si>
  <si>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</si>
  <si>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</si>
  <si>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</si>
  <si>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</si>
  <si>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</si>
  <si>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</si>
  <si>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</si>
  <si>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</si>
  <si>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</si>
  <si>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</si>
  <si>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</si>
  <si>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</si>
  <si>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</si>
  <si>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</si>
  <si>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</si>
  <si>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</si>
  <si>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</si>
  <si>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</si>
  <si>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</si>
  <si>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</si>
  <si>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</si>
  <si>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</si>
  <si>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</si>
  <si>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</si>
  <si>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</si>
  <si>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</si>
  <si>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</si>
  <si>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</si>
  <si>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</si>
  <si>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</si>
  <si>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</si>
  <si>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</si>
  <si>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</si>
  <si>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</si>
  <si>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</si>
  <si>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</si>
  <si>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</si>
  <si>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</si>
  <si>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</si>
  <si>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</si>
  <si>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</si>
  <si>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</si>
  <si>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</si>
  <si>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</si>
  <si>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</si>
  <si>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</si>
  <si>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</si>
  <si>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</si>
  <si>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</si>
  <si>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</si>
  <si>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</si>
  <si>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</si>
  <si>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</si>
  <si>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</si>
  <si>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</si>
  <si>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</si>
  <si>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</si>
  <si>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</si>
  <si>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</si>
  <si>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</si>
  <si>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</si>
  <si>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</si>
  <si>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</si>
  <si>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</si>
  <si>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</si>
  <si>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</si>
  <si>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</si>
  <si>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</si>
  <si>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</si>
  <si>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</si>
  <si>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</si>
  <si>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</si>
  <si>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</si>
  <si>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</si>
  <si>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</si>
  <si>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</si>
  <si>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</si>
  <si>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</si>
  <si>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</si>
  <si>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</si>
  <si>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</si>
  <si>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</si>
  <si>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</si>
  <si>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</si>
  <si>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</si>
  <si>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</si>
  <si>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</si>
  <si>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</si>
  <si>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</si>
  <si>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</si>
  <si>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</si>
  <si>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</si>
  <si>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</si>
  <si>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</si>
  <si>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</si>
  <si>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</si>
  <si>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</si>
  <si>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</si>
  <si>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</si>
  <si>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</si>
  <si>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</si>
  <si>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</si>
  <si>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</si>
  <si>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</si>
  <si>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</si>
  <si>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</si>
  <si>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</si>
  <si>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</si>
  <si>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</si>
  <si>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</si>
  <si>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</si>
  <si>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</si>
  <si>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</si>
  <si>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</si>
  <si>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</si>
  <si>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</si>
  <si>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</si>
  <si>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</si>
  <si>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</si>
  <si>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</si>
  <si>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</si>
  <si>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</si>
  <si>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</si>
  <si>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</si>
  <si>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</si>
  <si>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</si>
  <si>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</si>
  <si>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</si>
  <si>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</si>
  <si>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</si>
  <si>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</si>
  <si>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</si>
  <si>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</si>
  <si>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</si>
  <si>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</si>
  <si>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</si>
  <si>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</si>
  <si>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</si>
  <si>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</si>
  <si>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</si>
  <si>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</si>
  <si>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</si>
  <si>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</si>
  <si>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</si>
  <si>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</si>
  <si>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</si>
  <si>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</si>
  <si>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</si>
  <si>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</si>
  <si>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</si>
  <si>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</si>
  <si>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</si>
  <si>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</si>
  <si>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</si>
  <si>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</si>
  <si>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</si>
  <si>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</si>
  <si>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</si>
  <si>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</si>
  <si>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</si>
  <si>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</si>
  <si>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</si>
  <si>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</si>
  <si>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</si>
  <si>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</si>
  <si>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</si>
  <si>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</si>
  <si>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</si>
  <si>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</si>
  <si>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</si>
  <si>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</si>
  <si>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</si>
  <si>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</si>
  <si>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</si>
  <si>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</si>
  <si>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</si>
  <si>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</si>
  <si>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</si>
  <si>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</si>
  <si>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</si>
  <si>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</si>
  <si>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</si>
  <si>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</si>
  <si>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</si>
  <si>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</si>
  <si>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</si>
  <si>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</si>
  <si>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</si>
  <si>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</si>
  <si>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</si>
  <si>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</si>
  <si>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</si>
  <si>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</si>
  <si>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</si>
  <si>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</si>
  <si>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</si>
  <si>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</si>
  <si>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</si>
  <si>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</si>
  <si>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</si>
  <si>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</si>
  <si>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</si>
  <si>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</si>
  <si>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</si>
  <si>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</si>
  <si>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</si>
  <si>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</si>
  <si>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</si>
  <si>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</si>
  <si>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</si>
  <si>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</si>
  <si>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</si>
  <si>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</si>
  <si>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</si>
  <si>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</si>
  <si>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</si>
  <si>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</si>
  <si>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</si>
  <si>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</si>
  <si>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</si>
  <si>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</si>
  <si>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</si>
  <si>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</si>
  <si>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</si>
  <si>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</si>
  <si>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</si>
  <si>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</si>
  <si>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</si>
  <si>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</si>
  <si>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</si>
  <si>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</si>
  <si>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</si>
  <si>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</si>
  <si>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[0]</t>
    <phoneticPr fontId="1"/>
  </si>
  <si>
    <t>[1]</t>
    <phoneticPr fontId="1"/>
  </si>
  <si>
    <t>[2]</t>
    <phoneticPr fontId="1"/>
  </si>
  <si>
    <t>臨時収入</t>
    <rPh sb="0" eb="2">
      <t>リンジ</t>
    </rPh>
    <rPh sb="2" eb="4">
      <t>シュウニュウ</t>
    </rPh>
    <phoneticPr fontId="1"/>
  </si>
  <si>
    <t>臨時支出</t>
    <rPh sb="0" eb="2">
      <t>リンジ</t>
    </rPh>
    <rPh sb="2" eb="4">
      <t>シシュツ</t>
    </rPh>
    <phoneticPr fontId="1"/>
  </si>
  <si>
    <t>資産運用：投資額(C)</t>
  </si>
  <si>
    <t>資産運用：取り崩し額(D)</t>
  </si>
  <si>
    <t>現預金</t>
    <rPh sb="0" eb="1">
      <t>ゲン</t>
    </rPh>
    <rPh sb="1" eb="3">
      <t>ヨキン</t>
    </rPh>
    <phoneticPr fontId="12"/>
  </si>
  <si>
    <t>その他の資産</t>
    <rPh sb="2" eb="3">
      <t>タ</t>
    </rPh>
    <rPh sb="4" eb="6">
      <t>シサン</t>
    </rPh>
    <phoneticPr fontId="12"/>
  </si>
  <si>
    <t>老齢基礎年金</t>
    <rPh sb="0" eb="2">
      <t>ロウレイ</t>
    </rPh>
    <rPh sb="2" eb="4">
      <t>キソ</t>
    </rPh>
    <rPh sb="4" eb="6">
      <t>ネンキン</t>
    </rPh>
    <phoneticPr fontId="1"/>
  </si>
  <si>
    <t>老齢厚生年金</t>
    <rPh sb="0" eb="2">
      <t>ロウレイ</t>
    </rPh>
    <rPh sb="2" eb="4">
      <t>コウセイ</t>
    </rPh>
    <rPh sb="4" eb="6">
      <t>ネンキン</t>
    </rPh>
    <phoneticPr fontId="1"/>
  </si>
  <si>
    <t>教育費 第1子</t>
    <rPh sb="0" eb="3">
      <t>キョウイクヒ</t>
    </rPh>
    <rPh sb="4" eb="5">
      <t>ダイ</t>
    </rPh>
    <rPh sb="6" eb="7">
      <t>シ</t>
    </rPh>
    <phoneticPr fontId="1"/>
  </si>
  <si>
    <t>教育費 第2子</t>
    <rPh sb="0" eb="3">
      <t>キョウイクヒ</t>
    </rPh>
    <rPh sb="4" eb="5">
      <t>ダイ</t>
    </rPh>
    <rPh sb="6" eb="7">
      <t>シ</t>
    </rPh>
    <phoneticPr fontId="1"/>
  </si>
  <si>
    <t>教育費 第3子</t>
    <rPh sb="0" eb="3">
      <t>キョウイクヒ</t>
    </rPh>
    <rPh sb="4" eb="5">
      <t>ダイ</t>
    </rPh>
    <rPh sb="6" eb="7">
      <t>シ</t>
    </rPh>
    <phoneticPr fontId="1"/>
  </si>
  <si>
    <t>教育費 第4子</t>
    <rPh sb="0" eb="3">
      <t>キョウイクヒ</t>
    </rPh>
    <rPh sb="4" eb="5">
      <t>ダイ</t>
    </rPh>
    <rPh sb="6" eb="7">
      <t>シ</t>
    </rPh>
    <phoneticPr fontId="1"/>
  </si>
  <si>
    <t>教育費 第5子</t>
    <rPh sb="0" eb="3">
      <t>キョウイクヒ</t>
    </rPh>
    <rPh sb="4" eb="5">
      <t>ダイ</t>
    </rPh>
    <rPh sb="6" eb="7">
      <t>シ</t>
    </rPh>
    <phoneticPr fontId="1"/>
  </si>
  <si>
    <t>教育費 第6子</t>
    <rPh sb="0" eb="3">
      <t>キョウイクヒ</t>
    </rPh>
    <rPh sb="4" eb="5">
      <t>ダイ</t>
    </rPh>
    <rPh sb="6" eb="7">
      <t>シ</t>
    </rPh>
    <phoneticPr fontId="1"/>
  </si>
  <si>
    <t>児童手当 第1子</t>
    <rPh sb="0" eb="2">
      <t>ジドウ</t>
    </rPh>
    <rPh sb="2" eb="4">
      <t>テアテ</t>
    </rPh>
    <rPh sb="5" eb="6">
      <t>ダイ</t>
    </rPh>
    <rPh sb="7" eb="8">
      <t>シ</t>
    </rPh>
    <phoneticPr fontId="1"/>
  </si>
  <si>
    <t>児童手当 第2子</t>
    <rPh sb="0" eb="2">
      <t>ジドウ</t>
    </rPh>
    <rPh sb="2" eb="4">
      <t>テアテ</t>
    </rPh>
    <rPh sb="5" eb="6">
      <t>ダイ</t>
    </rPh>
    <rPh sb="7" eb="8">
      <t>シ</t>
    </rPh>
    <phoneticPr fontId="1"/>
  </si>
  <si>
    <t>児童手当 第3子</t>
    <rPh sb="0" eb="2">
      <t>ジドウ</t>
    </rPh>
    <rPh sb="2" eb="4">
      <t>テアテ</t>
    </rPh>
    <rPh sb="5" eb="6">
      <t>ダイ</t>
    </rPh>
    <rPh sb="7" eb="8">
      <t>シ</t>
    </rPh>
    <phoneticPr fontId="1"/>
  </si>
  <si>
    <t>児童手当 第4子</t>
    <rPh sb="0" eb="2">
      <t>ジドウ</t>
    </rPh>
    <rPh sb="2" eb="4">
      <t>テアテ</t>
    </rPh>
    <rPh sb="5" eb="6">
      <t>ダイ</t>
    </rPh>
    <rPh sb="7" eb="8">
      <t>シ</t>
    </rPh>
    <phoneticPr fontId="1"/>
  </si>
  <si>
    <t>児童手当 第5子</t>
    <rPh sb="0" eb="2">
      <t>ジドウ</t>
    </rPh>
    <rPh sb="2" eb="4">
      <t>テアテ</t>
    </rPh>
    <rPh sb="5" eb="6">
      <t>ダイ</t>
    </rPh>
    <rPh sb="7" eb="8">
      <t>シ</t>
    </rPh>
    <phoneticPr fontId="1"/>
  </si>
  <si>
    <t>児童手当 第6子</t>
    <rPh sb="0" eb="2">
      <t>ジドウ</t>
    </rPh>
    <rPh sb="2" eb="4">
      <t>テアテ</t>
    </rPh>
    <rPh sb="5" eb="6">
      <t>ダイ</t>
    </rPh>
    <rPh sb="7" eb="8">
      <t>シ</t>
    </rPh>
    <phoneticPr fontId="1"/>
  </si>
  <si>
    <t>教育費合計</t>
    <rPh sb="0" eb="3">
      <t>キョウイクヒ</t>
    </rPh>
    <rPh sb="3" eb="5">
      <t>ゴウケイ</t>
    </rPh>
    <phoneticPr fontId="12"/>
  </si>
  <si>
    <t>児童手当合計</t>
    <rPh sb="0" eb="2">
      <t>ジドウ</t>
    </rPh>
    <rPh sb="2" eb="4">
      <t>テアテ</t>
    </rPh>
    <rPh sb="4" eb="6">
      <t>ゴウケイ</t>
    </rPh>
    <phoneticPr fontId="12"/>
  </si>
  <si>
    <t>家賃(管理費込)</t>
    <rPh sb="0" eb="2">
      <t>ヤチン</t>
    </rPh>
    <rPh sb="3" eb="6">
      <t>カンリヒ</t>
    </rPh>
    <rPh sb="6" eb="7">
      <t>コミ</t>
    </rPh>
    <phoneticPr fontId="1"/>
  </si>
  <si>
    <t>更新料(諸費用込)</t>
    <rPh sb="0" eb="3">
      <t>コウシンリョウ</t>
    </rPh>
    <rPh sb="4" eb="7">
      <t>ショヒヨウ</t>
    </rPh>
    <rPh sb="7" eb="8">
      <t>コミ</t>
    </rPh>
    <phoneticPr fontId="1"/>
  </si>
  <si>
    <t>住宅ローン繰上返済額</t>
    <rPh sb="0" eb="2">
      <t>ジュウタク</t>
    </rPh>
    <rPh sb="5" eb="7">
      <t>クリアゲ</t>
    </rPh>
    <rPh sb="7" eb="9">
      <t>ヘンサイ</t>
    </rPh>
    <rPh sb="9" eb="10">
      <t>ガク</t>
    </rPh>
    <phoneticPr fontId="1"/>
  </si>
  <si>
    <t>火災保険料</t>
    <rPh sb="0" eb="2">
      <t>カサイ</t>
    </rPh>
    <rPh sb="2" eb="5">
      <t>ホケンリョウ</t>
    </rPh>
    <phoneticPr fontId="1"/>
  </si>
  <si>
    <t>地震保険料</t>
    <rPh sb="0" eb="2">
      <t>ジシン</t>
    </rPh>
    <rPh sb="2" eb="5">
      <t>ホケンリョウ</t>
    </rPh>
    <phoneticPr fontId="1"/>
  </si>
  <si>
    <t>世帯主死亡時ローン返済倍率</t>
    <rPh sb="0" eb="3">
      <t>セタイヌシ</t>
    </rPh>
    <rPh sb="3" eb="6">
      <t>シボウジ</t>
    </rPh>
    <rPh sb="9" eb="11">
      <t>ヘンサイ</t>
    </rPh>
    <rPh sb="11" eb="13">
      <t>バイリツ</t>
    </rPh>
    <phoneticPr fontId="12"/>
  </si>
  <si>
    <t>定期収入1</t>
    <rPh sb="0" eb="2">
      <t>テイキ</t>
    </rPh>
    <rPh sb="2" eb="4">
      <t>シュウニュウ</t>
    </rPh>
    <phoneticPr fontId="1"/>
  </si>
  <si>
    <t>定期収入2</t>
    <rPh sb="0" eb="2">
      <t>テイキ</t>
    </rPh>
    <rPh sb="2" eb="4">
      <t>シュウニュウ</t>
    </rPh>
    <phoneticPr fontId="1"/>
  </si>
  <si>
    <t>定期収入3</t>
    <rPh sb="0" eb="2">
      <t>テイキ</t>
    </rPh>
    <rPh sb="2" eb="4">
      <t>シュウニュウ</t>
    </rPh>
    <phoneticPr fontId="1"/>
  </si>
  <si>
    <t>定期収入4</t>
    <rPh sb="0" eb="2">
      <t>テイキ</t>
    </rPh>
    <rPh sb="2" eb="4">
      <t>シュウニュウ</t>
    </rPh>
    <phoneticPr fontId="1"/>
  </si>
  <si>
    <t>定期収入5</t>
    <rPh sb="0" eb="2">
      <t>テイキ</t>
    </rPh>
    <rPh sb="2" eb="4">
      <t>シュウニュウ</t>
    </rPh>
    <phoneticPr fontId="1"/>
  </si>
  <si>
    <t>定期収入6</t>
    <rPh sb="0" eb="2">
      <t>テイキ</t>
    </rPh>
    <rPh sb="2" eb="4">
      <t>シュウニュウ</t>
    </rPh>
    <phoneticPr fontId="1"/>
  </si>
  <si>
    <t>定期収入7</t>
    <rPh sb="0" eb="2">
      <t>テイキ</t>
    </rPh>
    <rPh sb="2" eb="4">
      <t>シュウニュウ</t>
    </rPh>
    <phoneticPr fontId="1"/>
  </si>
  <si>
    <t>定期収入8</t>
    <rPh sb="0" eb="2">
      <t>テイキ</t>
    </rPh>
    <rPh sb="2" eb="4">
      <t>シュウニュウ</t>
    </rPh>
    <phoneticPr fontId="1"/>
  </si>
  <si>
    <t>定期収入9</t>
    <rPh sb="0" eb="2">
      <t>テイキ</t>
    </rPh>
    <rPh sb="2" eb="4">
      <t>シュウニュウ</t>
    </rPh>
    <phoneticPr fontId="1"/>
  </si>
  <si>
    <t>定期収入10</t>
    <rPh sb="0" eb="2">
      <t>テイキ</t>
    </rPh>
    <rPh sb="2" eb="4">
      <t>シュウニュウ</t>
    </rPh>
    <phoneticPr fontId="1"/>
  </si>
  <si>
    <t>定期支出1</t>
    <rPh sb="0" eb="2">
      <t>テイキ</t>
    </rPh>
    <rPh sb="2" eb="4">
      <t>シシュツ</t>
    </rPh>
    <phoneticPr fontId="1"/>
  </si>
  <si>
    <t>定期支出2</t>
    <rPh sb="0" eb="2">
      <t>テイキ</t>
    </rPh>
    <rPh sb="2" eb="4">
      <t>シシュツ</t>
    </rPh>
    <phoneticPr fontId="1"/>
  </si>
  <si>
    <t>定期支出3</t>
    <rPh sb="0" eb="2">
      <t>テイキ</t>
    </rPh>
    <rPh sb="2" eb="4">
      <t>シシュツ</t>
    </rPh>
    <phoneticPr fontId="1"/>
  </si>
  <si>
    <t>定期支出4</t>
    <rPh sb="0" eb="2">
      <t>テイキ</t>
    </rPh>
    <rPh sb="2" eb="4">
      <t>シシュツ</t>
    </rPh>
    <phoneticPr fontId="1"/>
  </si>
  <si>
    <t>定期支出5</t>
    <rPh sb="0" eb="2">
      <t>テイキ</t>
    </rPh>
    <rPh sb="2" eb="4">
      <t>シシュツ</t>
    </rPh>
    <phoneticPr fontId="1"/>
  </si>
  <si>
    <t>定期支出6</t>
    <rPh sb="0" eb="2">
      <t>テイキ</t>
    </rPh>
    <rPh sb="2" eb="4">
      <t>シシュツ</t>
    </rPh>
    <phoneticPr fontId="1"/>
  </si>
  <si>
    <t>定期支出7</t>
    <rPh sb="0" eb="2">
      <t>テイキ</t>
    </rPh>
    <rPh sb="2" eb="4">
      <t>シシュツ</t>
    </rPh>
    <phoneticPr fontId="1"/>
  </si>
  <si>
    <t>定期支出8</t>
    <rPh sb="0" eb="2">
      <t>テイキ</t>
    </rPh>
    <rPh sb="2" eb="4">
      <t>シシュツ</t>
    </rPh>
    <phoneticPr fontId="1"/>
  </si>
  <si>
    <t>定期支出9</t>
    <rPh sb="0" eb="2">
      <t>テイキ</t>
    </rPh>
    <rPh sb="2" eb="4">
      <t>シシュツ</t>
    </rPh>
    <phoneticPr fontId="1"/>
  </si>
  <si>
    <t>定期支出10</t>
    <rPh sb="0" eb="2">
      <t>テイキ</t>
    </rPh>
    <rPh sb="2" eb="4">
      <t>シシュツ</t>
    </rPh>
    <phoneticPr fontId="1"/>
  </si>
  <si>
    <t>投資拠出額1</t>
    <rPh sb="0" eb="2">
      <t>トウシ</t>
    </rPh>
    <rPh sb="2" eb="4">
      <t>キョシュツ</t>
    </rPh>
    <rPh sb="4" eb="5">
      <t>ガク</t>
    </rPh>
    <phoneticPr fontId="1"/>
  </si>
  <si>
    <t>投資拠出額2</t>
    <rPh sb="0" eb="2">
      <t>トウシ</t>
    </rPh>
    <rPh sb="2" eb="4">
      <t>キョシュツ</t>
    </rPh>
    <rPh sb="4" eb="5">
      <t>ガク</t>
    </rPh>
    <phoneticPr fontId="1"/>
  </si>
  <si>
    <t>投資拠出額3</t>
    <rPh sb="0" eb="2">
      <t>トウシ</t>
    </rPh>
    <rPh sb="2" eb="4">
      <t>キョシュツ</t>
    </rPh>
    <rPh sb="4" eb="5">
      <t>ガク</t>
    </rPh>
    <phoneticPr fontId="1"/>
  </si>
  <si>
    <t>投資拠出額4</t>
    <rPh sb="0" eb="2">
      <t>トウシ</t>
    </rPh>
    <rPh sb="2" eb="4">
      <t>キョシュツ</t>
    </rPh>
    <rPh sb="4" eb="5">
      <t>ガク</t>
    </rPh>
    <phoneticPr fontId="1"/>
  </si>
  <si>
    <t>投資拠出額5</t>
    <rPh sb="0" eb="2">
      <t>トウシ</t>
    </rPh>
    <rPh sb="2" eb="4">
      <t>キョシュツ</t>
    </rPh>
    <rPh sb="4" eb="5">
      <t>ガク</t>
    </rPh>
    <phoneticPr fontId="1"/>
  </si>
  <si>
    <t>投資拠出額6</t>
    <rPh sb="0" eb="2">
      <t>トウシ</t>
    </rPh>
    <rPh sb="2" eb="4">
      <t>キョシュツ</t>
    </rPh>
    <rPh sb="4" eb="5">
      <t>ガク</t>
    </rPh>
    <phoneticPr fontId="1"/>
  </si>
  <si>
    <t>資産取り崩し額1</t>
    <rPh sb="0" eb="2">
      <t>シサン</t>
    </rPh>
    <rPh sb="2" eb="3">
      <t>ト</t>
    </rPh>
    <rPh sb="4" eb="5">
      <t>クズ</t>
    </rPh>
    <rPh sb="6" eb="7">
      <t>ガク</t>
    </rPh>
    <phoneticPr fontId="1"/>
  </si>
  <si>
    <t>資産取り崩し額2</t>
    <rPh sb="0" eb="2">
      <t>シサン</t>
    </rPh>
    <rPh sb="2" eb="3">
      <t>ト</t>
    </rPh>
    <rPh sb="4" eb="5">
      <t>クズ</t>
    </rPh>
    <rPh sb="6" eb="7">
      <t>ガク</t>
    </rPh>
    <phoneticPr fontId="1"/>
  </si>
  <si>
    <t>資産取り崩し額3</t>
    <rPh sb="0" eb="2">
      <t>シサン</t>
    </rPh>
    <rPh sb="2" eb="3">
      <t>ト</t>
    </rPh>
    <rPh sb="4" eb="5">
      <t>クズ</t>
    </rPh>
    <rPh sb="6" eb="7">
      <t>ガク</t>
    </rPh>
    <phoneticPr fontId="1"/>
  </si>
  <si>
    <t>資産取り崩し額4</t>
    <rPh sb="0" eb="2">
      <t>シサン</t>
    </rPh>
    <rPh sb="2" eb="3">
      <t>ト</t>
    </rPh>
    <rPh sb="4" eb="5">
      <t>クズ</t>
    </rPh>
    <rPh sb="6" eb="7">
      <t>ガク</t>
    </rPh>
    <phoneticPr fontId="1"/>
  </si>
  <si>
    <t>資産取り崩し額5</t>
    <rPh sb="0" eb="2">
      <t>シサン</t>
    </rPh>
    <rPh sb="2" eb="3">
      <t>ト</t>
    </rPh>
    <rPh sb="4" eb="5">
      <t>クズ</t>
    </rPh>
    <rPh sb="6" eb="7">
      <t>ガク</t>
    </rPh>
    <phoneticPr fontId="1"/>
  </si>
  <si>
    <t>資産取り崩し額6</t>
    <rPh sb="0" eb="2">
      <t>シサン</t>
    </rPh>
    <rPh sb="2" eb="3">
      <t>ト</t>
    </rPh>
    <rPh sb="4" eb="5">
      <t>クズ</t>
    </rPh>
    <rPh sb="6" eb="7">
      <t>ガク</t>
    </rPh>
    <phoneticPr fontId="1"/>
  </si>
  <si>
    <t>世帯主と配偶者の退職金合計</t>
    <rPh sb="0" eb="3">
      <t>セタイヌシ</t>
    </rPh>
    <rPh sb="4" eb="7">
      <t>ハイグウシャ</t>
    </rPh>
    <rPh sb="8" eb="11">
      <t>タイショクキン</t>
    </rPh>
    <rPh sb="11" eb="13">
      <t>ゴウケイ</t>
    </rPh>
    <phoneticPr fontId="1"/>
  </si>
  <si>
    <t>縦2行</t>
    <rPh sb="0" eb="1">
      <t>タテ</t>
    </rPh>
    <rPh sb="2" eb="3">
      <t>ギョウ</t>
    </rPh>
    <phoneticPr fontId="12"/>
  </si>
  <si>
    <t>世帯主</t>
    <rPh sb="0" eb="3">
      <t>セタイヌシ</t>
    </rPh>
    <phoneticPr fontId="12"/>
  </si>
  <si>
    <t>配偶者</t>
    <rPh sb="0" eb="3">
      <t>ハイグウシャ</t>
    </rPh>
    <phoneticPr fontId="12"/>
  </si>
  <si>
    <t>子</t>
    <rPh sb="0" eb="1">
      <t>コ</t>
    </rPh>
    <phoneticPr fontId="12"/>
  </si>
  <si>
    <t>子(学年)</t>
    <rPh sb="0" eb="1">
      <t>コ</t>
    </rPh>
    <rPh sb="2" eb="4">
      <t>ガクネン</t>
    </rPh>
    <phoneticPr fontId="12"/>
  </si>
  <si>
    <t>資産運用：拠出額合計</t>
    <rPh sb="0" eb="2">
      <t>シサン</t>
    </rPh>
    <rPh sb="2" eb="4">
      <t>ウンヨウ</t>
    </rPh>
    <rPh sb="5" eb="7">
      <t>キョシュツ</t>
    </rPh>
    <rPh sb="7" eb="8">
      <t>ガク</t>
    </rPh>
    <rPh sb="8" eb="10">
      <t>ゴウケイ</t>
    </rPh>
    <phoneticPr fontId="12"/>
  </si>
  <si>
    <t>資産運用：取り崩し額合計</t>
    <rPh sb="0" eb="2">
      <t>シサン</t>
    </rPh>
    <rPh sb="2" eb="4">
      <t>ウンヨウ</t>
    </rPh>
    <rPh sb="5" eb="6">
      <t>ト</t>
    </rPh>
    <rPh sb="7" eb="8">
      <t>クズ</t>
    </rPh>
    <rPh sb="9" eb="10">
      <t>ガク</t>
    </rPh>
    <rPh sb="10" eb="12">
      <t>ゴウケイ</t>
    </rPh>
    <phoneticPr fontId="12"/>
  </si>
  <si>
    <t>西暦</t>
    <rPh sb="0" eb="2">
      <t>セイレキ</t>
    </rPh>
    <phoneticPr fontId="3"/>
  </si>
  <si>
    <t>元本合計額1</t>
    <rPh sb="0" eb="2">
      <t>ガンポン</t>
    </rPh>
    <rPh sb="2" eb="4">
      <t>ゴウケイ</t>
    </rPh>
    <rPh sb="4" eb="5">
      <t>ガク</t>
    </rPh>
    <phoneticPr fontId="1"/>
  </si>
  <si>
    <t>元本と利息の合計額1</t>
    <rPh sb="0" eb="2">
      <t>ガンポン</t>
    </rPh>
    <rPh sb="3" eb="5">
      <t>リソク</t>
    </rPh>
    <rPh sb="6" eb="8">
      <t>ゴウケイ</t>
    </rPh>
    <rPh sb="8" eb="9">
      <t>ガク</t>
    </rPh>
    <phoneticPr fontId="12"/>
  </si>
  <si>
    <t>元本合計額2</t>
    <rPh sb="0" eb="2">
      <t>ガンポン</t>
    </rPh>
    <rPh sb="2" eb="4">
      <t>ゴウケイ</t>
    </rPh>
    <rPh sb="4" eb="5">
      <t>ガク</t>
    </rPh>
    <phoneticPr fontId="1"/>
  </si>
  <si>
    <t>元本と利息の合計額2</t>
    <rPh sb="0" eb="2">
      <t>ガンポン</t>
    </rPh>
    <rPh sb="3" eb="5">
      <t>リソク</t>
    </rPh>
    <rPh sb="6" eb="8">
      <t>ゴウケイ</t>
    </rPh>
    <rPh sb="8" eb="9">
      <t>ガク</t>
    </rPh>
    <phoneticPr fontId="12"/>
  </si>
  <si>
    <t>元本合計額3</t>
    <rPh sb="0" eb="2">
      <t>ガンポン</t>
    </rPh>
    <rPh sb="2" eb="4">
      <t>ゴウケイ</t>
    </rPh>
    <rPh sb="4" eb="5">
      <t>ガク</t>
    </rPh>
    <phoneticPr fontId="1"/>
  </si>
  <si>
    <t>元本と利息の合計額3</t>
    <rPh sb="0" eb="2">
      <t>ガンポン</t>
    </rPh>
    <rPh sb="3" eb="5">
      <t>リソク</t>
    </rPh>
    <rPh sb="6" eb="8">
      <t>ゴウケイ</t>
    </rPh>
    <rPh sb="8" eb="9">
      <t>ガク</t>
    </rPh>
    <phoneticPr fontId="12"/>
  </si>
  <si>
    <t>元本合計額4</t>
    <rPh sb="0" eb="2">
      <t>ガンポン</t>
    </rPh>
    <rPh sb="2" eb="4">
      <t>ゴウケイ</t>
    </rPh>
    <rPh sb="4" eb="5">
      <t>ガク</t>
    </rPh>
    <phoneticPr fontId="1"/>
  </si>
  <si>
    <t>元本と利息の合計額4</t>
    <rPh sb="0" eb="2">
      <t>ガンポン</t>
    </rPh>
    <rPh sb="3" eb="5">
      <t>リソク</t>
    </rPh>
    <rPh sb="6" eb="8">
      <t>ゴウケイ</t>
    </rPh>
    <rPh sb="8" eb="9">
      <t>ガク</t>
    </rPh>
    <phoneticPr fontId="12"/>
  </si>
  <si>
    <t>元本合計額5</t>
    <rPh sb="0" eb="2">
      <t>ガンポン</t>
    </rPh>
    <rPh sb="2" eb="4">
      <t>ゴウケイ</t>
    </rPh>
    <rPh sb="4" eb="5">
      <t>ガク</t>
    </rPh>
    <phoneticPr fontId="1"/>
  </si>
  <si>
    <t>元本と利息の合計額5</t>
    <rPh sb="0" eb="2">
      <t>ガンポン</t>
    </rPh>
    <rPh sb="3" eb="5">
      <t>リソク</t>
    </rPh>
    <rPh sb="6" eb="8">
      <t>ゴウケイ</t>
    </rPh>
    <rPh sb="8" eb="9">
      <t>ガク</t>
    </rPh>
    <phoneticPr fontId="12"/>
  </si>
  <si>
    <t>元本合計額6</t>
    <rPh sb="0" eb="2">
      <t>ガンポン</t>
    </rPh>
    <rPh sb="2" eb="4">
      <t>ゴウケイ</t>
    </rPh>
    <rPh sb="4" eb="5">
      <t>ガク</t>
    </rPh>
    <phoneticPr fontId="1"/>
  </si>
  <si>
    <t>元本と利息の合計額6</t>
    <rPh sb="0" eb="2">
      <t>ガンポン</t>
    </rPh>
    <rPh sb="3" eb="5">
      <t>リソク</t>
    </rPh>
    <rPh sb="6" eb="8">
      <t>ゴウケイ</t>
    </rPh>
    <rPh sb="8" eb="9">
      <t>ガク</t>
    </rPh>
    <phoneticPr fontId="12"/>
  </si>
  <si>
    <t>元本全体合計</t>
    <rPh sb="0" eb="2">
      <t>ガンポン</t>
    </rPh>
    <rPh sb="2" eb="4">
      <t>ゼンタイ</t>
    </rPh>
    <rPh sb="4" eb="6">
      <t>ゴウケイ</t>
    </rPh>
    <phoneticPr fontId="12"/>
  </si>
  <si>
    <t>元本と利息の全体合計</t>
    <rPh sb="0" eb="2">
      <t>ガンポン</t>
    </rPh>
    <rPh sb="3" eb="5">
      <t>リソク</t>
    </rPh>
    <rPh sb="6" eb="8">
      <t>ゼンタイ</t>
    </rPh>
    <rPh sb="8" eb="10">
      <t>ゴウケイ</t>
    </rPh>
    <phoneticPr fontId="12"/>
  </si>
  <si>
    <t>■世帯主老齢年金</t>
    <rPh sb="1" eb="4">
      <t>セタイヌシ</t>
    </rPh>
    <rPh sb="4" eb="6">
      <t>ロウレイ</t>
    </rPh>
    <rPh sb="6" eb="8">
      <t>ネンキン</t>
    </rPh>
    <phoneticPr fontId="1"/>
  </si>
  <si>
    <t>■配偶者老齢年金</t>
    <rPh sb="1" eb="4">
      <t>ハイグウシャ</t>
    </rPh>
    <rPh sb="4" eb="6">
      <t>ロウレイ</t>
    </rPh>
    <rPh sb="6" eb="8">
      <t>ネンキン</t>
    </rPh>
    <phoneticPr fontId="12"/>
  </si>
  <si>
    <t>■世帯主死亡時の遺族年金</t>
    <rPh sb="1" eb="4">
      <t>セタイヌシ</t>
    </rPh>
    <rPh sb="4" eb="7">
      <t>シボウジ</t>
    </rPh>
    <rPh sb="8" eb="10">
      <t>イゾク</t>
    </rPh>
    <rPh sb="10" eb="12">
      <t>ネンキン</t>
    </rPh>
    <phoneticPr fontId="1"/>
  </si>
  <si>
    <t>■教育費</t>
    <rPh sb="1" eb="4">
      <t>キョウイクヒ</t>
    </rPh>
    <phoneticPr fontId="1"/>
  </si>
  <si>
    <t>■定期収入・定期支出</t>
    <rPh sb="1" eb="3">
      <t>テイキ</t>
    </rPh>
    <rPh sb="3" eb="5">
      <t>シュウニュウ</t>
    </rPh>
    <rPh sb="6" eb="8">
      <t>テイキ</t>
    </rPh>
    <rPh sb="8" eb="10">
      <t>シシュツ</t>
    </rPh>
    <phoneticPr fontId="1"/>
  </si>
  <si>
    <t>■資産運用</t>
    <rPh sb="1" eb="3">
      <t>シサン</t>
    </rPh>
    <rPh sb="3" eb="5">
      <t>ウンヨウ</t>
    </rPh>
    <phoneticPr fontId="1"/>
  </si>
  <si>
    <t>■その他の収入額</t>
    <rPh sb="3" eb="4">
      <t>タ</t>
    </rPh>
    <rPh sb="5" eb="7">
      <t>シュウニュウ</t>
    </rPh>
    <rPh sb="7" eb="8">
      <t>ガク</t>
    </rPh>
    <phoneticPr fontId="1"/>
  </si>
  <si>
    <t>■その他の支出額</t>
    <rPh sb="3" eb="4">
      <t>タ</t>
    </rPh>
    <rPh sb="5" eb="7">
      <t>シシュツ</t>
    </rPh>
    <rPh sb="7" eb="8">
      <t>ガク</t>
    </rPh>
    <phoneticPr fontId="1"/>
  </si>
  <si>
    <t>■初期資産額</t>
    <rPh sb="1" eb="3">
      <t>ショキ</t>
    </rPh>
    <rPh sb="3" eb="6">
      <t>シサンガク</t>
    </rPh>
    <phoneticPr fontId="12"/>
  </si>
  <si>
    <t>■人名表記</t>
    <rPh sb="1" eb="3">
      <t>ジンメイ</t>
    </rPh>
    <rPh sb="3" eb="5">
      <t>ヒョウキ</t>
    </rPh>
    <phoneticPr fontId="12"/>
  </si>
  <si>
    <t>[294]</t>
  </si>
  <si>
    <t>[295]</t>
  </si>
  <si>
    <t>国民健康保険料</t>
    <rPh sb="0" eb="2">
      <t>コクミン</t>
    </rPh>
    <rPh sb="2" eb="4">
      <t>ケンコウ</t>
    </rPh>
    <rPh sb="4" eb="6">
      <t>ホケン</t>
    </rPh>
    <rPh sb="6" eb="7">
      <t>リョウ</t>
    </rPh>
    <phoneticPr fontId="12"/>
  </si>
  <si>
    <t>健康保険料</t>
    <rPh sb="0" eb="2">
      <t>ケンコウ</t>
    </rPh>
    <rPh sb="2" eb="4">
      <t>ホケン</t>
    </rPh>
    <rPh sb="4" eb="5">
      <t>リョウ</t>
    </rPh>
    <phoneticPr fontId="12"/>
  </si>
  <si>
    <t>後期高齢者医療保険料</t>
    <rPh sb="0" eb="2">
      <t>コウキ</t>
    </rPh>
    <rPh sb="2" eb="5">
      <t>コウレイシャ</t>
    </rPh>
    <rPh sb="5" eb="7">
      <t>イリョウ</t>
    </rPh>
    <rPh sb="7" eb="9">
      <t>ホケン</t>
    </rPh>
    <rPh sb="9" eb="10">
      <t>リョウ</t>
    </rPh>
    <phoneticPr fontId="12"/>
  </si>
  <si>
    <t>国民年金保険料</t>
    <rPh sb="0" eb="2">
      <t>コクミン</t>
    </rPh>
    <rPh sb="2" eb="4">
      <t>ネンキン</t>
    </rPh>
    <rPh sb="4" eb="6">
      <t>ホケン</t>
    </rPh>
    <rPh sb="6" eb="7">
      <t>リョウ</t>
    </rPh>
    <phoneticPr fontId="12"/>
  </si>
  <si>
    <t>厚生年金保険料</t>
    <rPh sb="0" eb="2">
      <t>コウセイ</t>
    </rPh>
    <rPh sb="2" eb="4">
      <t>ネンキン</t>
    </rPh>
    <rPh sb="4" eb="6">
      <t>ホケン</t>
    </rPh>
    <rPh sb="6" eb="7">
      <t>リョウ</t>
    </rPh>
    <phoneticPr fontId="12"/>
  </si>
  <si>
    <t>(世帯主死亡時)</t>
    <rPh sb="1" eb="4">
      <t>セタイヌシ</t>
    </rPh>
    <rPh sb="4" eb="7">
      <t>シボウジ</t>
    </rPh>
    <phoneticPr fontId="12"/>
  </si>
  <si>
    <t>世帯主給与収入</t>
    <rPh sb="0" eb="3">
      <t>セタイヌシ</t>
    </rPh>
    <rPh sb="3" eb="5">
      <t>キュウヨ</t>
    </rPh>
    <rPh sb="5" eb="7">
      <t>シュウニュウ</t>
    </rPh>
    <phoneticPr fontId="12"/>
  </si>
  <si>
    <t>世帯主事業収入</t>
    <rPh sb="0" eb="3">
      <t>セタイヌシ</t>
    </rPh>
    <rPh sb="3" eb="5">
      <t>ジギョウ</t>
    </rPh>
    <rPh sb="5" eb="7">
      <t>シュウニュウ</t>
    </rPh>
    <phoneticPr fontId="12"/>
  </si>
  <si>
    <t>配偶者給与収入</t>
    <rPh sb="0" eb="3">
      <t>ハイグウシャ</t>
    </rPh>
    <rPh sb="3" eb="5">
      <t>キュウヨ</t>
    </rPh>
    <rPh sb="5" eb="7">
      <t>シュウニュウ</t>
    </rPh>
    <phoneticPr fontId="12"/>
  </si>
  <si>
    <t>配偶者事業収入</t>
    <rPh sb="0" eb="3">
      <t>ハイグウシャ</t>
    </rPh>
    <rPh sb="3" eb="5">
      <t>ジギョウ</t>
    </rPh>
    <rPh sb="5" eb="7">
      <t>シュウニュウ</t>
    </rPh>
    <phoneticPr fontId="12"/>
  </si>
  <si>
    <t>西暦</t>
    <rPh sb="0" eb="2">
      <t>セイレキ</t>
    </rPh>
    <phoneticPr fontId="12"/>
  </si>
  <si>
    <t>世帯主収入</t>
    <rPh sb="0" eb="3">
      <t>セタイヌシ</t>
    </rPh>
    <rPh sb="3" eb="5">
      <t>シュウニュウ</t>
    </rPh>
    <phoneticPr fontId="12"/>
  </si>
  <si>
    <t>給与所得</t>
    <rPh sb="0" eb="2">
      <t>キュウヨ</t>
    </rPh>
    <rPh sb="2" eb="4">
      <t>ショトク</t>
    </rPh>
    <phoneticPr fontId="12"/>
  </si>
  <si>
    <t>公的年金雑所得</t>
    <rPh sb="0" eb="2">
      <t>コウテキ</t>
    </rPh>
    <rPh sb="2" eb="4">
      <t>ネンキン</t>
    </rPh>
    <rPh sb="4" eb="7">
      <t>ザツショトク</t>
    </rPh>
    <phoneticPr fontId="12"/>
  </si>
  <si>
    <t>不動産所得</t>
    <rPh sb="0" eb="3">
      <t>フドウサン</t>
    </rPh>
    <rPh sb="3" eb="5">
      <t>ショトク</t>
    </rPh>
    <phoneticPr fontId="12"/>
  </si>
  <si>
    <t>一時所得</t>
    <rPh sb="0" eb="2">
      <t>イチジ</t>
    </rPh>
    <rPh sb="2" eb="4">
      <t>ショトク</t>
    </rPh>
    <phoneticPr fontId="12"/>
  </si>
  <si>
    <t>配偶者収入</t>
    <rPh sb="0" eb="3">
      <t>ハイグウシャ</t>
    </rPh>
    <rPh sb="3" eb="5">
      <t>シュウニュウ</t>
    </rPh>
    <phoneticPr fontId="12"/>
  </si>
  <si>
    <t>事業所得</t>
    <rPh sb="0" eb="2">
      <t>ジギョウ</t>
    </rPh>
    <rPh sb="2" eb="4">
      <t>ショトク</t>
    </rPh>
    <phoneticPr fontId="12"/>
  </si>
  <si>
    <t>医療費控除</t>
    <rPh sb="0" eb="3">
      <t>イリョウヒ</t>
    </rPh>
    <rPh sb="3" eb="5">
      <t>コウジョ</t>
    </rPh>
    <phoneticPr fontId="12"/>
  </si>
  <si>
    <t>生命保険料控除</t>
    <rPh sb="0" eb="2">
      <t>セイメイ</t>
    </rPh>
    <rPh sb="2" eb="4">
      <t>ホケン</t>
    </rPh>
    <rPh sb="4" eb="5">
      <t>リョウ</t>
    </rPh>
    <rPh sb="5" eb="7">
      <t>コウジョ</t>
    </rPh>
    <phoneticPr fontId="12"/>
  </si>
  <si>
    <t>寄付金控除</t>
    <rPh sb="0" eb="3">
      <t>キフキン</t>
    </rPh>
    <rPh sb="3" eb="5">
      <t>コウジョ</t>
    </rPh>
    <phoneticPr fontId="12"/>
  </si>
  <si>
    <t>扶養控除(子1)</t>
    <rPh sb="0" eb="2">
      <t>フヨウ</t>
    </rPh>
    <rPh sb="2" eb="4">
      <t>コウジョ</t>
    </rPh>
    <rPh sb="5" eb="6">
      <t>コ</t>
    </rPh>
    <phoneticPr fontId="12"/>
  </si>
  <si>
    <t>扶養控除(子2)</t>
    <rPh sb="0" eb="2">
      <t>フヨウ</t>
    </rPh>
    <rPh sb="2" eb="4">
      <t>コウジョ</t>
    </rPh>
    <rPh sb="5" eb="6">
      <t>コ</t>
    </rPh>
    <phoneticPr fontId="12"/>
  </si>
  <si>
    <t>扶養控除(子3)</t>
    <rPh sb="0" eb="2">
      <t>フヨウ</t>
    </rPh>
    <rPh sb="2" eb="4">
      <t>コウジョ</t>
    </rPh>
    <rPh sb="5" eb="6">
      <t>コ</t>
    </rPh>
    <phoneticPr fontId="12"/>
  </si>
  <si>
    <t>扶養控除(子4)</t>
    <rPh sb="0" eb="2">
      <t>フヨウ</t>
    </rPh>
    <rPh sb="2" eb="4">
      <t>コウジョ</t>
    </rPh>
    <rPh sb="5" eb="6">
      <t>コ</t>
    </rPh>
    <phoneticPr fontId="12"/>
  </si>
  <si>
    <t>扶養控除(子5)</t>
    <rPh sb="0" eb="2">
      <t>フヨウ</t>
    </rPh>
    <rPh sb="2" eb="4">
      <t>コウジョ</t>
    </rPh>
    <rPh sb="5" eb="6">
      <t>コ</t>
    </rPh>
    <phoneticPr fontId="12"/>
  </si>
  <si>
    <t>扶養控除(子6)</t>
    <rPh sb="0" eb="2">
      <t>フヨウ</t>
    </rPh>
    <rPh sb="2" eb="4">
      <t>コウジョ</t>
    </rPh>
    <rPh sb="5" eb="6">
      <t>コ</t>
    </rPh>
    <phoneticPr fontId="12"/>
  </si>
  <si>
    <t>その他扶養控除</t>
    <rPh sb="2" eb="3">
      <t>タ</t>
    </rPh>
    <rPh sb="3" eb="5">
      <t>フヨウ</t>
    </rPh>
    <rPh sb="5" eb="7">
      <t>コウジョ</t>
    </rPh>
    <phoneticPr fontId="12"/>
  </si>
  <si>
    <t>基礎控除</t>
    <rPh sb="0" eb="2">
      <t>キソ</t>
    </rPh>
    <rPh sb="2" eb="4">
      <t>コウジョ</t>
    </rPh>
    <phoneticPr fontId="12"/>
  </si>
  <si>
    <t>その他所得控除</t>
    <rPh sb="2" eb="3">
      <t>タ</t>
    </rPh>
    <rPh sb="3" eb="5">
      <t>ショトク</t>
    </rPh>
    <rPh sb="5" eb="7">
      <t>コウジョ</t>
    </rPh>
    <phoneticPr fontId="12"/>
  </si>
  <si>
    <t>課税所得金額</t>
    <rPh sb="0" eb="2">
      <t>カゼイ</t>
    </rPh>
    <rPh sb="2" eb="4">
      <t>ショトク</t>
    </rPh>
    <rPh sb="4" eb="6">
      <t>キンガク</t>
    </rPh>
    <phoneticPr fontId="12"/>
  </si>
  <si>
    <t>対応する所得税額</t>
    <rPh sb="0" eb="2">
      <t>タイオウ</t>
    </rPh>
    <rPh sb="4" eb="7">
      <t>ショトクゼイ</t>
    </rPh>
    <rPh sb="7" eb="8">
      <t>ガク</t>
    </rPh>
    <phoneticPr fontId="12"/>
  </si>
  <si>
    <t>住宅借入金特別控除</t>
    <rPh sb="0" eb="2">
      <t>ジュウタク</t>
    </rPh>
    <rPh sb="2" eb="4">
      <t>カリイレ</t>
    </rPh>
    <rPh sb="4" eb="5">
      <t>キン</t>
    </rPh>
    <rPh sb="5" eb="7">
      <t>トクベツ</t>
    </rPh>
    <rPh sb="7" eb="9">
      <t>コウジョ</t>
    </rPh>
    <phoneticPr fontId="12"/>
  </si>
  <si>
    <t>差引所得税額</t>
    <rPh sb="0" eb="2">
      <t>サシヒキ</t>
    </rPh>
    <rPh sb="2" eb="5">
      <t>ショトクゼイ</t>
    </rPh>
    <rPh sb="5" eb="6">
      <t>ガク</t>
    </rPh>
    <phoneticPr fontId="12"/>
  </si>
  <si>
    <t>復興特別所得税</t>
    <rPh sb="0" eb="2">
      <t>フッコウ</t>
    </rPh>
    <rPh sb="2" eb="4">
      <t>トクベツ</t>
    </rPh>
    <rPh sb="4" eb="7">
      <t>ショトクゼイ</t>
    </rPh>
    <phoneticPr fontId="12"/>
  </si>
  <si>
    <t>医療費の額</t>
    <rPh sb="0" eb="3">
      <t>イリョウヒ</t>
    </rPh>
    <rPh sb="4" eb="5">
      <t>ガク</t>
    </rPh>
    <phoneticPr fontId="12"/>
  </si>
  <si>
    <t>内、保険で補填される額</t>
    <rPh sb="0" eb="1">
      <t>ウチ</t>
    </rPh>
    <rPh sb="2" eb="4">
      <t>ホケン</t>
    </rPh>
    <rPh sb="5" eb="7">
      <t>ホテン</t>
    </rPh>
    <rPh sb="10" eb="11">
      <t>ガク</t>
    </rPh>
    <phoneticPr fontId="12"/>
  </si>
  <si>
    <t>実質医療費</t>
    <rPh sb="0" eb="2">
      <t>ジッシツ</t>
    </rPh>
    <rPh sb="2" eb="5">
      <t>イリョウヒ</t>
    </rPh>
    <phoneticPr fontId="12"/>
  </si>
  <si>
    <t>地震保険料控除</t>
    <rPh sb="0" eb="2">
      <t>ジシン</t>
    </rPh>
    <rPh sb="2" eb="4">
      <t>ホケン</t>
    </rPh>
    <rPh sb="4" eb="5">
      <t>リョウ</t>
    </rPh>
    <rPh sb="5" eb="7">
      <t>コウジョ</t>
    </rPh>
    <phoneticPr fontId="12"/>
  </si>
  <si>
    <t>障害者控除</t>
    <rPh sb="0" eb="3">
      <t>ショウガイシャ</t>
    </rPh>
    <rPh sb="3" eb="5">
      <t>コウジョ</t>
    </rPh>
    <phoneticPr fontId="12"/>
  </si>
  <si>
    <t>扶養親族数</t>
    <rPh sb="0" eb="2">
      <t>フヨウ</t>
    </rPh>
    <rPh sb="2" eb="4">
      <t>シンゾク</t>
    </rPh>
    <rPh sb="4" eb="5">
      <t>スウ</t>
    </rPh>
    <phoneticPr fontId="12"/>
  </si>
  <si>
    <t>住民税所得割額</t>
    <rPh sb="0" eb="3">
      <t>ジュウミンゼイ</t>
    </rPh>
    <rPh sb="3" eb="5">
      <t>ショトク</t>
    </rPh>
    <rPh sb="5" eb="6">
      <t>ワリ</t>
    </rPh>
    <rPh sb="6" eb="7">
      <t>ガク</t>
    </rPh>
    <phoneticPr fontId="12"/>
  </si>
  <si>
    <t>住民税均等割額</t>
    <rPh sb="0" eb="3">
      <t>ジュウミンゼイ</t>
    </rPh>
    <rPh sb="3" eb="6">
      <t>キントウワリ</t>
    </rPh>
    <rPh sb="6" eb="7">
      <t>ガク</t>
    </rPh>
    <phoneticPr fontId="12"/>
  </si>
  <si>
    <t>所得割が非課税となる上限所得額</t>
    <rPh sb="0" eb="2">
      <t>ショトク</t>
    </rPh>
    <rPh sb="2" eb="3">
      <t>ワリ</t>
    </rPh>
    <rPh sb="4" eb="7">
      <t>ヒカゼイ</t>
    </rPh>
    <rPh sb="10" eb="12">
      <t>ジョウゲン</t>
    </rPh>
    <rPh sb="12" eb="15">
      <t>ショトクガク</t>
    </rPh>
    <phoneticPr fontId="12"/>
  </si>
  <si>
    <t>均等割が非課税となる上限所得額</t>
    <rPh sb="0" eb="2">
      <t>キントウ</t>
    </rPh>
    <rPh sb="2" eb="3">
      <t>ワリ</t>
    </rPh>
    <rPh sb="4" eb="7">
      <t>ヒカゼイ</t>
    </rPh>
    <rPh sb="10" eb="12">
      <t>ジョウゲン</t>
    </rPh>
    <rPh sb="12" eb="15">
      <t>ショトクガク</t>
    </rPh>
    <phoneticPr fontId="12"/>
  </si>
  <si>
    <t>＜世帯主・配偶者がともに生存時の計算＞</t>
    <rPh sb="1" eb="4">
      <t>セタイヌシ</t>
    </rPh>
    <rPh sb="5" eb="8">
      <t>ハイグウシャ</t>
    </rPh>
    <rPh sb="12" eb="14">
      <t>セイゾン</t>
    </rPh>
    <rPh sb="14" eb="15">
      <t>ジ</t>
    </rPh>
    <rPh sb="16" eb="18">
      <t>ケイサン</t>
    </rPh>
    <phoneticPr fontId="12"/>
  </si>
  <si>
    <t>給与収入</t>
    <rPh sb="0" eb="2">
      <t>キュウヨ</t>
    </rPh>
    <rPh sb="2" eb="4">
      <t>シュウニュウ</t>
    </rPh>
    <phoneticPr fontId="12"/>
  </si>
  <si>
    <t>給与所得控除</t>
    <rPh sb="0" eb="2">
      <t>キュウヨ</t>
    </rPh>
    <rPh sb="2" eb="4">
      <t>ショトク</t>
    </rPh>
    <rPh sb="4" eb="6">
      <t>コウジョ</t>
    </rPh>
    <phoneticPr fontId="12"/>
  </si>
  <si>
    <t>公的年金控除</t>
    <rPh sb="0" eb="2">
      <t>コウテキ</t>
    </rPh>
    <rPh sb="2" eb="4">
      <t>ネンキン</t>
    </rPh>
    <rPh sb="4" eb="6">
      <t>コウジョ</t>
    </rPh>
    <phoneticPr fontId="12"/>
  </si>
  <si>
    <t>3大
支出</t>
    <rPh sb="1" eb="2">
      <t>ダイ</t>
    </rPh>
    <rPh sb="3" eb="5">
      <t>シシュツ</t>
    </rPh>
    <phoneticPr fontId="5"/>
  </si>
  <si>
    <t>その
他の
収入</t>
    <rPh sb="3" eb="4">
      <t>タ</t>
    </rPh>
    <rPh sb="6" eb="8">
      <t>シュウニュウ</t>
    </rPh>
    <phoneticPr fontId="5"/>
  </si>
  <si>
    <t>社保
税金</t>
    <rPh sb="0" eb="1">
      <t>シャ</t>
    </rPh>
    <rPh sb="1" eb="2">
      <t>ホ</t>
    </rPh>
    <rPh sb="3" eb="5">
      <t>ゼイキン</t>
    </rPh>
    <phoneticPr fontId="5"/>
  </si>
  <si>
    <t>運用益の対象金額</t>
  </si>
  <si>
    <t>支出合計(B)</t>
    <phoneticPr fontId="5"/>
  </si>
  <si>
    <t>収入合計(A)</t>
    <phoneticPr fontId="5"/>
  </si>
  <si>
    <t>■収入に関する計算・集計値</t>
    <rPh sb="1" eb="3">
      <t>シュウニュウ</t>
    </rPh>
    <rPh sb="4" eb="5">
      <t>カン</t>
    </rPh>
    <rPh sb="7" eb="9">
      <t>ケイサン</t>
    </rPh>
    <rPh sb="10" eb="12">
      <t>シュウケイ</t>
    </rPh>
    <rPh sb="12" eb="13">
      <t>チ</t>
    </rPh>
    <phoneticPr fontId="1"/>
  </si>
  <si>
    <t>■支出に関する計算・集計値</t>
    <rPh sb="1" eb="3">
      <t>シシュツ</t>
    </rPh>
    <rPh sb="4" eb="5">
      <t>カン</t>
    </rPh>
    <rPh sb="7" eb="9">
      <t>ケイサン</t>
    </rPh>
    <rPh sb="10" eb="12">
      <t>シュウケイ</t>
    </rPh>
    <rPh sb="12" eb="13">
      <t>チ</t>
    </rPh>
    <phoneticPr fontId="1"/>
  </si>
  <si>
    <t>■資産運用に関する計算・集計値</t>
    <rPh sb="1" eb="3">
      <t>シサン</t>
    </rPh>
    <rPh sb="3" eb="5">
      <t>ウンヨウ</t>
    </rPh>
    <rPh sb="6" eb="7">
      <t>カン</t>
    </rPh>
    <rPh sb="9" eb="11">
      <t>ケイサン</t>
    </rPh>
    <rPh sb="12" eb="14">
      <t>シュウケイ</t>
    </rPh>
    <rPh sb="14" eb="15">
      <t>チ</t>
    </rPh>
    <phoneticPr fontId="1"/>
  </si>
  <si>
    <t>※下記の黄色いセルに金額を入力すると、連動して税額が自動計算されます。</t>
    <rPh sb="1" eb="3">
      <t>カキ</t>
    </rPh>
    <rPh sb="4" eb="6">
      <t>キイロ</t>
    </rPh>
    <rPh sb="10" eb="12">
      <t>キンガク</t>
    </rPh>
    <rPh sb="13" eb="15">
      <t>ニュウリョク</t>
    </rPh>
    <rPh sb="19" eb="21">
      <t>レンドウ</t>
    </rPh>
    <rPh sb="23" eb="25">
      <t>ゼイガク</t>
    </rPh>
    <rPh sb="26" eb="28">
      <t>ジドウ</t>
    </rPh>
    <rPh sb="28" eb="30">
      <t>ケイサン</t>
    </rPh>
    <phoneticPr fontId="12"/>
  </si>
  <si>
    <t>社保・税金</t>
    <rPh sb="0" eb="2">
      <t>シャホ</t>
    </rPh>
    <rPh sb="3" eb="5">
      <t>ゼイキン</t>
    </rPh>
    <phoneticPr fontId="5"/>
  </si>
  <si>
    <t>＜世帯主・配偶者がともに生存時＞</t>
    <rPh sb="1" eb="4">
      <t>セタイヌシ</t>
    </rPh>
    <rPh sb="5" eb="8">
      <t>ハイグウシャ</t>
    </rPh>
    <rPh sb="12" eb="14">
      <t>セイゾン</t>
    </rPh>
    <rPh sb="14" eb="15">
      <t>ジ</t>
    </rPh>
    <phoneticPr fontId="12"/>
  </si>
  <si>
    <t>保険料</t>
    <rPh sb="0" eb="3">
      <t>ホケンリョウ</t>
    </rPh>
    <phoneticPr fontId="12"/>
  </si>
  <si>
    <t>説明</t>
    <rPh sb="0" eb="2">
      <t>セツメイ</t>
    </rPh>
    <phoneticPr fontId="12"/>
  </si>
  <si>
    <t>持家</t>
    <rPh sb="0" eb="2">
      <t>モチイエ</t>
    </rPh>
    <phoneticPr fontId="12"/>
  </si>
  <si>
    <t>購入頭金</t>
    <rPh sb="0" eb="2">
      <t>コウニュウ</t>
    </rPh>
    <rPh sb="2" eb="4">
      <t>アタマキン</t>
    </rPh>
    <phoneticPr fontId="12"/>
  </si>
  <si>
    <t>金利</t>
    <rPh sb="0" eb="2">
      <t>キンリ</t>
    </rPh>
    <phoneticPr fontId="12"/>
  </si>
  <si>
    <t>繰上返済</t>
    <rPh sb="0" eb="2">
      <t>クリアゲ</t>
    </rPh>
    <rPh sb="2" eb="4">
      <t>ヘンサイ</t>
    </rPh>
    <phoneticPr fontId="12"/>
  </si>
  <si>
    <t>火災保険</t>
    <rPh sb="0" eb="2">
      <t>カサイ</t>
    </rPh>
    <rPh sb="2" eb="4">
      <t>ホケン</t>
    </rPh>
    <phoneticPr fontId="12"/>
  </si>
  <si>
    <t>保険会社</t>
    <rPh sb="0" eb="2">
      <t>ホケン</t>
    </rPh>
    <rPh sb="2" eb="4">
      <t>カイシャ</t>
    </rPh>
    <phoneticPr fontId="12"/>
  </si>
  <si>
    <t>保険名</t>
    <rPh sb="0" eb="2">
      <t>ホケン</t>
    </rPh>
    <rPh sb="2" eb="3">
      <t>メイ</t>
    </rPh>
    <phoneticPr fontId="12"/>
  </si>
  <si>
    <t>地震保険</t>
    <rPh sb="0" eb="2">
      <t>ジシン</t>
    </rPh>
    <rPh sb="2" eb="4">
      <t>ホケン</t>
    </rPh>
    <phoneticPr fontId="12"/>
  </si>
  <si>
    <t>世帯主
個人年金
保障額</t>
    <rPh sb="0" eb="3">
      <t>セタイヌシ</t>
    </rPh>
    <rPh sb="4" eb="6">
      <t>コジン</t>
    </rPh>
    <rPh sb="6" eb="8">
      <t>ネンキン</t>
    </rPh>
    <rPh sb="9" eb="11">
      <t>ホショウ</t>
    </rPh>
    <rPh sb="11" eb="12">
      <t>ガク</t>
    </rPh>
    <phoneticPr fontId="12"/>
  </si>
  <si>
    <t>配偶者
個人年金
保障額</t>
    <rPh sb="0" eb="3">
      <t>ハイグウシャ</t>
    </rPh>
    <rPh sb="4" eb="6">
      <t>コジン</t>
    </rPh>
    <rPh sb="6" eb="8">
      <t>ネンキン</t>
    </rPh>
    <rPh sb="9" eb="11">
      <t>ホショウ</t>
    </rPh>
    <rPh sb="11" eb="12">
      <t>ガク</t>
    </rPh>
    <phoneticPr fontId="12"/>
  </si>
  <si>
    <t>世帯主
満期金・
一時金
受給額</t>
    <rPh sb="0" eb="3">
      <t>セタイヌシ</t>
    </rPh>
    <rPh sb="4" eb="6">
      <t>マンキ</t>
    </rPh>
    <rPh sb="6" eb="7">
      <t>キン</t>
    </rPh>
    <rPh sb="9" eb="12">
      <t>イチジキン</t>
    </rPh>
    <rPh sb="13" eb="15">
      <t>ジュキュウ</t>
    </rPh>
    <rPh sb="15" eb="16">
      <t>ガク</t>
    </rPh>
    <phoneticPr fontId="12"/>
  </si>
  <si>
    <t>配偶者
満期金・
一時金
受給額</t>
    <rPh sb="0" eb="3">
      <t>ハイグウシャ</t>
    </rPh>
    <rPh sb="4" eb="6">
      <t>マンキ</t>
    </rPh>
    <rPh sb="6" eb="7">
      <t>キン</t>
    </rPh>
    <rPh sb="9" eb="12">
      <t>イチジキン</t>
    </rPh>
    <rPh sb="13" eb="15">
      <t>ジュキュウ</t>
    </rPh>
    <rPh sb="15" eb="16">
      <t>ガク</t>
    </rPh>
    <phoneticPr fontId="12"/>
  </si>
  <si>
    <t>世帯主：</t>
    <rPh sb="0" eb="3">
      <t>セタイヌシ</t>
    </rPh>
    <phoneticPr fontId="12"/>
  </si>
  <si>
    <t>個人年金合計</t>
    <rPh sb="0" eb="4">
      <t>コジンネンキン</t>
    </rPh>
    <rPh sb="4" eb="6">
      <t>ゴウケイ</t>
    </rPh>
    <phoneticPr fontId="12"/>
  </si>
  <si>
    <t>満期金・一時金合計</t>
    <rPh sb="0" eb="2">
      <t>マンキ</t>
    </rPh>
    <rPh sb="2" eb="3">
      <t>カネ</t>
    </rPh>
    <rPh sb="4" eb="7">
      <t>イチジキン</t>
    </rPh>
    <rPh sb="7" eb="9">
      <t>ゴウケイ</t>
    </rPh>
    <phoneticPr fontId="12"/>
  </si>
  <si>
    <t>生存給付金合計</t>
    <rPh sb="0" eb="2">
      <t>セイゾン</t>
    </rPh>
    <rPh sb="2" eb="5">
      <t>キュウフキン</t>
    </rPh>
    <rPh sb="5" eb="7">
      <t>ゴウケイ</t>
    </rPh>
    <phoneticPr fontId="12"/>
  </si>
  <si>
    <t>配偶者：</t>
    <rPh sb="0" eb="3">
      <t>ハイグウシャ</t>
    </rPh>
    <phoneticPr fontId="12"/>
  </si>
  <si>
    <t>保険料</t>
    <rPh sb="0" eb="2">
      <t>ホケン</t>
    </rPh>
    <rPh sb="2" eb="3">
      <t>リョウ</t>
    </rPh>
    <phoneticPr fontId="12"/>
  </si>
  <si>
    <t>（金額の単位：すべて万円）</t>
    <rPh sb="1" eb="3">
      <t>キンガク</t>
    </rPh>
    <rPh sb="4" eb="6">
      <t>タンイ</t>
    </rPh>
    <rPh sb="10" eb="12">
      <t>マンエン</t>
    </rPh>
    <phoneticPr fontId="12"/>
  </si>
  <si>
    <t>生命保険料合計</t>
    <phoneticPr fontId="12"/>
  </si>
  <si>
    <t>個人年金保険料合計</t>
    <phoneticPr fontId="12"/>
  </si>
  <si>
    <t>医療・がん保険料合計</t>
    <phoneticPr fontId="12"/>
  </si>
  <si>
    <t>学資保険料合計</t>
    <phoneticPr fontId="12"/>
  </si>
  <si>
    <t>介護保険料合計</t>
    <phoneticPr fontId="12"/>
  </si>
  <si>
    <t>その他保険料合計</t>
    <rPh sb="2" eb="3">
      <t>タ</t>
    </rPh>
    <rPh sb="3" eb="5">
      <t>ホケン</t>
    </rPh>
    <rPh sb="5" eb="6">
      <t>リョウ</t>
    </rPh>
    <rPh sb="6" eb="8">
      <t>ゴウケイ</t>
    </rPh>
    <phoneticPr fontId="12"/>
  </si>
  <si>
    <t>保険料全体合計</t>
    <rPh sb="3" eb="5">
      <t>ゼンタイ</t>
    </rPh>
    <phoneticPr fontId="12"/>
  </si>
  <si>
    <t>居住開始</t>
    <rPh sb="0" eb="2">
      <t>キョジュウ</t>
    </rPh>
    <rPh sb="2" eb="4">
      <t>カイシ</t>
    </rPh>
    <phoneticPr fontId="12"/>
  </si>
  <si>
    <t>居住終了</t>
    <rPh sb="0" eb="2">
      <t>キョジュウ</t>
    </rPh>
    <rPh sb="2" eb="4">
      <t>シュウリョウ</t>
    </rPh>
    <phoneticPr fontId="12"/>
  </si>
  <si>
    <t>全体：</t>
    <rPh sb="0" eb="2">
      <t>ゼンタイ</t>
    </rPh>
    <phoneticPr fontId="12"/>
  </si>
  <si>
    <t>生存給付金総合計</t>
    <rPh sb="0" eb="2">
      <t>セイゾン</t>
    </rPh>
    <rPh sb="2" eb="5">
      <t>キュウフキン</t>
    </rPh>
    <rPh sb="5" eb="6">
      <t>ソウ</t>
    </rPh>
    <rPh sb="6" eb="8">
      <t>ゴウケイ</t>
    </rPh>
    <phoneticPr fontId="12"/>
  </si>
  <si>
    <t>※下記の黄色いセルの金額を変更すると、キャッシュフロー表や住まい関連のシートの数値が連動して変化します。</t>
    <rPh sb="1" eb="3">
      <t>カキ</t>
    </rPh>
    <rPh sb="4" eb="6">
      <t>キイロ</t>
    </rPh>
    <rPh sb="10" eb="12">
      <t>キンガク</t>
    </rPh>
    <rPh sb="13" eb="15">
      <t>ヘンコウ</t>
    </rPh>
    <rPh sb="27" eb="28">
      <t>ヒョウ</t>
    </rPh>
    <rPh sb="29" eb="30">
      <t>ス</t>
    </rPh>
    <rPh sb="32" eb="34">
      <t>カンレン</t>
    </rPh>
    <rPh sb="39" eb="41">
      <t>スウチ</t>
    </rPh>
    <rPh sb="42" eb="44">
      <t>レンドウ</t>
    </rPh>
    <rPh sb="46" eb="48">
      <t>ヘンカ</t>
    </rPh>
    <phoneticPr fontId="12"/>
  </si>
  <si>
    <t>※下記の黄色いセルの金額を変更すると、キャッシュフロー表や保険関連のシートの数値が連動して変化します。</t>
    <rPh sb="1" eb="3">
      <t>カキ</t>
    </rPh>
    <rPh sb="4" eb="6">
      <t>キイロ</t>
    </rPh>
    <rPh sb="10" eb="12">
      <t>キンガク</t>
    </rPh>
    <rPh sb="13" eb="15">
      <t>ヘンコウ</t>
    </rPh>
    <rPh sb="27" eb="28">
      <t>ヒョウ</t>
    </rPh>
    <rPh sb="29" eb="31">
      <t>ホケン</t>
    </rPh>
    <rPh sb="31" eb="33">
      <t>カンレン</t>
    </rPh>
    <rPh sb="38" eb="40">
      <t>スウチ</t>
    </rPh>
    <rPh sb="41" eb="43">
      <t>レンドウ</t>
    </rPh>
    <rPh sb="45" eb="47">
      <t>ヘンカ</t>
    </rPh>
    <phoneticPr fontId="12"/>
  </si>
  <si>
    <t>（金額単位：万円）</t>
    <rPh sb="1" eb="3">
      <t>キンガク</t>
    </rPh>
    <rPh sb="3" eb="5">
      <t>タンイ</t>
    </rPh>
    <rPh sb="6" eb="8">
      <t>マンエン</t>
    </rPh>
    <phoneticPr fontId="4"/>
  </si>
  <si>
    <t>住宅費合計</t>
    <rPh sb="0" eb="2">
      <t>ジュウタク</t>
    </rPh>
    <rPh sb="2" eb="3">
      <t>ヒ</t>
    </rPh>
    <rPh sb="3" eb="5">
      <t>ゴウケイ</t>
    </rPh>
    <phoneticPr fontId="12"/>
  </si>
  <si>
    <t>通常</t>
    <rPh sb="0" eb="2">
      <t>ツウジョウ</t>
    </rPh>
    <phoneticPr fontId="12"/>
  </si>
  <si>
    <t>ローン
返済1</t>
    <rPh sb="4" eb="6">
      <t>ヘンサイ</t>
    </rPh>
    <phoneticPr fontId="12"/>
  </si>
  <si>
    <t>ローン額</t>
    <rPh sb="3" eb="4">
      <t>ガク</t>
    </rPh>
    <phoneticPr fontId="12"/>
  </si>
  <si>
    <t>ローンの名称</t>
    <rPh sb="4" eb="6">
      <t>メイショウ</t>
    </rPh>
    <phoneticPr fontId="12"/>
  </si>
  <si>
    <t>年間差引額（教育費－児童手当)</t>
    <rPh sb="0" eb="2">
      <t>ネンカン</t>
    </rPh>
    <rPh sb="2" eb="4">
      <t>サシヒキ</t>
    </rPh>
    <rPh sb="4" eb="5">
      <t>ガク</t>
    </rPh>
    <rPh sb="6" eb="9">
      <t>キョウイクヒ</t>
    </rPh>
    <rPh sb="10" eb="12">
      <t>ジドウ</t>
    </rPh>
    <rPh sb="12" eb="14">
      <t>テアテ</t>
    </rPh>
    <phoneticPr fontId="12"/>
  </si>
  <si>
    <t>年間差引額累計</t>
    <rPh sb="0" eb="2">
      <t>ネンカン</t>
    </rPh>
    <rPh sb="2" eb="4">
      <t>サシヒキ</t>
    </rPh>
    <rPh sb="4" eb="5">
      <t>ガク</t>
    </rPh>
    <rPh sb="5" eb="7">
      <t>ルイケイ</t>
    </rPh>
    <phoneticPr fontId="12"/>
  </si>
  <si>
    <t>※下記の黄色のセルの箇所は、自由に書き換えることができます。数字を書き換えると、連動してこのシートの合計値・集計値にも反映されます。さらに、他のシートの計算結果にも反映されます。</t>
    <rPh sb="1" eb="3">
      <t>カキ</t>
    </rPh>
    <rPh sb="4" eb="6">
      <t>キイロ</t>
    </rPh>
    <rPh sb="10" eb="12">
      <t>カショ</t>
    </rPh>
    <rPh sb="14" eb="16">
      <t>ジユウ</t>
    </rPh>
    <rPh sb="17" eb="18">
      <t>カ</t>
    </rPh>
    <rPh sb="19" eb="20">
      <t>カ</t>
    </rPh>
    <rPh sb="30" eb="32">
      <t>スウジ</t>
    </rPh>
    <rPh sb="33" eb="34">
      <t>カ</t>
    </rPh>
    <rPh sb="35" eb="36">
      <t>カ</t>
    </rPh>
    <rPh sb="40" eb="42">
      <t>レンドウ</t>
    </rPh>
    <rPh sb="50" eb="53">
      <t>ゴウケイチ</t>
    </rPh>
    <rPh sb="54" eb="56">
      <t>シュウケイ</t>
    </rPh>
    <rPh sb="56" eb="57">
      <t>チ</t>
    </rPh>
    <rPh sb="59" eb="61">
      <t>ハンエイ</t>
    </rPh>
    <rPh sb="70" eb="71">
      <t>タ</t>
    </rPh>
    <rPh sb="76" eb="78">
      <t>ケイサン</t>
    </rPh>
    <rPh sb="78" eb="80">
      <t>ケッカ</t>
    </rPh>
    <rPh sb="82" eb="84">
      <t>ハンエイ</t>
    </rPh>
    <phoneticPr fontId="12"/>
  </si>
  <si>
    <t>年間教育費合計(A)</t>
    <rPh sb="0" eb="2">
      <t>ネンカン</t>
    </rPh>
    <rPh sb="2" eb="5">
      <t>キョウイクヒ</t>
    </rPh>
    <rPh sb="5" eb="7">
      <t>ゴウケイ</t>
    </rPh>
    <phoneticPr fontId="1"/>
  </si>
  <si>
    <t>教育費累積額(B)</t>
    <rPh sb="0" eb="3">
      <t>キョウイクヒ</t>
    </rPh>
    <rPh sb="3" eb="6">
      <t>ルイセキガク</t>
    </rPh>
    <phoneticPr fontId="3"/>
  </si>
  <si>
    <t>年間児童手当合計(C)</t>
    <rPh sb="0" eb="2">
      <t>ネンカン</t>
    </rPh>
    <rPh sb="2" eb="4">
      <t>ジドウ</t>
    </rPh>
    <rPh sb="4" eb="6">
      <t>テアテ</t>
    </rPh>
    <rPh sb="6" eb="8">
      <t>ゴウケイ</t>
    </rPh>
    <phoneticPr fontId="1"/>
  </si>
  <si>
    <t>児童手当累積額(D)</t>
    <rPh sb="0" eb="2">
      <t>ジドウ</t>
    </rPh>
    <rPh sb="2" eb="4">
      <t>テアテ</t>
    </rPh>
    <rPh sb="4" eb="7">
      <t>ルイセキガク</t>
    </rPh>
    <phoneticPr fontId="1"/>
  </si>
  <si>
    <t>年間差引額(A-C)</t>
    <rPh sb="0" eb="2">
      <t>ネンカン</t>
    </rPh>
    <rPh sb="2" eb="4">
      <t>サシヒキ</t>
    </rPh>
    <rPh sb="4" eb="5">
      <t>ガク</t>
    </rPh>
    <phoneticPr fontId="3"/>
  </si>
  <si>
    <t>差引累計額(B-D)</t>
    <rPh sb="0" eb="2">
      <t>サシヒキ</t>
    </rPh>
    <rPh sb="2" eb="4">
      <t>ルイケイ</t>
    </rPh>
    <rPh sb="4" eb="5">
      <t>ガク</t>
    </rPh>
    <phoneticPr fontId="1"/>
  </si>
  <si>
    <t>教育費累計額</t>
    <rPh sb="0" eb="3">
      <t>キョウイクヒ</t>
    </rPh>
    <rPh sb="3" eb="5">
      <t>ルイケイ</t>
    </rPh>
    <rPh sb="5" eb="6">
      <t>ガク</t>
    </rPh>
    <phoneticPr fontId="12"/>
  </si>
  <si>
    <t>児童手当累計額</t>
    <rPh sb="0" eb="2">
      <t>ジドウ</t>
    </rPh>
    <rPh sb="2" eb="4">
      <t>テアテ</t>
    </rPh>
    <rPh sb="4" eb="6">
      <t>ルイケイ</t>
    </rPh>
    <rPh sb="6" eb="7">
      <t>ガク</t>
    </rPh>
    <phoneticPr fontId="12"/>
  </si>
  <si>
    <t>ローン一括返済額</t>
    <rPh sb="3" eb="5">
      <t>イッカツ</t>
    </rPh>
    <rPh sb="5" eb="7">
      <t>ヘンサイ</t>
    </rPh>
    <rPh sb="7" eb="8">
      <t>ガク</t>
    </rPh>
    <phoneticPr fontId="12"/>
  </si>
  <si>
    <t>職域加算</t>
    <rPh sb="0" eb="2">
      <t>ショクイキ</t>
    </rPh>
    <rPh sb="2" eb="4">
      <t>カサン</t>
    </rPh>
    <phoneticPr fontId="12"/>
  </si>
  <si>
    <t>世帯主所得額合計</t>
    <rPh sb="0" eb="3">
      <t>セタイヌシ</t>
    </rPh>
    <rPh sb="3" eb="6">
      <t>ショトクガク</t>
    </rPh>
    <rPh sb="6" eb="8">
      <t>ゴウケイ</t>
    </rPh>
    <phoneticPr fontId="12"/>
  </si>
  <si>
    <t>配偶者所得額合計</t>
    <rPh sb="0" eb="3">
      <t>ハイグウシャ</t>
    </rPh>
    <rPh sb="3" eb="6">
      <t>ショトクガク</t>
    </rPh>
    <rPh sb="6" eb="8">
      <t>ゴウケイ</t>
    </rPh>
    <phoneticPr fontId="12"/>
  </si>
  <si>
    <t>所得控除額の元となる計算</t>
    <rPh sb="0" eb="2">
      <t>ショトク</t>
    </rPh>
    <rPh sb="2" eb="4">
      <t>コウジョ</t>
    </rPh>
    <rPh sb="4" eb="5">
      <t>ガク</t>
    </rPh>
    <rPh sb="6" eb="7">
      <t>モト</t>
    </rPh>
    <rPh sb="10" eb="12">
      <t>ケイサン</t>
    </rPh>
    <phoneticPr fontId="12"/>
  </si>
  <si>
    <t>所得控除額</t>
    <rPh sb="0" eb="2">
      <t>ショトク</t>
    </rPh>
    <rPh sb="2" eb="4">
      <t>コウジョ</t>
    </rPh>
    <rPh sb="4" eb="5">
      <t>ガク</t>
    </rPh>
    <phoneticPr fontId="12"/>
  </si>
  <si>
    <t>世帯主所得税の額</t>
    <rPh sb="0" eb="3">
      <t>セタイヌシ</t>
    </rPh>
    <rPh sb="3" eb="6">
      <t>ショトクゼイ</t>
    </rPh>
    <rPh sb="7" eb="8">
      <t>ガク</t>
    </rPh>
    <phoneticPr fontId="12"/>
  </si>
  <si>
    <t>配偶者所得控除合計</t>
    <rPh sb="0" eb="3">
      <t>ハイグウシャ</t>
    </rPh>
    <rPh sb="3" eb="5">
      <t>ショトク</t>
    </rPh>
    <rPh sb="5" eb="7">
      <t>コウジョ</t>
    </rPh>
    <rPh sb="7" eb="9">
      <t>ゴウケイ</t>
    </rPh>
    <phoneticPr fontId="12"/>
  </si>
  <si>
    <t>配偶者所得税の額</t>
    <rPh sb="0" eb="3">
      <t>ハイグウシャ</t>
    </rPh>
    <rPh sb="3" eb="6">
      <t>ショトクゼイ</t>
    </rPh>
    <rPh sb="7" eb="8">
      <t>ガク</t>
    </rPh>
    <phoneticPr fontId="12"/>
  </si>
  <si>
    <t>世帯主 住民税額合計</t>
    <rPh sb="0" eb="3">
      <t>セタイヌシ</t>
    </rPh>
    <rPh sb="4" eb="7">
      <t>ジュウミンゼイ</t>
    </rPh>
    <rPh sb="7" eb="8">
      <t>ガク</t>
    </rPh>
    <rPh sb="8" eb="10">
      <t>ゴウケイ</t>
    </rPh>
    <phoneticPr fontId="12"/>
  </si>
  <si>
    <t>世帯主の個人事業税額</t>
    <rPh sb="0" eb="3">
      <t>セタイヌシ</t>
    </rPh>
    <rPh sb="4" eb="6">
      <t>コジン</t>
    </rPh>
    <rPh sb="6" eb="8">
      <t>ジギョウ</t>
    </rPh>
    <rPh sb="8" eb="10">
      <t>ゼイガク</t>
    </rPh>
    <phoneticPr fontId="12"/>
  </si>
  <si>
    <t>配偶者の個人事業税額</t>
    <rPh sb="0" eb="3">
      <t>ハイグウシャ</t>
    </rPh>
    <rPh sb="4" eb="6">
      <t>コジン</t>
    </rPh>
    <rPh sb="6" eb="8">
      <t>ジギョウ</t>
    </rPh>
    <rPh sb="8" eb="10">
      <t>ゼイガク</t>
    </rPh>
    <phoneticPr fontId="12"/>
  </si>
  <si>
    <t>配偶者 住民税額合計</t>
    <rPh sb="0" eb="3">
      <t>ハイグウシャ</t>
    </rPh>
    <rPh sb="4" eb="7">
      <t>ジュウミンゼイ</t>
    </rPh>
    <rPh sb="7" eb="8">
      <t>ガク</t>
    </rPh>
    <rPh sb="8" eb="10">
      <t>ゴウケイ</t>
    </rPh>
    <phoneticPr fontId="12"/>
  </si>
  <si>
    <t>世帯主 住民税 所得控除合計</t>
    <rPh sb="0" eb="3">
      <t>セタイヌシ</t>
    </rPh>
    <rPh sb="4" eb="7">
      <t>ジュウミンゼイ</t>
    </rPh>
    <rPh sb="8" eb="10">
      <t>ショトク</t>
    </rPh>
    <rPh sb="10" eb="12">
      <t>コウジョ</t>
    </rPh>
    <rPh sb="12" eb="14">
      <t>ゴウケイ</t>
    </rPh>
    <phoneticPr fontId="12"/>
  </si>
  <si>
    <t>現状から将来にかけての収入と支出の状況、資金繰り（キャッシュフロー）の</t>
    <rPh sb="0" eb="2">
      <t>ゲンジョウ</t>
    </rPh>
    <rPh sb="4" eb="6">
      <t>ショウライ</t>
    </rPh>
    <rPh sb="11" eb="13">
      <t>シュウニュウ</t>
    </rPh>
    <rPh sb="14" eb="16">
      <t>シシュツ</t>
    </rPh>
    <rPh sb="17" eb="19">
      <t>ジョウキョウ</t>
    </rPh>
    <phoneticPr fontId="8"/>
  </si>
  <si>
    <t>推移を分析しました。</t>
    <phoneticPr fontId="8"/>
  </si>
  <si>
    <t>適切な対策を立てるためにも、この分析結果をお役立てください。</t>
    <rPh sb="0" eb="2">
      <t>テキセツ</t>
    </rPh>
    <rPh sb="3" eb="5">
      <t>タイサク</t>
    </rPh>
    <rPh sb="6" eb="7">
      <t>タ</t>
    </rPh>
    <rPh sb="16" eb="18">
      <t>ブンセキ</t>
    </rPh>
    <rPh sb="18" eb="20">
      <t>ケッカ</t>
    </rPh>
    <rPh sb="22" eb="24">
      <t>ヤクダ</t>
    </rPh>
    <phoneticPr fontId="8"/>
  </si>
  <si>
    <t>あなたの家計分析結果</t>
    <rPh sb="4" eb="6">
      <t>カケイ</t>
    </rPh>
    <rPh sb="6" eb="8">
      <t>ブンセキ</t>
    </rPh>
    <rPh sb="8" eb="10">
      <t>ケッカ</t>
    </rPh>
    <phoneticPr fontId="8"/>
  </si>
  <si>
    <t>働く期間</t>
    <rPh sb="0" eb="1">
      <t>ハタラ</t>
    </rPh>
    <rPh sb="2" eb="4">
      <t>キカン</t>
    </rPh>
    <phoneticPr fontId="12"/>
  </si>
  <si>
    <t>働き方</t>
    <rPh sb="0" eb="1">
      <t>ハタラ</t>
    </rPh>
    <rPh sb="2" eb="3">
      <t>カタ</t>
    </rPh>
    <phoneticPr fontId="12"/>
  </si>
  <si>
    <t>年収</t>
    <rPh sb="0" eb="2">
      <t>ネンシュウ</t>
    </rPh>
    <phoneticPr fontId="12"/>
  </si>
  <si>
    <t>●定期的な収入</t>
    <rPh sb="1" eb="3">
      <t>テイキ</t>
    </rPh>
    <rPh sb="3" eb="4">
      <t>テキ</t>
    </rPh>
    <rPh sb="5" eb="7">
      <t>シュウニュウ</t>
    </rPh>
    <phoneticPr fontId="1"/>
  </si>
  <si>
    <t>●定期的な支出</t>
    <rPh sb="1" eb="3">
      <t>テイキ</t>
    </rPh>
    <rPh sb="3" eb="4">
      <t>テキ</t>
    </rPh>
    <rPh sb="5" eb="7">
      <t>シシュツ</t>
    </rPh>
    <phoneticPr fontId="1"/>
  </si>
  <si>
    <t>●臨時的な収入</t>
    <rPh sb="1" eb="3">
      <t>リンジ</t>
    </rPh>
    <rPh sb="3" eb="4">
      <t>テキ</t>
    </rPh>
    <rPh sb="5" eb="7">
      <t>シュウニュウ</t>
    </rPh>
    <phoneticPr fontId="1"/>
  </si>
  <si>
    <t>●臨時的な支出</t>
    <rPh sb="1" eb="3">
      <t>リンジ</t>
    </rPh>
    <rPh sb="3" eb="4">
      <t>テキ</t>
    </rPh>
    <rPh sb="5" eb="7">
      <t>シシュツ</t>
    </rPh>
    <phoneticPr fontId="1"/>
  </si>
  <si>
    <t>金額(月額)</t>
    <rPh sb="0" eb="2">
      <t>キンガク</t>
    </rPh>
    <rPh sb="3" eb="5">
      <t>ゲツガク</t>
    </rPh>
    <phoneticPr fontId="9"/>
  </si>
  <si>
    <t>期間</t>
    <rPh sb="0" eb="2">
      <t>キカン</t>
    </rPh>
    <phoneticPr fontId="9"/>
  </si>
  <si>
    <t>●日常生活費</t>
  </si>
  <si>
    <t>現在の日常生活費：</t>
    <rPh sb="0" eb="2">
      <t>ゲンザイ</t>
    </rPh>
    <phoneticPr fontId="9"/>
  </si>
  <si>
    <t>将来の日常生活費：</t>
    <rPh sb="0" eb="2">
      <t>ショウライ</t>
    </rPh>
    <phoneticPr fontId="9"/>
  </si>
  <si>
    <t>日常生活費</t>
    <phoneticPr fontId="1"/>
  </si>
  <si>
    <t>日常生活費(世帯主死亡時)</t>
    <rPh sb="6" eb="9">
      <t>セタイヌシ</t>
    </rPh>
    <rPh sb="9" eb="12">
      <t>シボウジ</t>
    </rPh>
    <phoneticPr fontId="1"/>
  </si>
  <si>
    <t>加給年金</t>
    <rPh sb="0" eb="2">
      <t>カキュウ</t>
    </rPh>
    <rPh sb="2" eb="4">
      <t>ネンキン</t>
    </rPh>
    <phoneticPr fontId="12"/>
  </si>
  <si>
    <t>■配偶者死亡時の遺族年金</t>
    <rPh sb="1" eb="4">
      <t>ハイグウシャ</t>
    </rPh>
    <rPh sb="4" eb="7">
      <t>シボウジ</t>
    </rPh>
    <rPh sb="8" eb="10">
      <t>イゾク</t>
    </rPh>
    <rPh sb="10" eb="12">
      <t>ネンキン</t>
    </rPh>
    <phoneticPr fontId="1"/>
  </si>
  <si>
    <t>死亡退職金(世帯主死亡時)</t>
    <rPh sb="0" eb="2">
      <t>シボウ</t>
    </rPh>
    <rPh sb="2" eb="5">
      <t>タイショクキン</t>
    </rPh>
    <rPh sb="6" eb="9">
      <t>セタイヌシ</t>
    </rPh>
    <rPh sb="9" eb="12">
      <t>シボウジ</t>
    </rPh>
    <phoneticPr fontId="1"/>
  </si>
  <si>
    <t>死亡退職金(配偶者死亡時)</t>
    <rPh sb="0" eb="2">
      <t>シボウ</t>
    </rPh>
    <rPh sb="2" eb="5">
      <t>タイショクキン</t>
    </rPh>
    <rPh sb="6" eb="9">
      <t>ハイグウシャ</t>
    </rPh>
    <rPh sb="9" eb="12">
      <t>シボウジ</t>
    </rPh>
    <phoneticPr fontId="1"/>
  </si>
  <si>
    <t>配偶者死亡時ローン返済倍率</t>
    <rPh sb="0" eb="3">
      <t>ハイグウシャ</t>
    </rPh>
    <rPh sb="3" eb="6">
      <t>シボウジ</t>
    </rPh>
    <rPh sb="9" eb="11">
      <t>ヘンサイ</t>
    </rPh>
    <rPh sb="11" eb="13">
      <t>バイリツ</t>
    </rPh>
    <phoneticPr fontId="12"/>
  </si>
  <si>
    <t>日常生活費(配偶者死亡時)</t>
    <rPh sb="6" eb="9">
      <t>ハイグウシャ</t>
    </rPh>
    <rPh sb="9" eb="12">
      <t>シボウジ</t>
    </rPh>
    <phoneticPr fontId="1"/>
  </si>
  <si>
    <t>葬儀とお墓費用の合計(世帯主死亡時)</t>
    <rPh sb="0" eb="2">
      <t>ソウギ</t>
    </rPh>
    <rPh sb="4" eb="5">
      <t>ハカ</t>
    </rPh>
    <rPh sb="5" eb="7">
      <t>ヒヨウ</t>
    </rPh>
    <rPh sb="8" eb="10">
      <t>ゴウケイ</t>
    </rPh>
    <rPh sb="11" eb="17">
      <t>セタイヌシシボウジ</t>
    </rPh>
    <phoneticPr fontId="1"/>
  </si>
  <si>
    <t>葬儀とお墓費用の合計(配偶者死亡時)</t>
    <rPh sb="0" eb="2">
      <t>ソウギ</t>
    </rPh>
    <rPh sb="4" eb="5">
      <t>ハカ</t>
    </rPh>
    <rPh sb="5" eb="7">
      <t>ヒヨウ</t>
    </rPh>
    <rPh sb="8" eb="10">
      <t>ゴウケイ</t>
    </rPh>
    <rPh sb="11" eb="14">
      <t>ハイグウシャ</t>
    </rPh>
    <rPh sb="14" eb="17">
      <t>シボウジ</t>
    </rPh>
    <phoneticPr fontId="1"/>
  </si>
  <si>
    <t>葬儀費用(世帯主死亡時)</t>
    <rPh sb="0" eb="2">
      <t>ソウギ</t>
    </rPh>
    <rPh sb="2" eb="4">
      <t>ヒヨウ</t>
    </rPh>
    <phoneticPr fontId="1"/>
  </si>
  <si>
    <t>お墓購入費(世帯主死亡時)</t>
    <rPh sb="1" eb="2">
      <t>ハカ</t>
    </rPh>
    <rPh sb="2" eb="5">
      <t>コウニュウヒ</t>
    </rPh>
    <phoneticPr fontId="1"/>
  </si>
  <si>
    <t>お墓維持管理費(世帯主死亡時)</t>
    <rPh sb="1" eb="2">
      <t>ハカ</t>
    </rPh>
    <rPh sb="2" eb="4">
      <t>イジ</t>
    </rPh>
    <rPh sb="4" eb="7">
      <t>カンリヒ</t>
    </rPh>
    <phoneticPr fontId="1"/>
  </si>
  <si>
    <t>葬儀費用(配偶者死亡時)</t>
    <rPh sb="0" eb="2">
      <t>ソウギ</t>
    </rPh>
    <rPh sb="2" eb="4">
      <t>ヒヨウ</t>
    </rPh>
    <rPh sb="5" eb="8">
      <t>ハイグウシャ</t>
    </rPh>
    <phoneticPr fontId="1"/>
  </si>
  <si>
    <t>お墓購入費(配偶者死亡時)</t>
    <rPh sb="1" eb="2">
      <t>ハカ</t>
    </rPh>
    <rPh sb="2" eb="5">
      <t>コウニュウヒ</t>
    </rPh>
    <rPh sb="6" eb="9">
      <t>ハイグウシャ</t>
    </rPh>
    <phoneticPr fontId="1"/>
  </si>
  <si>
    <t>お墓維持管理費(配偶者死亡時)</t>
    <rPh sb="1" eb="2">
      <t>ハカ</t>
    </rPh>
    <rPh sb="2" eb="4">
      <t>イジ</t>
    </rPh>
    <rPh sb="4" eb="7">
      <t>カンリヒ</t>
    </rPh>
    <rPh sb="8" eb="11">
      <t>ハイグウシャ</t>
    </rPh>
    <phoneticPr fontId="1"/>
  </si>
  <si>
    <t>(配偶者死亡時)</t>
    <rPh sb="1" eb="4">
      <t>ハイグウシャ</t>
    </rPh>
    <rPh sb="4" eb="7">
      <t>シボウジ</t>
    </rPh>
    <phoneticPr fontId="12"/>
  </si>
  <si>
    <t>公的年金以外の雑所得</t>
    <rPh sb="0" eb="2">
      <t>コウテキ</t>
    </rPh>
    <rPh sb="2" eb="4">
      <t>ネンキン</t>
    </rPh>
    <rPh sb="4" eb="6">
      <t>イガイ</t>
    </rPh>
    <rPh sb="7" eb="8">
      <t>ザツ</t>
    </rPh>
    <rPh sb="8" eb="10">
      <t>ショトク</t>
    </rPh>
    <phoneticPr fontId="12"/>
  </si>
  <si>
    <t>配当所得</t>
    <rPh sb="0" eb="2">
      <t>ハイトウ</t>
    </rPh>
    <rPh sb="2" eb="4">
      <t>ショトク</t>
    </rPh>
    <phoneticPr fontId="12"/>
  </si>
  <si>
    <t>扶養している子供の数</t>
    <rPh sb="0" eb="2">
      <t>フヨウ</t>
    </rPh>
    <rPh sb="6" eb="8">
      <t>コドモ</t>
    </rPh>
    <rPh sb="9" eb="10">
      <t>カズ</t>
    </rPh>
    <phoneticPr fontId="12"/>
  </si>
  <si>
    <t>前ページの内容をもとに計算した、年収の推移は次の通りです。</t>
    <rPh sb="0" eb="1">
      <t>ゼン</t>
    </rPh>
    <rPh sb="5" eb="7">
      <t>ナイヨウ</t>
    </rPh>
    <rPh sb="11" eb="13">
      <t>ケイサン</t>
    </rPh>
    <rPh sb="16" eb="18">
      <t>ネンシュウ</t>
    </rPh>
    <rPh sb="19" eb="21">
      <t>スイイ</t>
    </rPh>
    <rPh sb="22" eb="23">
      <t>ツギ</t>
    </rPh>
    <rPh sb="24" eb="25">
      <t>トオ</t>
    </rPh>
    <phoneticPr fontId="12"/>
  </si>
  <si>
    <t>年齢</t>
    <rPh sb="0" eb="2">
      <t>ネンレイ</t>
    </rPh>
    <phoneticPr fontId="12"/>
  </si>
  <si>
    <t>人生において、どのような収入・支出が多いのか、色の多さで直感的に確認できます。
各年の具体的な内訳の金額は、あとのキャッシュフロー表のページをご覧ください。</t>
    <rPh sb="0" eb="2">
      <t>ジンセイ</t>
    </rPh>
    <rPh sb="12" eb="14">
      <t>シュウニュウ</t>
    </rPh>
    <rPh sb="15" eb="17">
      <t>シシュツ</t>
    </rPh>
    <rPh sb="18" eb="19">
      <t>オオ</t>
    </rPh>
    <rPh sb="23" eb="24">
      <t>イロ</t>
    </rPh>
    <rPh sb="25" eb="26">
      <t>オオ</t>
    </rPh>
    <rPh sb="28" eb="31">
      <t>チョッカンテキ</t>
    </rPh>
    <rPh sb="32" eb="34">
      <t>カクニン</t>
    </rPh>
    <rPh sb="40" eb="42">
      <t>カクトシ</t>
    </rPh>
    <rPh sb="43" eb="46">
      <t>グタイテキ</t>
    </rPh>
    <rPh sb="47" eb="49">
      <t>ウチワケ</t>
    </rPh>
    <rPh sb="50" eb="52">
      <t>キンガク</t>
    </rPh>
    <rPh sb="65" eb="66">
      <t>ヒョウ</t>
    </rPh>
    <rPh sb="72" eb="73">
      <t>ラン</t>
    </rPh>
    <phoneticPr fontId="6"/>
  </si>
  <si>
    <t>将来に、どのような支出に、どれくらいかかるのか、今のうちに把握をしておきましょう。</t>
    <rPh sb="0" eb="2">
      <t>ショウライ</t>
    </rPh>
    <rPh sb="9" eb="11">
      <t>シシュツ</t>
    </rPh>
    <rPh sb="24" eb="25">
      <t>イマ</t>
    </rPh>
    <rPh sb="29" eb="31">
      <t>ハアク</t>
    </rPh>
    <phoneticPr fontId="6"/>
  </si>
  <si>
    <t>（金額の単位：万円）</t>
    <rPh sb="1" eb="2">
      <t>キン</t>
    </rPh>
    <rPh sb="2" eb="3">
      <t>ガク</t>
    </rPh>
    <rPh sb="4" eb="6">
      <t>タンイ</t>
    </rPh>
    <rPh sb="7" eb="9">
      <t>マンエン</t>
    </rPh>
    <phoneticPr fontId="9"/>
  </si>
  <si>
    <t>世帯主の年金合計(年額)</t>
    <rPh sb="0" eb="3">
      <t>セタイヌシ</t>
    </rPh>
    <rPh sb="4" eb="6">
      <t>ネンキン</t>
    </rPh>
    <rPh sb="6" eb="8">
      <t>ゴウケイ</t>
    </rPh>
    <rPh sb="9" eb="11">
      <t>ネンガク</t>
    </rPh>
    <phoneticPr fontId="1"/>
  </si>
  <si>
    <t>配偶者の年金合計(年額)</t>
    <rPh sb="0" eb="3">
      <t>ハイグウシャ</t>
    </rPh>
    <rPh sb="4" eb="6">
      <t>ネンキン</t>
    </rPh>
    <rPh sb="6" eb="8">
      <t>ゴウケイ</t>
    </rPh>
    <rPh sb="9" eb="11">
      <t>ネンガク</t>
    </rPh>
    <phoneticPr fontId="1"/>
  </si>
  <si>
    <t>1ヶ月あたりの金額</t>
    <rPh sb="2" eb="3">
      <t>ゲツ</t>
    </rPh>
    <rPh sb="7" eb="9">
      <t>キンガク</t>
    </rPh>
    <phoneticPr fontId="1"/>
  </si>
  <si>
    <t>両者</t>
    <rPh sb="0" eb="2">
      <t>リョウシャ</t>
    </rPh>
    <phoneticPr fontId="12"/>
  </si>
  <si>
    <t>購入・ﾛｰﾝ返済合計</t>
    <rPh sb="0" eb="2">
      <t>コウニュウ</t>
    </rPh>
    <rPh sb="6" eb="8">
      <t>ヘンサイ</t>
    </rPh>
    <rPh sb="8" eb="10">
      <t>ゴウケイ</t>
    </rPh>
    <phoneticPr fontId="27"/>
  </si>
  <si>
    <t>住宅費合計</t>
    <rPh sb="0" eb="3">
      <t>ジュウタクヒ</t>
    </rPh>
    <rPh sb="3" eb="5">
      <t>ゴウケイ</t>
    </rPh>
    <phoneticPr fontId="27"/>
  </si>
  <si>
    <t>世帯主老後年金</t>
    <rPh sb="0" eb="3">
      <t>セタイヌシ</t>
    </rPh>
    <rPh sb="3" eb="5">
      <t>ロウゴ</t>
    </rPh>
    <rPh sb="5" eb="7">
      <t>ネンキン</t>
    </rPh>
    <phoneticPr fontId="27"/>
  </si>
  <si>
    <t>配偶者老後年金</t>
    <rPh sb="0" eb="3">
      <t>ハイグウシャ</t>
    </rPh>
    <rPh sb="3" eb="5">
      <t>ロウゴ</t>
    </rPh>
    <rPh sb="5" eb="7">
      <t>ネンキン</t>
    </rPh>
    <phoneticPr fontId="27"/>
  </si>
  <si>
    <t>収入に占める住宅費</t>
    <rPh sb="0" eb="2">
      <t>シュウニュウ</t>
    </rPh>
    <rPh sb="3" eb="4">
      <t>シ</t>
    </rPh>
    <rPh sb="6" eb="9">
      <t>ジュウタクヒ</t>
    </rPh>
    <phoneticPr fontId="1"/>
  </si>
  <si>
    <t>収入合計</t>
    <rPh sb="0" eb="2">
      <t>シュウニュウ</t>
    </rPh>
    <rPh sb="2" eb="4">
      <t>ゴウケイ</t>
    </rPh>
    <phoneticPr fontId="1"/>
  </si>
  <si>
    <t>世帯主老齢年金合計(両者生存時)</t>
    <rPh sb="0" eb="3">
      <t>セタイヌシ</t>
    </rPh>
    <rPh sb="3" eb="5">
      <t>ロウレイ</t>
    </rPh>
    <rPh sb="5" eb="7">
      <t>ネンキン</t>
    </rPh>
    <rPh sb="7" eb="9">
      <t>ゴウケイ</t>
    </rPh>
    <rPh sb="10" eb="12">
      <t>リョウシャ</t>
    </rPh>
    <rPh sb="12" eb="14">
      <t>セイゾン</t>
    </rPh>
    <rPh sb="14" eb="15">
      <t>ジ</t>
    </rPh>
    <phoneticPr fontId="1"/>
  </si>
  <si>
    <t>配偶者老齢年金合計(両者生存時)</t>
    <rPh sb="3" eb="5">
      <t>ロウレイ</t>
    </rPh>
    <rPh sb="5" eb="7">
      <t>ネンキン</t>
    </rPh>
    <rPh sb="7" eb="9">
      <t>ゴウケイ</t>
    </rPh>
    <rPh sb="10" eb="12">
      <t>リョウシャ</t>
    </rPh>
    <rPh sb="12" eb="14">
      <t>セイゾン</t>
    </rPh>
    <rPh sb="14" eb="15">
      <t>ジ</t>
    </rPh>
    <phoneticPr fontId="1"/>
  </si>
  <si>
    <t>持家維持費用合計</t>
    <rPh sb="0" eb="2">
      <t>モチイエ</t>
    </rPh>
    <rPh sb="2" eb="4">
      <t>イジ</t>
    </rPh>
    <rPh sb="4" eb="6">
      <t>ヒヨウ</t>
    </rPh>
    <rPh sb="6" eb="8">
      <t>ゴウケイ</t>
    </rPh>
    <phoneticPr fontId="27"/>
  </si>
  <si>
    <t>今後の住まいにかかる費用の推移です。</t>
    <rPh sb="0" eb="2">
      <t>コンゴ</t>
    </rPh>
    <rPh sb="3" eb="4">
      <t>ス</t>
    </rPh>
    <rPh sb="10" eb="12">
      <t>ヒヨウ</t>
    </rPh>
    <rPh sb="13" eb="15">
      <t>スイイ</t>
    </rPh>
    <phoneticPr fontId="27"/>
  </si>
  <si>
    <t>いつごろ、どれくらい住まいにお金がかかるのかを、把握しておきましょう。</t>
    <rPh sb="10" eb="11">
      <t>ス</t>
    </rPh>
    <rPh sb="15" eb="16">
      <t>カネ</t>
    </rPh>
    <rPh sb="24" eb="26">
      <t>ハアク</t>
    </rPh>
    <phoneticPr fontId="27"/>
  </si>
  <si>
    <t>毎年かかる費用の詳しい内訳と金額は、次ページでご確認ください。</t>
    <rPh sb="0" eb="2">
      <t>マイトシ</t>
    </rPh>
    <rPh sb="5" eb="7">
      <t>ヒヨウ</t>
    </rPh>
    <rPh sb="8" eb="9">
      <t>クワ</t>
    </rPh>
    <rPh sb="11" eb="13">
      <t>ウチワケ</t>
    </rPh>
    <rPh sb="14" eb="16">
      <t>キンガク</t>
    </rPh>
    <rPh sb="18" eb="19">
      <t>ジ</t>
    </rPh>
    <rPh sb="24" eb="26">
      <t>カクニン</t>
    </rPh>
    <phoneticPr fontId="27"/>
  </si>
  <si>
    <t>老後の重要な収入源となる年金を、毎年どれくらいもらえるかについて、まとめています。</t>
    <rPh sb="0" eb="2">
      <t>ロウゴ</t>
    </rPh>
    <rPh sb="3" eb="5">
      <t>ジュウヨウ</t>
    </rPh>
    <rPh sb="6" eb="9">
      <t>シュウニュウゲン</t>
    </rPh>
    <rPh sb="12" eb="14">
      <t>ネンキン</t>
    </rPh>
    <rPh sb="16" eb="18">
      <t>マイトシ</t>
    </rPh>
    <phoneticPr fontId="9"/>
  </si>
  <si>
    <t>各年の詳細な金額と内訳は、次ページでご確認ください。</t>
    <rPh sb="0" eb="2">
      <t>カクトシ</t>
    </rPh>
    <rPh sb="3" eb="5">
      <t>ショウサイ</t>
    </rPh>
    <rPh sb="6" eb="8">
      <t>キンガク</t>
    </rPh>
    <rPh sb="9" eb="11">
      <t>ウチワケ</t>
    </rPh>
    <rPh sb="13" eb="14">
      <t>ジ</t>
    </rPh>
    <rPh sb="19" eb="21">
      <t>カクニン</t>
    </rPh>
    <phoneticPr fontId="9"/>
  </si>
  <si>
    <t>住宅ローン繰上返済</t>
    <rPh sb="0" eb="2">
      <t>ジュウタク</t>
    </rPh>
    <rPh sb="5" eb="7">
      <t>クリアゲ</t>
    </rPh>
    <rPh sb="7" eb="9">
      <t>ヘンサイ</t>
    </rPh>
    <phoneticPr fontId="1"/>
  </si>
  <si>
    <t>各年の具体的な年収金額は、あとのキャッシュフロー表のページをご覧ください。</t>
    <rPh sb="3" eb="6">
      <t>グタイテキ</t>
    </rPh>
    <rPh sb="31" eb="32">
      <t>ラン</t>
    </rPh>
    <phoneticPr fontId="12"/>
  </si>
  <si>
    <t>団体信用生命保険</t>
    <phoneticPr fontId="12"/>
  </si>
  <si>
    <r>
      <rPr>
        <sz val="10"/>
        <color theme="1"/>
        <rFont val="ＭＳ Ｐゴシック"/>
        <family val="3"/>
        <charset val="128"/>
      </rPr>
      <t>※</t>
    </r>
    <r>
      <rPr>
        <sz val="10"/>
        <color indexed="8"/>
        <rFont val="ＭＳ Ｐゴシック"/>
        <family val="3"/>
        <charset val="128"/>
      </rPr>
      <t>各年の、収入と支出の差です。
金額が</t>
    </r>
    <r>
      <rPr>
        <sz val="10"/>
        <color indexed="8"/>
        <rFont val="Calibri"/>
        <family val="2"/>
      </rPr>
      <t>0</t>
    </r>
    <r>
      <rPr>
        <sz val="10"/>
        <color indexed="8"/>
        <rFont val="ＭＳ Ｐゴシック"/>
        <family val="3"/>
        <charset val="128"/>
      </rPr>
      <t>を下回っている年は、支出の方が多いことを示しています。</t>
    </r>
    <phoneticPr fontId="7"/>
  </si>
  <si>
    <t>（住宅借入金特別控除の上限額）</t>
    <rPh sb="1" eb="3">
      <t>ジュウタク</t>
    </rPh>
    <rPh sb="3" eb="5">
      <t>カリイレ</t>
    </rPh>
    <rPh sb="5" eb="6">
      <t>キン</t>
    </rPh>
    <rPh sb="6" eb="8">
      <t>トクベツ</t>
    </rPh>
    <rPh sb="8" eb="10">
      <t>コウジョ</t>
    </rPh>
    <rPh sb="11" eb="14">
      <t>ジョウゲンガク</t>
    </rPh>
    <phoneticPr fontId="12"/>
  </si>
  <si>
    <t>住宅借入金特別控除前の税額控除</t>
    <rPh sb="9" eb="10">
      <t>マエ</t>
    </rPh>
    <rPh sb="11" eb="13">
      <t>ゼイガク</t>
    </rPh>
    <rPh sb="13" eb="15">
      <t>コウジョ</t>
    </rPh>
    <phoneticPr fontId="12"/>
  </si>
  <si>
    <t>住宅借入金特別控除後の税額控除</t>
    <rPh sb="0" eb="2">
      <t>ジュウタク</t>
    </rPh>
    <rPh sb="2" eb="4">
      <t>カリイレ</t>
    </rPh>
    <rPh sb="4" eb="5">
      <t>キン</t>
    </rPh>
    <rPh sb="5" eb="7">
      <t>トクベツ</t>
    </rPh>
    <rPh sb="7" eb="9">
      <t>コウジョ</t>
    </rPh>
    <rPh sb="9" eb="10">
      <t>ゴ</t>
    </rPh>
    <rPh sb="11" eb="13">
      <t>ゼイガク</t>
    </rPh>
    <rPh sb="13" eb="15">
      <t>コウジョ</t>
    </rPh>
    <phoneticPr fontId="12"/>
  </si>
  <si>
    <t>税額控除前住民税</t>
    <rPh sb="0" eb="2">
      <t>ゼイガク</t>
    </rPh>
    <rPh sb="2" eb="4">
      <t>コウジョ</t>
    </rPh>
    <rPh sb="4" eb="5">
      <t>マエ</t>
    </rPh>
    <rPh sb="5" eb="8">
      <t>ジュウミンゼイ</t>
    </rPh>
    <phoneticPr fontId="12"/>
  </si>
  <si>
    <t>その他税額控除</t>
    <rPh sb="2" eb="3">
      <t>タ</t>
    </rPh>
    <rPh sb="3" eb="5">
      <t>ゼイガク</t>
    </rPh>
    <rPh sb="5" eb="7">
      <t>コウジョ</t>
    </rPh>
    <phoneticPr fontId="12"/>
  </si>
  <si>
    <t>税額控除合計</t>
    <rPh sb="0" eb="2">
      <t>ゼイガク</t>
    </rPh>
    <rPh sb="2" eb="4">
      <t>コウジョ</t>
    </rPh>
    <rPh sb="4" eb="6">
      <t>ゴウケイ</t>
    </rPh>
    <phoneticPr fontId="12"/>
  </si>
  <si>
    <t>税額控除前住民税</t>
    <rPh sb="0" eb="2">
      <t>ゼイガク</t>
    </rPh>
    <rPh sb="2" eb="4">
      <t>コウジョ</t>
    </rPh>
    <rPh sb="4" eb="5">
      <t>マエ</t>
    </rPh>
    <rPh sb="5" eb="8">
      <t>ジュウミンゼイ</t>
    </rPh>
    <phoneticPr fontId="12"/>
  </si>
  <si>
    <t>世帯主所得税 所得控除合計</t>
    <rPh sb="0" eb="3">
      <t>セタイヌシ</t>
    </rPh>
    <rPh sb="3" eb="6">
      <t>ショトクゼイ</t>
    </rPh>
    <rPh sb="7" eb="9">
      <t>ショトク</t>
    </rPh>
    <rPh sb="9" eb="11">
      <t>コウジョ</t>
    </rPh>
    <rPh sb="11" eb="13">
      <t>ゴウケイ</t>
    </rPh>
    <phoneticPr fontId="12"/>
  </si>
  <si>
    <t>■世帯主　所得</t>
    <rPh sb="1" eb="4">
      <t>セタイヌシ</t>
    </rPh>
    <rPh sb="5" eb="7">
      <t>ショトク</t>
    </rPh>
    <phoneticPr fontId="12"/>
  </si>
  <si>
    <t>■配偶者　所得</t>
    <rPh sb="1" eb="4">
      <t>ハイグウシャ</t>
    </rPh>
    <rPh sb="5" eb="7">
      <t>ショトク</t>
    </rPh>
    <phoneticPr fontId="12"/>
  </si>
  <si>
    <t>■世帯主　所得税の所得控除</t>
    <rPh sb="1" eb="4">
      <t>セタイヌシ</t>
    </rPh>
    <rPh sb="5" eb="8">
      <t>ショトクゼイ</t>
    </rPh>
    <rPh sb="9" eb="11">
      <t>ショトク</t>
    </rPh>
    <rPh sb="11" eb="13">
      <t>コウジョ</t>
    </rPh>
    <phoneticPr fontId="12"/>
  </si>
  <si>
    <t>■世帯主　所得税の税額控除・税額</t>
    <rPh sb="1" eb="4">
      <t>セタイヌシ</t>
    </rPh>
    <rPh sb="5" eb="8">
      <t>ショトクゼイ</t>
    </rPh>
    <rPh sb="9" eb="11">
      <t>ゼイガク</t>
    </rPh>
    <rPh sb="11" eb="13">
      <t>コウジョ</t>
    </rPh>
    <rPh sb="14" eb="16">
      <t>ゼイガク</t>
    </rPh>
    <phoneticPr fontId="12"/>
  </si>
  <si>
    <t>■配偶者　所得税の所得控除</t>
    <rPh sb="1" eb="4">
      <t>ハイグウシャ</t>
    </rPh>
    <rPh sb="5" eb="8">
      <t>ショトクゼイ</t>
    </rPh>
    <rPh sb="9" eb="11">
      <t>ショトク</t>
    </rPh>
    <rPh sb="11" eb="13">
      <t>コウジョ</t>
    </rPh>
    <phoneticPr fontId="12"/>
  </si>
  <si>
    <t>■配偶者　所得税の税額控除・税額</t>
    <rPh sb="1" eb="4">
      <t>ハイグウシャ</t>
    </rPh>
    <rPh sb="5" eb="8">
      <t>ショトクゼイ</t>
    </rPh>
    <rPh sb="9" eb="11">
      <t>ゼイガク</t>
    </rPh>
    <rPh sb="11" eb="13">
      <t>コウジョ</t>
    </rPh>
    <rPh sb="14" eb="16">
      <t>ゼイガク</t>
    </rPh>
    <phoneticPr fontId="12"/>
  </si>
  <si>
    <t>■世帯主　住民税の税額控除・税額</t>
    <rPh sb="1" eb="4">
      <t>セタイヌシ</t>
    </rPh>
    <rPh sb="5" eb="8">
      <t>ジュウミンゼイ</t>
    </rPh>
    <rPh sb="9" eb="11">
      <t>ゼイガク</t>
    </rPh>
    <rPh sb="11" eb="13">
      <t>コウジョ</t>
    </rPh>
    <rPh sb="14" eb="16">
      <t>ゼイガク</t>
    </rPh>
    <phoneticPr fontId="12"/>
  </si>
  <si>
    <t>■配偶者　住民税の所得控除</t>
    <rPh sb="1" eb="4">
      <t>ハイグウシャ</t>
    </rPh>
    <rPh sb="5" eb="8">
      <t>ジュウミンゼイ</t>
    </rPh>
    <rPh sb="9" eb="11">
      <t>ショトク</t>
    </rPh>
    <rPh sb="11" eb="13">
      <t>コウジョ</t>
    </rPh>
    <phoneticPr fontId="12"/>
  </si>
  <si>
    <t>■配偶者　住民税の税額控除・税額</t>
    <rPh sb="1" eb="4">
      <t>ハイグウシャ</t>
    </rPh>
    <rPh sb="5" eb="8">
      <t>ジュウミンゼイ</t>
    </rPh>
    <rPh sb="9" eb="11">
      <t>ゼイガク</t>
    </rPh>
    <rPh sb="11" eb="13">
      <t>コウジョ</t>
    </rPh>
    <rPh sb="14" eb="16">
      <t>ゼイガク</t>
    </rPh>
    <phoneticPr fontId="12"/>
  </si>
  <si>
    <t>■個人事業税</t>
    <rPh sb="1" eb="3">
      <t>コジン</t>
    </rPh>
    <rPh sb="3" eb="6">
      <t>ジギョウゼイ</t>
    </rPh>
    <phoneticPr fontId="12"/>
  </si>
  <si>
    <t>ローン契約者</t>
    <rPh sb="3" eb="6">
      <t>ケイヤクシャ</t>
    </rPh>
    <phoneticPr fontId="12"/>
  </si>
  <si>
    <t>住宅ローン控除</t>
    <rPh sb="0" eb="2">
      <t>ジュウタク</t>
    </rPh>
    <rPh sb="5" eb="7">
      <t>コウジョ</t>
    </rPh>
    <phoneticPr fontId="12"/>
  </si>
  <si>
    <t>拠出額</t>
    <rPh sb="0" eb="2">
      <t>キョシュツ</t>
    </rPh>
    <rPh sb="2" eb="3">
      <t>ガク</t>
    </rPh>
    <phoneticPr fontId="12"/>
  </si>
  <si>
    <t>世帯主所得税</t>
    <rPh sb="0" eb="3">
      <t>セタイヌシ</t>
    </rPh>
    <rPh sb="3" eb="6">
      <t>ショトクゼイ</t>
    </rPh>
    <phoneticPr fontId="12"/>
  </si>
  <si>
    <t>世帯主住民税</t>
    <rPh sb="0" eb="3">
      <t>セタイヌシ</t>
    </rPh>
    <rPh sb="3" eb="6">
      <t>ジュウミンゼイ</t>
    </rPh>
    <phoneticPr fontId="12"/>
  </si>
  <si>
    <t>配偶者所得税</t>
    <rPh sb="0" eb="3">
      <t>ハイグウシャ</t>
    </rPh>
    <rPh sb="3" eb="6">
      <t>ショトクゼイ</t>
    </rPh>
    <phoneticPr fontId="12"/>
  </si>
  <si>
    <t>配偶者住民税</t>
    <rPh sb="3" eb="6">
      <t>ジュウミンゼイ</t>
    </rPh>
    <phoneticPr fontId="12"/>
  </si>
  <si>
    <t>世帯主退職金(額面)</t>
    <rPh sb="0" eb="3">
      <t>セタイヌシ</t>
    </rPh>
    <rPh sb="3" eb="6">
      <t>タイショクキン</t>
    </rPh>
    <rPh sb="7" eb="9">
      <t>ガクメン</t>
    </rPh>
    <phoneticPr fontId="1"/>
  </si>
  <si>
    <t>配偶者退職金(額面)</t>
    <rPh sb="0" eb="3">
      <t>ハイグウシャ</t>
    </rPh>
    <rPh sb="3" eb="6">
      <t>タイショクキン</t>
    </rPh>
    <phoneticPr fontId="1"/>
  </si>
  <si>
    <t>一括受取額</t>
    <rPh sb="0" eb="2">
      <t>イッカツ</t>
    </rPh>
    <rPh sb="2" eb="4">
      <t>ウケトリ</t>
    </rPh>
    <rPh sb="4" eb="5">
      <t>ガク</t>
    </rPh>
    <phoneticPr fontId="12"/>
  </si>
  <si>
    <t>一括受取に対する所得税</t>
    <rPh sb="0" eb="2">
      <t>イッカツ</t>
    </rPh>
    <rPh sb="2" eb="4">
      <t>ウケトリ</t>
    </rPh>
    <rPh sb="5" eb="6">
      <t>タイ</t>
    </rPh>
    <rPh sb="8" eb="11">
      <t>ショトクゼイ</t>
    </rPh>
    <phoneticPr fontId="12"/>
  </si>
  <si>
    <t>一括受取に対する住民税</t>
    <rPh sb="8" eb="11">
      <t>ジュウミンゼイ</t>
    </rPh>
    <phoneticPr fontId="12"/>
  </si>
  <si>
    <t>年金受取額</t>
    <rPh sb="0" eb="2">
      <t>ネンキン</t>
    </rPh>
    <rPh sb="2" eb="4">
      <t>ウケトリ</t>
    </rPh>
    <rPh sb="4" eb="5">
      <t>ガク</t>
    </rPh>
    <phoneticPr fontId="12"/>
  </si>
  <si>
    <t>■確定拠出年金（世帯主）</t>
    <rPh sb="1" eb="3">
      <t>カクテイ</t>
    </rPh>
    <rPh sb="3" eb="5">
      <t>キョシュツ</t>
    </rPh>
    <rPh sb="5" eb="7">
      <t>ネンキン</t>
    </rPh>
    <rPh sb="8" eb="11">
      <t>セタイヌシ</t>
    </rPh>
    <phoneticPr fontId="1"/>
  </si>
  <si>
    <t>■確定拠出年金（配偶者）</t>
    <rPh sb="1" eb="3">
      <t>カクテイ</t>
    </rPh>
    <rPh sb="3" eb="5">
      <t>キョシュツ</t>
    </rPh>
    <rPh sb="5" eb="7">
      <t>ネンキン</t>
    </rPh>
    <rPh sb="8" eb="10">
      <t>ハイグウ</t>
    </rPh>
    <rPh sb="10" eb="11">
      <t>シャ</t>
    </rPh>
    <phoneticPr fontId="1"/>
  </si>
  <si>
    <t>小規模企業共済等掛金控除(その他)</t>
    <rPh sb="0" eb="3">
      <t>ショウキボ</t>
    </rPh>
    <rPh sb="3" eb="5">
      <t>キギョウ</t>
    </rPh>
    <rPh sb="5" eb="8">
      <t>キョウサイトウ</t>
    </rPh>
    <rPh sb="8" eb="10">
      <t>カケキン</t>
    </rPh>
    <rPh sb="10" eb="12">
      <t>コウジョ</t>
    </rPh>
    <rPh sb="15" eb="16">
      <t>タ</t>
    </rPh>
    <phoneticPr fontId="12"/>
  </si>
  <si>
    <t>確定拠出年金一括受取手取り(世帯主)</t>
    <rPh sb="0" eb="2">
      <t>カクテイ</t>
    </rPh>
    <rPh sb="2" eb="4">
      <t>キョシュツ</t>
    </rPh>
    <rPh sb="4" eb="6">
      <t>ネンキン</t>
    </rPh>
    <rPh sb="6" eb="8">
      <t>イッカツ</t>
    </rPh>
    <rPh sb="8" eb="10">
      <t>ウケトリ</t>
    </rPh>
    <rPh sb="10" eb="12">
      <t>テド</t>
    </rPh>
    <rPh sb="14" eb="17">
      <t>セタイヌシ</t>
    </rPh>
    <phoneticPr fontId="12"/>
  </si>
  <si>
    <t>確定拠出年金一括受取手取り(配偶者)</t>
    <rPh sb="0" eb="2">
      <t>カクテイ</t>
    </rPh>
    <rPh sb="2" eb="4">
      <t>キョシュツ</t>
    </rPh>
    <rPh sb="4" eb="6">
      <t>ネンキン</t>
    </rPh>
    <rPh sb="6" eb="8">
      <t>イッカツ</t>
    </rPh>
    <rPh sb="8" eb="10">
      <t>ウケトリ</t>
    </rPh>
    <rPh sb="10" eb="12">
      <t>テド</t>
    </rPh>
    <rPh sb="14" eb="17">
      <t>ハイグウシャ</t>
    </rPh>
    <phoneticPr fontId="12"/>
  </si>
  <si>
    <t>世帯主勤労退職金手取り</t>
    <rPh sb="0" eb="3">
      <t>セタイヌシ</t>
    </rPh>
    <rPh sb="3" eb="5">
      <t>キンロウ</t>
    </rPh>
    <rPh sb="5" eb="8">
      <t>タイショクキン</t>
    </rPh>
    <rPh sb="8" eb="10">
      <t>テド</t>
    </rPh>
    <phoneticPr fontId="12"/>
  </si>
  <si>
    <t>配偶者勤労退職金手取り</t>
    <rPh sb="0" eb="3">
      <t>ハイグウシャ</t>
    </rPh>
    <rPh sb="3" eb="5">
      <t>キンロウ</t>
    </rPh>
    <rPh sb="5" eb="8">
      <t>タイショクキン</t>
    </rPh>
    <rPh sb="8" eb="10">
      <t>テド</t>
    </rPh>
    <phoneticPr fontId="12"/>
  </si>
  <si>
    <t>退職金合計額(世帯主)</t>
    <rPh sb="0" eb="3">
      <t>タイショクキン</t>
    </rPh>
    <rPh sb="3" eb="5">
      <t>ゴウケイ</t>
    </rPh>
    <rPh sb="5" eb="6">
      <t>ガク</t>
    </rPh>
    <rPh sb="7" eb="10">
      <t>セタイヌシ</t>
    </rPh>
    <phoneticPr fontId="12"/>
  </si>
  <si>
    <t>退職金合計額(配偶者)</t>
    <rPh sb="0" eb="3">
      <t>タイショクキン</t>
    </rPh>
    <rPh sb="3" eb="5">
      <t>ゴウケイ</t>
    </rPh>
    <rPh sb="5" eb="6">
      <t>ガク</t>
    </rPh>
    <rPh sb="7" eb="10">
      <t>ハイグウシャ</t>
    </rPh>
    <phoneticPr fontId="12"/>
  </si>
  <si>
    <t>基礎年金</t>
    <phoneticPr fontId="9"/>
  </si>
  <si>
    <t>厚生年金(共済年金)</t>
    <phoneticPr fontId="9"/>
  </si>
  <si>
    <t>合計</t>
    <rPh sb="0" eb="2">
      <t>ゴウケイ</t>
    </rPh>
    <phoneticPr fontId="9"/>
  </si>
  <si>
    <t>合計</t>
    <rPh sb="0" eb="2">
      <t>ゴウケイ</t>
    </rPh>
    <phoneticPr fontId="27"/>
  </si>
  <si>
    <t>合計</t>
    <rPh sb="0" eb="2">
      <t>ゴウケイ</t>
    </rPh>
    <phoneticPr fontId="5"/>
  </si>
  <si>
    <t>社会保険料控除・
小規模企業共済等掛金控除
（確定拠出年金）</t>
    <rPh sb="0" eb="2">
      <t>シャカイ</t>
    </rPh>
    <rPh sb="2" eb="5">
      <t>ホケンリョウ</t>
    </rPh>
    <rPh sb="5" eb="7">
      <t>コウジョ</t>
    </rPh>
    <rPh sb="23" eb="25">
      <t>カクテイ</t>
    </rPh>
    <rPh sb="25" eb="27">
      <t>キョシュツ</t>
    </rPh>
    <rPh sb="27" eb="29">
      <t>ネンキン</t>
    </rPh>
    <phoneticPr fontId="12"/>
  </si>
  <si>
    <t>社会保険料控除・
小規模企業共済等掛金控除
（確定拠出年金）</t>
    <rPh sb="0" eb="2">
      <t>シャカイ</t>
    </rPh>
    <rPh sb="2" eb="5">
      <t>ホケンリョウ</t>
    </rPh>
    <rPh sb="5" eb="7">
      <t>コウジョ</t>
    </rPh>
    <phoneticPr fontId="12"/>
  </si>
  <si>
    <t>ご家族</t>
    <rPh sb="1" eb="3">
      <t>カゾク</t>
    </rPh>
    <phoneticPr fontId="1"/>
  </si>
  <si>
    <t>教</t>
    <rPh sb="0" eb="1">
      <t>キョウ</t>
    </rPh>
    <phoneticPr fontId="1"/>
  </si>
  <si>
    <t>育</t>
    <rPh sb="0" eb="1">
      <t>イク</t>
    </rPh>
    <phoneticPr fontId="3"/>
  </si>
  <si>
    <t>費</t>
    <rPh sb="0" eb="1">
      <t>ヒ</t>
    </rPh>
    <phoneticPr fontId="3"/>
  </si>
  <si>
    <t>姓名</t>
    <rPh sb="0" eb="2">
      <t>セイメイ</t>
    </rPh>
    <phoneticPr fontId="1"/>
  </si>
  <si>
    <t>(続柄)名様</t>
    <rPh sb="1" eb="3">
      <t>ゾクガラ</t>
    </rPh>
    <rPh sb="4" eb="5">
      <t>メイ</t>
    </rPh>
    <rPh sb="5" eb="6">
      <t>サマ</t>
    </rPh>
    <phoneticPr fontId="1"/>
  </si>
  <si>
    <t>名様</t>
    <rPh sb="0" eb="1">
      <t>メイ</t>
    </rPh>
    <rPh sb="1" eb="2">
      <t>サマ</t>
    </rPh>
    <phoneticPr fontId="1"/>
  </si>
  <si>
    <t>退職所得手取り 複数合計(世帯主)</t>
    <rPh sb="0" eb="2">
      <t>タイショク</t>
    </rPh>
    <rPh sb="2" eb="4">
      <t>ショトク</t>
    </rPh>
    <rPh sb="4" eb="6">
      <t>テド</t>
    </rPh>
    <rPh sb="8" eb="10">
      <t>フクスウ</t>
    </rPh>
    <rPh sb="10" eb="12">
      <t>ゴウケイ</t>
    </rPh>
    <rPh sb="13" eb="16">
      <t>セタイヌシ</t>
    </rPh>
    <phoneticPr fontId="12"/>
  </si>
  <si>
    <t>退職所得手取り 複数合計(配偶者)</t>
    <rPh sb="0" eb="2">
      <t>タイショク</t>
    </rPh>
    <rPh sb="2" eb="4">
      <t>ショトク</t>
    </rPh>
    <rPh sb="4" eb="6">
      <t>テド</t>
    </rPh>
    <rPh sb="8" eb="10">
      <t>フクスウ</t>
    </rPh>
    <rPh sb="10" eb="12">
      <t>ゴウケイ</t>
    </rPh>
    <rPh sb="13" eb="16">
      <t>ハイグウシャ</t>
    </rPh>
    <phoneticPr fontId="12"/>
  </si>
  <si>
    <t>世帯主 複数退職所得の手取り額</t>
    <rPh sb="0" eb="3">
      <t>セタイヌシ</t>
    </rPh>
    <rPh sb="4" eb="6">
      <t>フクスウ</t>
    </rPh>
    <rPh sb="6" eb="8">
      <t>タイショク</t>
    </rPh>
    <rPh sb="8" eb="10">
      <t>ショトク</t>
    </rPh>
    <rPh sb="11" eb="13">
      <t>テド</t>
    </rPh>
    <rPh sb="14" eb="15">
      <t>ガク</t>
    </rPh>
    <phoneticPr fontId="12"/>
  </si>
  <si>
    <t>配偶者 複数退職所得の手取り額</t>
    <rPh sb="0" eb="3">
      <t>ハイグウシャ</t>
    </rPh>
    <rPh sb="4" eb="6">
      <t>フクスウ</t>
    </rPh>
    <rPh sb="6" eb="8">
      <t>タイショク</t>
    </rPh>
    <rPh sb="8" eb="10">
      <t>ショトク</t>
    </rPh>
    <rPh sb="11" eb="13">
      <t>テド</t>
    </rPh>
    <rPh sb="14" eb="15">
      <t>ガク</t>
    </rPh>
    <phoneticPr fontId="12"/>
  </si>
  <si>
    <t>解約
返戻金</t>
    <rPh sb="0" eb="2">
      <t>カイヤク</t>
    </rPh>
    <rPh sb="3" eb="6">
      <t>ヘンレイキン</t>
    </rPh>
    <phoneticPr fontId="12"/>
  </si>
  <si>
    <t>解約返戻金</t>
    <rPh sb="0" eb="2">
      <t>カイヤク</t>
    </rPh>
    <rPh sb="2" eb="5">
      <t>ヘンレイキン</t>
    </rPh>
    <phoneticPr fontId="12"/>
  </si>
  <si>
    <t>配偶者特別控除</t>
    <rPh sb="0" eb="3">
      <t>ハイグウシャ</t>
    </rPh>
    <rPh sb="3" eb="5">
      <t>トクベツ</t>
    </rPh>
    <rPh sb="5" eb="7">
      <t>コウジョ</t>
    </rPh>
    <phoneticPr fontId="12"/>
  </si>
  <si>
    <t>配偶者控除</t>
    <rPh sb="0" eb="3">
      <t>ハイグウシャ</t>
    </rPh>
    <rPh sb="3" eb="5">
      <t>コウジョ</t>
    </rPh>
    <phoneticPr fontId="12"/>
  </si>
  <si>
    <t>■世帯主　住民税の所得控除</t>
    <rPh sb="1" eb="4">
      <t>セタイヌシ</t>
    </rPh>
    <rPh sb="5" eb="8">
      <t>ジュウミンゼイ</t>
    </rPh>
    <rPh sb="9" eb="11">
      <t>ショトク</t>
    </rPh>
    <rPh sb="11" eb="13">
      <t>コウジョ</t>
    </rPh>
    <phoneticPr fontId="1"/>
  </si>
  <si>
    <t>所得控除額</t>
    <rPh sb="0" eb="2">
      <t>ショトク</t>
    </rPh>
    <rPh sb="2" eb="4">
      <t>コウジョ</t>
    </rPh>
    <rPh sb="4" eb="5">
      <t>ガク</t>
    </rPh>
    <phoneticPr fontId="1"/>
  </si>
  <si>
    <t>配偶者控除</t>
    <rPh sb="0" eb="3">
      <t>ハイグウシャ</t>
    </rPh>
    <rPh sb="3" eb="5">
      <t>コウジョ</t>
    </rPh>
    <phoneticPr fontId="1"/>
  </si>
  <si>
    <t>配偶者特別控除</t>
    <rPh sb="0" eb="3">
      <t>ハイグウシャ</t>
    </rPh>
    <rPh sb="3" eb="5">
      <t>トクベツ</t>
    </rPh>
    <rPh sb="5" eb="7">
      <t>コウジョ</t>
    </rPh>
    <phoneticPr fontId="1"/>
  </si>
  <si>
    <t>住まいの種類</t>
    <rPh sb="0" eb="1">
      <t>ス</t>
    </rPh>
    <rPh sb="4" eb="6">
      <t>シュルイ</t>
    </rPh>
    <phoneticPr fontId="12"/>
  </si>
  <si>
    <t>家賃</t>
    <phoneticPr fontId="1"/>
  </si>
  <si>
    <t>家賃</t>
    <phoneticPr fontId="1"/>
  </si>
  <si>
    <t>家賃</t>
    <phoneticPr fontId="1"/>
  </si>
  <si>
    <t>更新料</t>
    <phoneticPr fontId="1"/>
  </si>
  <si>
    <t>更新料</t>
    <phoneticPr fontId="1"/>
  </si>
  <si>
    <t>更新料</t>
    <phoneticPr fontId="1"/>
  </si>
  <si>
    <t>更新料(火災保険等込)</t>
    <phoneticPr fontId="12"/>
  </si>
  <si>
    <t>住宅維持管理費</t>
    <phoneticPr fontId="12"/>
  </si>
  <si>
    <t>入居時初期費用</t>
    <rPh sb="0" eb="2">
      <t>ニュウキョ</t>
    </rPh>
    <rPh sb="2" eb="3">
      <t>ジ</t>
    </rPh>
    <rPh sb="3" eb="5">
      <t>ショキ</t>
    </rPh>
    <rPh sb="5" eb="7">
      <t>ヒヨウ</t>
    </rPh>
    <phoneticPr fontId="27"/>
  </si>
  <si>
    <t>賃貸・</t>
    <rPh sb="0" eb="2">
      <t>チンタイ</t>
    </rPh>
    <phoneticPr fontId="12"/>
  </si>
  <si>
    <t>老人ﾎｰﾑ</t>
    <rPh sb="0" eb="2">
      <t>ロウジン</t>
    </rPh>
    <phoneticPr fontId="12"/>
  </si>
  <si>
    <t>家賃(管理費等込)</t>
    <rPh sb="0" eb="2">
      <t>ヤチン</t>
    </rPh>
    <rPh sb="3" eb="6">
      <t>カンリヒ</t>
    </rPh>
    <rPh sb="6" eb="7">
      <t>ナド</t>
    </rPh>
    <rPh sb="7" eb="8">
      <t>コミ</t>
    </rPh>
    <phoneticPr fontId="12"/>
  </si>
  <si>
    <t>賃貸・老人ﾎｰﾑ合計</t>
    <rPh sb="0" eb="2">
      <t>チンタイ</t>
    </rPh>
    <rPh sb="3" eb="5">
      <t>ロウジン</t>
    </rPh>
    <rPh sb="8" eb="10">
      <t>ゴウケイ</t>
    </rPh>
    <phoneticPr fontId="27"/>
  </si>
  <si>
    <t>初期・</t>
    <rPh sb="0" eb="2">
      <t>ショキ</t>
    </rPh>
    <phoneticPr fontId="12"/>
  </si>
  <si>
    <t>最終</t>
    <rPh sb="0" eb="2">
      <t>サイシュウ</t>
    </rPh>
    <phoneticPr fontId="12"/>
  </si>
  <si>
    <t>コスト</t>
    <phoneticPr fontId="12"/>
  </si>
  <si>
    <t>初期費用</t>
    <rPh sb="0" eb="2">
      <t>ショキ</t>
    </rPh>
    <rPh sb="2" eb="4">
      <t>ヒヨウ</t>
    </rPh>
    <phoneticPr fontId="12"/>
  </si>
  <si>
    <t>賃貸入居初期費</t>
    <rPh sb="0" eb="2">
      <t>チンタイ</t>
    </rPh>
    <rPh sb="2" eb="4">
      <t>ニュウキョ</t>
    </rPh>
    <rPh sb="4" eb="6">
      <t>ショキ</t>
    </rPh>
    <rPh sb="6" eb="7">
      <t>ヒ</t>
    </rPh>
    <phoneticPr fontId="12"/>
  </si>
  <si>
    <t>賃貸退去時返還</t>
    <rPh sb="0" eb="2">
      <t>チンタイ</t>
    </rPh>
    <rPh sb="2" eb="4">
      <t>タイキョ</t>
    </rPh>
    <rPh sb="4" eb="5">
      <t>ジ</t>
    </rPh>
    <rPh sb="5" eb="7">
      <t>ヘンカン</t>
    </rPh>
    <phoneticPr fontId="12"/>
  </si>
  <si>
    <t>持家初期費用</t>
    <rPh sb="0" eb="2">
      <t>モチイエ</t>
    </rPh>
    <rPh sb="2" eb="4">
      <t>ショキ</t>
    </rPh>
    <rPh sb="4" eb="6">
      <t>ヒヨウ</t>
    </rPh>
    <phoneticPr fontId="12"/>
  </si>
  <si>
    <t>持家処分時費用</t>
    <rPh sb="0" eb="2">
      <t>モチイエ</t>
    </rPh>
    <rPh sb="2" eb="4">
      <t>ショブン</t>
    </rPh>
    <rPh sb="4" eb="5">
      <t>ジ</t>
    </rPh>
    <rPh sb="5" eb="7">
      <t>ヒヨウ</t>
    </rPh>
    <phoneticPr fontId="12"/>
  </si>
  <si>
    <t>持家売却益</t>
    <rPh sb="0" eb="2">
      <t>モチイエ</t>
    </rPh>
    <rPh sb="2" eb="5">
      <t>バイキャクエキ</t>
    </rPh>
    <phoneticPr fontId="12"/>
  </si>
  <si>
    <t>支出合計</t>
    <rPh sb="0" eb="2">
      <t>シシュツ</t>
    </rPh>
    <rPh sb="2" eb="4">
      <t>ゴウケイ</t>
    </rPh>
    <phoneticPr fontId="12"/>
  </si>
  <si>
    <t>収入合計</t>
    <rPh sb="0" eb="2">
      <t>シュウニュウ</t>
    </rPh>
    <rPh sb="2" eb="4">
      <t>ゴウケイ</t>
    </rPh>
    <phoneticPr fontId="12"/>
  </si>
  <si>
    <t>ローン初期費用</t>
    <rPh sb="3" eb="5">
      <t>ショキ</t>
    </rPh>
    <rPh sb="5" eb="7">
      <t>ヒヨウ</t>
    </rPh>
    <phoneticPr fontId="12"/>
  </si>
  <si>
    <t>ローン諸費用</t>
    <rPh sb="3" eb="6">
      <t>ショヒヨウ</t>
    </rPh>
    <phoneticPr fontId="12"/>
  </si>
  <si>
    <t>住宅取得諸費用</t>
    <rPh sb="0" eb="2">
      <t>ジュウタク</t>
    </rPh>
    <rPh sb="2" eb="4">
      <t>シュトク</t>
    </rPh>
    <rPh sb="4" eb="7">
      <t>ショヒヨウ</t>
    </rPh>
    <phoneticPr fontId="27"/>
  </si>
  <si>
    <t>住宅ローン諸費用</t>
    <rPh sb="0" eb="2">
      <t>ジュウタク</t>
    </rPh>
    <rPh sb="5" eb="8">
      <t>ショヒヨウ</t>
    </rPh>
    <phoneticPr fontId="27"/>
  </si>
  <si>
    <t>退去/売却/処分時費用</t>
    <rPh sb="0" eb="2">
      <t>タイキョ</t>
    </rPh>
    <rPh sb="3" eb="5">
      <t>バイキャク</t>
    </rPh>
    <rPh sb="6" eb="8">
      <t>ショブン</t>
    </rPh>
    <rPh sb="8" eb="9">
      <t>ジ</t>
    </rPh>
    <rPh sb="9" eb="11">
      <t>ヒヨウ</t>
    </rPh>
    <phoneticPr fontId="12"/>
  </si>
  <si>
    <t>退去/売却/処分時収入</t>
    <rPh sb="0" eb="2">
      <t>タイキョ</t>
    </rPh>
    <rPh sb="3" eb="5">
      <t>バイキャク</t>
    </rPh>
    <rPh sb="6" eb="8">
      <t>ショブン</t>
    </rPh>
    <rPh sb="8" eb="9">
      <t>ジ</t>
    </rPh>
    <rPh sb="9" eb="11">
      <t>シュウニュウ</t>
    </rPh>
    <phoneticPr fontId="12"/>
  </si>
  <si>
    <t>売却/処分時費用</t>
    <rPh sb="0" eb="2">
      <t>バイキャク</t>
    </rPh>
    <rPh sb="3" eb="5">
      <t>ショブン</t>
    </rPh>
    <rPh sb="5" eb="6">
      <t>ジ</t>
    </rPh>
    <rPh sb="6" eb="8">
      <t>ヒヨウ</t>
    </rPh>
    <phoneticPr fontId="27"/>
  </si>
  <si>
    <t>元本合計額</t>
    <rPh sb="0" eb="2">
      <t>ガンポン</t>
    </rPh>
    <rPh sb="2" eb="4">
      <t>ゴウケイ</t>
    </rPh>
    <rPh sb="4" eb="5">
      <t>ガク</t>
    </rPh>
    <phoneticPr fontId="1"/>
  </si>
  <si>
    <t>元本と利息の合計額</t>
    <rPh sb="0" eb="2">
      <t>ガンポン</t>
    </rPh>
    <rPh sb="3" eb="5">
      <t>リソク</t>
    </rPh>
    <rPh sb="6" eb="8">
      <t>ゴウケイ</t>
    </rPh>
    <rPh sb="8" eb="9">
      <t>ガク</t>
    </rPh>
    <phoneticPr fontId="12"/>
  </si>
  <si>
    <t>■確定拠出年金</t>
    <rPh sb="1" eb="3">
      <t>カクテイ</t>
    </rPh>
    <rPh sb="3" eb="5">
      <t>キョシュツ</t>
    </rPh>
    <rPh sb="5" eb="7">
      <t>ネンキン</t>
    </rPh>
    <phoneticPr fontId="27"/>
  </si>
  <si>
    <t>収入合計の合計１</t>
    <rPh sb="0" eb="2">
      <t>シュウニュウ</t>
    </rPh>
    <rPh sb="2" eb="4">
      <t>ゴウケイ</t>
    </rPh>
    <rPh sb="5" eb="7">
      <t>ゴウケイ</t>
    </rPh>
    <phoneticPr fontId="1"/>
  </si>
  <si>
    <t>収入合計の合計２</t>
    <rPh sb="0" eb="2">
      <t>シュウニュウ</t>
    </rPh>
    <rPh sb="2" eb="4">
      <t>ゴウケイ</t>
    </rPh>
    <rPh sb="5" eb="7">
      <t>ゴウケイ</t>
    </rPh>
    <phoneticPr fontId="1"/>
  </si>
  <si>
    <t>支出合計の合計１</t>
    <rPh sb="0" eb="2">
      <t>シシュツ</t>
    </rPh>
    <rPh sb="2" eb="4">
      <t>ゴウケイ</t>
    </rPh>
    <rPh sb="5" eb="7">
      <t>ゴウケイ</t>
    </rPh>
    <phoneticPr fontId="1"/>
  </si>
  <si>
    <t>支出合計の合計２</t>
    <rPh sb="0" eb="2">
      <t>シシュツ</t>
    </rPh>
    <rPh sb="2" eb="4">
      <t>ゴウケイ</t>
    </rPh>
    <rPh sb="5" eb="7">
      <t>ゴウケイ</t>
    </rPh>
    <phoneticPr fontId="1"/>
  </si>
  <si>
    <t>保険料</t>
  </si>
  <si>
    <t>教育費</t>
  </si>
  <si>
    <t>住宅費</t>
  </si>
  <si>
    <t>日常生活費</t>
  </si>
  <si>
    <t>定期支出</t>
  </si>
  <si>
    <t>臨時支出</t>
  </si>
  <si>
    <t>社会保険料</t>
  </si>
  <si>
    <t>所得税・住民税等</t>
  </si>
  <si>
    <t>世帯主年収</t>
  </si>
  <si>
    <t>保険金(生存給付金)</t>
  </si>
  <si>
    <t>定期収入</t>
  </si>
  <si>
    <t>臨時収入</t>
  </si>
  <si>
    <t>児童手当</t>
  </si>
  <si>
    <t>配偶者年収</t>
  </si>
  <si>
    <t/>
  </si>
  <si>
    <t>退職金合計</t>
  </si>
  <si>
    <t>世帯主給与所得控除</t>
    <rPh sb="0" eb="3">
      <t>セタイヌシ</t>
    </rPh>
    <rPh sb="3" eb="5">
      <t>キュウヨ</t>
    </rPh>
    <rPh sb="5" eb="7">
      <t>ショトク</t>
    </rPh>
    <rPh sb="7" eb="9">
      <t>コウジョ</t>
    </rPh>
    <phoneticPr fontId="12"/>
  </si>
  <si>
    <t>配偶者給与所得控除</t>
    <rPh sb="0" eb="3">
      <t>ハイグウシャ</t>
    </rPh>
    <rPh sb="3" eb="5">
      <t>キュウヨ</t>
    </rPh>
    <rPh sb="5" eb="7">
      <t>ショトク</t>
    </rPh>
    <rPh sb="7" eb="9">
      <t>コウジョ</t>
    </rPh>
    <phoneticPr fontId="12"/>
  </si>
  <si>
    <t>その他の所得</t>
    <rPh sb="2" eb="3">
      <t>タ</t>
    </rPh>
    <rPh sb="4" eb="6">
      <t>ショトク</t>
    </rPh>
    <phoneticPr fontId="12"/>
  </si>
  <si>
    <t>ここまでの所得合計</t>
    <rPh sb="5" eb="7">
      <t>ショトク</t>
    </rPh>
    <rPh sb="7" eb="9">
      <t>ゴウケイ</t>
    </rPh>
    <phoneticPr fontId="12"/>
  </si>
  <si>
    <t>短期譲渡所得</t>
    <rPh sb="0" eb="2">
      <t>タンキ</t>
    </rPh>
    <rPh sb="2" eb="4">
      <t>ジョウト</t>
    </rPh>
    <rPh sb="4" eb="6">
      <t>ショトク</t>
    </rPh>
    <phoneticPr fontId="12"/>
  </si>
  <si>
    <t>長期譲渡所得</t>
    <rPh sb="0" eb="2">
      <t>チョウキ</t>
    </rPh>
    <rPh sb="2" eb="4">
      <t>ジョウト</t>
    </rPh>
    <rPh sb="4" eb="6">
      <t>ショトク</t>
    </rPh>
    <phoneticPr fontId="12"/>
  </si>
  <si>
    <t>所得小計</t>
    <rPh sb="0" eb="2">
      <t>ショトク</t>
    </rPh>
    <rPh sb="2" eb="4">
      <t>ショウケイ</t>
    </rPh>
    <phoneticPr fontId="12"/>
  </si>
  <si>
    <t>公的年金収入</t>
    <rPh sb="0" eb="2">
      <t>コウテキ</t>
    </rPh>
    <rPh sb="2" eb="4">
      <t>ネンキン</t>
    </rPh>
    <rPh sb="4" eb="6">
      <t>シュウニュウ</t>
    </rPh>
    <phoneticPr fontId="12"/>
  </si>
  <si>
    <t>長期譲渡所得</t>
    <rPh sb="0" eb="2">
      <t>チョウキ</t>
    </rPh>
    <rPh sb="2" eb="4">
      <t>ジョウト</t>
    </rPh>
    <rPh sb="4" eb="6">
      <t>ショトク</t>
    </rPh>
    <phoneticPr fontId="12"/>
  </si>
  <si>
    <t>公的年金控除(世帯主)</t>
    <rPh sb="0" eb="2">
      <t>コウテキ</t>
    </rPh>
    <rPh sb="2" eb="4">
      <t>ネンキン</t>
    </rPh>
    <rPh sb="4" eb="6">
      <t>コウジョ</t>
    </rPh>
    <phoneticPr fontId="12"/>
  </si>
  <si>
    <t>公的年金控除(配偶者)</t>
    <rPh sb="0" eb="2">
      <t>コウテキ</t>
    </rPh>
    <rPh sb="2" eb="4">
      <t>ネンキン</t>
    </rPh>
    <rPh sb="4" eb="6">
      <t>コウジョ</t>
    </rPh>
    <rPh sb="7" eb="10">
      <t>ハイグウシャ</t>
    </rPh>
    <phoneticPr fontId="12"/>
  </si>
  <si>
    <t>配偶者控除(世帯主)</t>
    <rPh sb="0" eb="3">
      <t>ハイグウシャ</t>
    </rPh>
    <rPh sb="3" eb="5">
      <t>コウジョ</t>
    </rPh>
    <rPh sb="6" eb="9">
      <t>セタイヌシ</t>
    </rPh>
    <phoneticPr fontId="12"/>
  </si>
  <si>
    <t>配偶者控除(配偶者)</t>
    <rPh sb="0" eb="3">
      <t>ハイグウシャ</t>
    </rPh>
    <rPh sb="3" eb="5">
      <t>コウジョ</t>
    </rPh>
    <rPh sb="6" eb="9">
      <t>ハイグウシャ</t>
    </rPh>
    <phoneticPr fontId="12"/>
  </si>
  <si>
    <t>配偶者特別控除(世帯主)</t>
    <rPh sb="0" eb="3">
      <t>ハイグウシャ</t>
    </rPh>
    <rPh sb="3" eb="5">
      <t>トクベツ</t>
    </rPh>
    <rPh sb="5" eb="7">
      <t>コウジョ</t>
    </rPh>
    <rPh sb="8" eb="11">
      <t>セタイヌシ</t>
    </rPh>
    <phoneticPr fontId="12"/>
  </si>
  <si>
    <t>配偶者特別控除(配偶者)</t>
    <rPh sb="0" eb="3">
      <t>ハイグウシャ</t>
    </rPh>
    <rPh sb="3" eb="5">
      <t>トクベツ</t>
    </rPh>
    <rPh sb="5" eb="7">
      <t>コウジョ</t>
    </rPh>
    <rPh sb="8" eb="11">
      <t>ハイグウシャ</t>
    </rPh>
    <phoneticPr fontId="12"/>
  </si>
  <si>
    <t>[296]</t>
  </si>
  <si>
    <t>[297]</t>
  </si>
  <si>
    <t>[298]</t>
  </si>
  <si>
    <t>[299]</t>
  </si>
  <si>
    <t>[300]</t>
  </si>
  <si>
    <t>[301]</t>
  </si>
  <si>
    <t>[302]</t>
  </si>
  <si>
    <t>[303]</t>
  </si>
  <si>
    <t>[304]</t>
  </si>
  <si>
    <t>[305]</t>
  </si>
  <si>
    <t>[306]</t>
  </si>
  <si>
    <t>[307]</t>
  </si>
  <si>
    <t>[308]</t>
  </si>
  <si>
    <t>[309]</t>
  </si>
  <si>
    <t>[310]</t>
  </si>
  <si>
    <t>[311]</t>
  </si>
  <si>
    <t>[312]</t>
  </si>
  <si>
    <t>[313]</t>
  </si>
  <si>
    <t>[314]</t>
  </si>
  <si>
    <t>[315]</t>
  </si>
  <si>
    <t>■社会保険料</t>
    <rPh sb="1" eb="3">
      <t>シャカイ</t>
    </rPh>
    <rPh sb="3" eb="6">
      <t>ホケンリョウ</t>
    </rPh>
    <phoneticPr fontId="1"/>
  </si>
  <si>
    <t>■税金</t>
    <rPh sb="1" eb="3">
      <t>ゼイキン</t>
    </rPh>
    <phoneticPr fontId="1"/>
  </si>
  <si>
    <t>基礎控除(世帯主)</t>
    <rPh sb="0" eb="2">
      <t>キソ</t>
    </rPh>
    <rPh sb="2" eb="4">
      <t>コウジョ</t>
    </rPh>
    <rPh sb="5" eb="8">
      <t>セタイヌシ</t>
    </rPh>
    <phoneticPr fontId="12"/>
  </si>
  <si>
    <t>基礎控除(配偶者)</t>
    <rPh sb="0" eb="2">
      <t>キソ</t>
    </rPh>
    <rPh sb="2" eb="4">
      <t>コウジョ</t>
    </rPh>
    <rPh sb="5" eb="8">
      <t>ハイグウシャ</t>
    </rPh>
    <phoneticPr fontId="12"/>
  </si>
  <si>
    <t>■所得税関連</t>
    <rPh sb="1" eb="4">
      <t>ショトクゼイ</t>
    </rPh>
    <rPh sb="4" eb="6">
      <t>カンレン</t>
    </rPh>
    <phoneticPr fontId="12"/>
  </si>
  <si>
    <t>■住民税関連</t>
    <rPh sb="1" eb="4">
      <t>ジュウミンゼイ</t>
    </rPh>
    <rPh sb="4" eb="6">
      <t>カンレン</t>
    </rPh>
    <phoneticPr fontId="12"/>
  </si>
  <si>
    <t>[0]</t>
    <phoneticPr fontId="12"/>
  </si>
  <si>
    <t>[1]</t>
    <phoneticPr fontId="12"/>
  </si>
  <si>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</si>
  <si>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</si>
  <si>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</si>
  <si>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</si>
  <si>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</si>
  <si>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</si>
  <si>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</si>
  <si>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</si>
  <si>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</si>
  <si>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</si>
  <si>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</si>
  <si>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</si>
  <si>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</si>
  <si>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</si>
  <si>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</si>
  <si>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</si>
  <si>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</si>
  <si>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</si>
  <si>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</si>
  <si>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</si>
  <si>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</si>
  <si>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</si>
  <si>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</si>
  <si>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</si>
  <si>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</si>
  <si>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</si>
  <si>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</si>
  <si>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</si>
  <si>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</si>
  <si>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</si>
  <si>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</si>
  <si>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</si>
  <si>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</si>
  <si>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</si>
  <si>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</si>
  <si>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</si>
  <si>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</si>
  <si>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</si>
  <si>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</si>
  <si>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</si>
  <si>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</si>
  <si>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</si>
  <si>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</si>
  <si>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</si>
  <si>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</si>
  <si>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</si>
  <si>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</si>
  <si>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</si>
  <si>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</si>
  <si>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</si>
  <si>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</si>
  <si>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</si>
  <si>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</si>
  <si>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</si>
  <si>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</si>
  <si>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</si>
  <si>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</si>
  <si>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</si>
  <si>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</si>
  <si>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</si>
  <si>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</si>
  <si>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</si>
  <si>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</si>
  <si>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</si>
  <si>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</si>
  <si>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</si>
  <si>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</si>
  <si>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</si>
  <si>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</si>
  <si>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</si>
  <si>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</si>
  <si>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</si>
  <si>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</si>
  <si>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</si>
  <si>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</si>
  <si>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</si>
  <si>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</si>
  <si>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</si>
  <si>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</si>
  <si>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</si>
  <si>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</si>
  <si>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</si>
  <si>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</si>
  <si>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</si>
  <si>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</si>
  <si>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</si>
  <si>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</si>
  <si>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</si>
  <si>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</si>
  <si>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</si>
  <si>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</si>
  <si>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</si>
  <si>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</si>
  <si>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</si>
  <si>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</si>
  <si>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</si>
  <si>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</si>
  <si>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</si>
  <si>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</si>
  <si>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</si>
  <si>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</si>
  <si>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▲計算</t>
    <rPh sb="1" eb="3">
      <t>ケイサン</t>
    </rPh>
    <phoneticPr fontId="12"/>
  </si>
  <si>
    <t>▲所得控除計算</t>
    <rPh sb="1" eb="3">
      <t>ショトク</t>
    </rPh>
    <rPh sb="3" eb="5">
      <t>コウジョ</t>
    </rPh>
    <rPh sb="5" eb="7">
      <t>ケイサン</t>
    </rPh>
    <phoneticPr fontId="12"/>
  </si>
  <si>
    <t>確定拠出年金掛金</t>
    <rPh sb="0" eb="2">
      <t>カクテイ</t>
    </rPh>
    <rPh sb="2" eb="4">
      <t>キョシュツ</t>
    </rPh>
    <rPh sb="4" eb="6">
      <t>ネンキン</t>
    </rPh>
    <rPh sb="6" eb="8">
      <t>カケキン</t>
    </rPh>
    <phoneticPr fontId="5"/>
  </si>
  <si>
    <t>社会保険料(世帯主)</t>
    <rPh sb="6" eb="9">
      <t>セタイヌシ</t>
    </rPh>
    <phoneticPr fontId="5"/>
  </si>
  <si>
    <t>社会保険料(配偶者)</t>
    <rPh sb="6" eb="9">
      <t>ハイグウシャ</t>
    </rPh>
    <phoneticPr fontId="5"/>
  </si>
  <si>
    <t>名称</t>
    <rPh sb="0" eb="2">
      <t>メイショウ</t>
    </rPh>
    <phoneticPr fontId="12"/>
  </si>
  <si>
    <t>[0]</t>
    <phoneticPr fontId="12"/>
  </si>
  <si>
    <t>[1]</t>
    <phoneticPr fontId="12"/>
  </si>
  <si>
    <t>世帯主の税金</t>
    <rPh sb="0" eb="3">
      <t>セタイヌシ</t>
    </rPh>
    <rPh sb="4" eb="6">
      <t>ゼイキン</t>
    </rPh>
    <phoneticPr fontId="5"/>
  </si>
  <si>
    <t>住民税</t>
    <rPh sb="0" eb="3">
      <t>ジュウミンゼイ</t>
    </rPh>
    <phoneticPr fontId="5"/>
  </si>
  <si>
    <t>所得税</t>
    <phoneticPr fontId="5"/>
  </si>
  <si>
    <t>個人事業税</t>
    <rPh sb="0" eb="2">
      <t>コジン</t>
    </rPh>
    <rPh sb="2" eb="5">
      <t>ジギョウゼイ</t>
    </rPh>
    <phoneticPr fontId="5"/>
  </si>
  <si>
    <t>配偶者の税金</t>
    <rPh sb="0" eb="3">
      <t>ハイグウシャ</t>
    </rPh>
    <rPh sb="4" eb="6">
      <t>ゼイキン</t>
    </rPh>
    <phoneticPr fontId="5"/>
  </si>
  <si>
    <t>世帯主年金受取退職金</t>
    <rPh sb="0" eb="3">
      <t>セタイヌシ</t>
    </rPh>
    <rPh sb="3" eb="5">
      <t>ネンキン</t>
    </rPh>
    <rPh sb="5" eb="7">
      <t>ウケトリ</t>
    </rPh>
    <rPh sb="7" eb="10">
      <t>タイショクキン</t>
    </rPh>
    <phoneticPr fontId="12"/>
  </si>
  <si>
    <t>配偶者年金受取退職金</t>
    <rPh sb="0" eb="3">
      <t>ハイグウシャ</t>
    </rPh>
    <rPh sb="3" eb="5">
      <t>ネンキン</t>
    </rPh>
    <rPh sb="5" eb="7">
      <t>ウケトリ</t>
    </rPh>
    <rPh sb="7" eb="10">
      <t>タイショクキン</t>
    </rPh>
    <phoneticPr fontId="12"/>
  </si>
  <si>
    <t>世帯主の老後年金</t>
    <rPh sb="0" eb="3">
      <t>セタイヌシ</t>
    </rPh>
    <rPh sb="4" eb="6">
      <t>ロウゴ</t>
    </rPh>
    <rPh sb="6" eb="8">
      <t>ネンキン</t>
    </rPh>
    <phoneticPr fontId="5"/>
  </si>
  <si>
    <t>配偶者の老後年金</t>
    <rPh sb="0" eb="3">
      <t>ハイグウシャ</t>
    </rPh>
    <rPh sb="4" eb="6">
      <t>ロウゴ</t>
    </rPh>
    <rPh sb="6" eb="8">
      <t>ネンキン</t>
    </rPh>
    <phoneticPr fontId="5"/>
  </si>
  <si>
    <t>ローン支出合計</t>
    <rPh sb="3" eb="5">
      <t>シシュツ</t>
    </rPh>
    <rPh sb="5" eb="7">
      <t>ゴウケイ</t>
    </rPh>
    <phoneticPr fontId="12"/>
  </si>
  <si>
    <t>■計算</t>
    <rPh sb="1" eb="3">
      <t>ケイサン</t>
    </rPh>
    <phoneticPr fontId="1"/>
  </si>
  <si>
    <t>住宅ローン控除 税額控除計 世帯主</t>
    <rPh sb="0" eb="2">
      <t>ジュウタク</t>
    </rPh>
    <rPh sb="5" eb="7">
      <t>コウジョ</t>
    </rPh>
    <rPh sb="8" eb="10">
      <t>ゼイガク</t>
    </rPh>
    <rPh sb="10" eb="12">
      <t>コウジョ</t>
    </rPh>
    <rPh sb="12" eb="13">
      <t>ケイ</t>
    </rPh>
    <rPh sb="14" eb="17">
      <t>セタイヌシ</t>
    </rPh>
    <phoneticPr fontId="1"/>
  </si>
  <si>
    <t>住宅ローン控除 税額控除計 配偶者</t>
    <rPh sb="0" eb="2">
      <t>ジュウタク</t>
    </rPh>
    <rPh sb="5" eb="7">
      <t>コウジョ</t>
    </rPh>
    <rPh sb="8" eb="10">
      <t>ゼイガク</t>
    </rPh>
    <rPh sb="10" eb="12">
      <t>コウジョ</t>
    </rPh>
    <rPh sb="12" eb="13">
      <t>ケイ</t>
    </rPh>
    <rPh sb="14" eb="17">
      <t>ハイグウシャ</t>
    </rPh>
    <phoneticPr fontId="1"/>
  </si>
  <si>
    <t>世帯主</t>
    <phoneticPr fontId="5"/>
  </si>
  <si>
    <t>配偶者</t>
    <phoneticPr fontId="5"/>
  </si>
  <si>
    <t>(参考)住宅ﾛｰﾝ控除減税額</t>
    <rPh sb="1" eb="3">
      <t>サンコウ</t>
    </rPh>
    <rPh sb="4" eb="6">
      <t>ジュウタク</t>
    </rPh>
    <rPh sb="9" eb="11">
      <t>コウジョ</t>
    </rPh>
    <rPh sb="11" eb="14">
      <t>ゲンゼイガク</t>
    </rPh>
    <phoneticPr fontId="5"/>
  </si>
  <si>
    <t>介護保険料</t>
    <rPh sb="0" eb="2">
      <t>カイゴ</t>
    </rPh>
    <rPh sb="2" eb="4">
      <t>ホケン</t>
    </rPh>
    <rPh sb="4" eb="5">
      <t>リョウ</t>
    </rPh>
    <phoneticPr fontId="12"/>
  </si>
  <si>
    <t>働き方と年収、退職金は以下の通りです。（※金額は千円の位を四捨五入しているため、1万円程度の差異が生じる場合があります）</t>
    <rPh sb="0" eb="1">
      <t>ハタラ</t>
    </rPh>
    <rPh sb="2" eb="3">
      <t>カタ</t>
    </rPh>
    <rPh sb="4" eb="6">
      <t>ネンシュウ</t>
    </rPh>
    <rPh sb="7" eb="10">
      <t>タイショクキン</t>
    </rPh>
    <rPh sb="21" eb="23">
      <t>キンガク</t>
    </rPh>
    <rPh sb="46" eb="48">
      <t>サイ</t>
    </rPh>
    <phoneticPr fontId="2"/>
  </si>
  <si>
    <t>■働く年収</t>
    <rPh sb="1" eb="2">
      <t>ハタラ</t>
    </rPh>
    <rPh sb="3" eb="5">
      <t>ネンシュウ</t>
    </rPh>
    <phoneticPr fontId="1"/>
  </si>
  <si>
    <t>世帯主の年収</t>
    <rPh sb="0" eb="3">
      <t>セタイヌシ</t>
    </rPh>
    <rPh sb="4" eb="6">
      <t>ネンシュウ</t>
    </rPh>
    <phoneticPr fontId="12"/>
  </si>
  <si>
    <t>配偶者の年収</t>
    <rPh sb="0" eb="3">
      <t>ハイグウシャ</t>
    </rPh>
    <rPh sb="4" eb="6">
      <t>ネンシュウ</t>
    </rPh>
    <phoneticPr fontId="12"/>
  </si>
  <si>
    <t>世帯主と配偶者の年収合計</t>
    <rPh sb="0" eb="3">
      <t>セタイヌシ</t>
    </rPh>
    <rPh sb="4" eb="7">
      <t>ハイグウシャ</t>
    </rPh>
    <rPh sb="8" eb="10">
      <t>ネンシュウ</t>
    </rPh>
    <rPh sb="10" eb="12">
      <t>ゴウケイ</t>
    </rPh>
    <phoneticPr fontId="1"/>
  </si>
  <si>
    <t>世帯主の年収</t>
    <rPh sb="0" eb="3">
      <t>セタイヌシ</t>
    </rPh>
    <rPh sb="4" eb="6">
      <t>ネンシュウ</t>
    </rPh>
    <phoneticPr fontId="1"/>
  </si>
  <si>
    <t>配偶者の年収</t>
    <rPh sb="0" eb="3">
      <t>ハイグウシャ</t>
    </rPh>
    <rPh sb="4" eb="6">
      <t>ネンシュウ</t>
    </rPh>
    <phoneticPr fontId="1"/>
  </si>
  <si>
    <t>発生時期</t>
    <rPh sb="0" eb="2">
      <t>ハッセイ</t>
    </rPh>
    <rPh sb="2" eb="4">
      <t>ジキ</t>
    </rPh>
    <phoneticPr fontId="1"/>
  </si>
  <si>
    <t>合計</t>
    <rPh sb="0" eb="2">
      <t>ゴウケイ</t>
    </rPh>
    <phoneticPr fontId="12"/>
  </si>
  <si>
    <t>合計通常</t>
    <rPh sb="0" eb="2">
      <t>ゴウケイ</t>
    </rPh>
    <rPh sb="2" eb="4">
      <t>ツウジョウ</t>
    </rPh>
    <phoneticPr fontId="12"/>
  </si>
  <si>
    <t>老後の年金合計</t>
    <rPh sb="0" eb="2">
      <t>ロウゴ</t>
    </rPh>
    <rPh sb="5" eb="7">
      <t>ゴウケイ</t>
    </rPh>
    <phoneticPr fontId="5"/>
  </si>
  <si>
    <t>年初の現預金の額</t>
    <rPh sb="0" eb="2">
      <t>ネンショ</t>
    </rPh>
    <rPh sb="3" eb="4">
      <t>ゲン</t>
    </rPh>
    <rPh sb="4" eb="6">
      <t>ヨキン</t>
    </rPh>
    <rPh sb="7" eb="8">
      <t>ガク</t>
    </rPh>
    <phoneticPr fontId="5"/>
  </si>
  <si>
    <t>年末の現預金の額</t>
    <rPh sb="0" eb="2">
      <t>ネンマツ</t>
    </rPh>
    <rPh sb="3" eb="4">
      <t>ゲン</t>
    </rPh>
    <rPh sb="4" eb="6">
      <t>ヨキン</t>
    </rPh>
    <rPh sb="7" eb="8">
      <t>ガク</t>
    </rPh>
    <phoneticPr fontId="5"/>
  </si>
  <si>
    <t>現預金の利息</t>
    <rPh sb="0" eb="1">
      <t>ゲン</t>
    </rPh>
    <rPh sb="1" eb="3">
      <t>ヨキン</t>
    </rPh>
    <rPh sb="4" eb="6">
      <t>リソク</t>
    </rPh>
    <phoneticPr fontId="5"/>
  </si>
  <si>
    <r>
      <rPr>
        <sz val="10"/>
        <color theme="1"/>
        <rFont val="ＭＳ Ｐゴシック"/>
        <family val="3"/>
        <charset val="128"/>
      </rPr>
      <t>※現預金</t>
    </r>
    <r>
      <rPr>
        <sz val="10"/>
        <color indexed="8"/>
        <rFont val="ＭＳ Ｐゴシック"/>
        <family val="3"/>
        <charset val="128"/>
      </rPr>
      <t>が</t>
    </r>
    <r>
      <rPr>
        <sz val="10"/>
        <color indexed="8"/>
        <rFont val="Calibri"/>
        <family val="2"/>
      </rPr>
      <t>0</t>
    </r>
    <r>
      <rPr>
        <sz val="10"/>
        <color indexed="8"/>
        <rFont val="ＭＳ Ｐゴシック"/>
        <family val="3"/>
        <charset val="128"/>
      </rPr>
      <t>を下回ると、貯蓄が底をつく家計破綻状態になることを示します。
こうならないよう対策を取りましょう。</t>
    </r>
    <rPh sb="1" eb="2">
      <t>ゲン</t>
    </rPh>
    <rPh sb="2" eb="4">
      <t>ヨキン</t>
    </rPh>
    <phoneticPr fontId="7"/>
  </si>
  <si>
    <t>現預金の額(万円)</t>
    <rPh sb="0" eb="1">
      <t>ゲン</t>
    </rPh>
    <rPh sb="1" eb="3">
      <t>ヨキン</t>
    </rPh>
    <rPh sb="4" eb="5">
      <t>ガク</t>
    </rPh>
    <rPh sb="6" eb="8">
      <t>マンエン</t>
    </rPh>
    <phoneticPr fontId="7"/>
  </si>
  <si>
    <t>現預金の額の推移</t>
    <rPh sb="0" eb="1">
      <t>ゲン</t>
    </rPh>
    <rPh sb="1" eb="3">
      <t>ヨキン</t>
    </rPh>
    <rPh sb="4" eb="5">
      <t>ガク</t>
    </rPh>
    <rPh sb="6" eb="8">
      <t>スイイ</t>
    </rPh>
    <phoneticPr fontId="7"/>
  </si>
  <si>
    <t>■現預金の金利(%)</t>
    <rPh sb="1" eb="2">
      <t>ゲン</t>
    </rPh>
    <rPh sb="2" eb="4">
      <t>ヨキン</t>
    </rPh>
    <rPh sb="5" eb="7">
      <t>キンリ</t>
    </rPh>
    <phoneticPr fontId="1"/>
  </si>
  <si>
    <t>年初の現預金の額</t>
    <rPh sb="0" eb="2">
      <t>ネンショ</t>
    </rPh>
    <rPh sb="3" eb="6">
      <t>ゲンヨキン</t>
    </rPh>
    <rPh sb="7" eb="8">
      <t>ガク</t>
    </rPh>
    <phoneticPr fontId="1"/>
  </si>
  <si>
    <t>年間収支(A-B)</t>
    <phoneticPr fontId="5"/>
  </si>
  <si>
    <t>資産運用：運用益</t>
    <rPh sb="0" eb="4">
      <t>シサンウンヨウ</t>
    </rPh>
    <rPh sb="5" eb="8">
      <t>ウンヨウエキ</t>
    </rPh>
    <phoneticPr fontId="5"/>
  </si>
  <si>
    <t>資産運用の元本合計</t>
    <rPh sb="0" eb="4">
      <t>シサンウンヨウ</t>
    </rPh>
    <rPh sb="5" eb="7">
      <t>ガンポン</t>
    </rPh>
    <rPh sb="7" eb="9">
      <t>ゴウケイ</t>
    </rPh>
    <phoneticPr fontId="5"/>
  </si>
  <si>
    <t>現預金(非マイナス)</t>
    <rPh sb="0" eb="3">
      <t>ゲンヨキン</t>
    </rPh>
    <rPh sb="4" eb="5">
      <t>ヒ</t>
    </rPh>
    <phoneticPr fontId="5"/>
  </si>
  <si>
    <t>資産運用額(現預金＋)</t>
    <rPh sb="0" eb="4">
      <t>シサンウンヨウ</t>
    </rPh>
    <rPh sb="4" eb="5">
      <t>ガク</t>
    </rPh>
    <rPh sb="6" eb="9">
      <t>ゲンヨキン</t>
    </rPh>
    <phoneticPr fontId="5"/>
  </si>
  <si>
    <t>DC世帯主(現預金＋)</t>
    <rPh sb="2" eb="5">
      <t>セタイヌシ</t>
    </rPh>
    <rPh sb="6" eb="9">
      <t>ゲンヨキン</t>
    </rPh>
    <phoneticPr fontId="5"/>
  </si>
  <si>
    <t>DC配偶者(現預金＋)</t>
    <rPh sb="2" eb="5">
      <t>ハイグウシャ</t>
    </rPh>
    <rPh sb="6" eb="9">
      <t>ゲンヨキン</t>
    </rPh>
    <phoneticPr fontId="5"/>
  </si>
  <si>
    <t>金融資産全合計(現預金－)</t>
    <rPh sb="0" eb="2">
      <t>キンユウ</t>
    </rPh>
    <rPh sb="2" eb="4">
      <t>シサン</t>
    </rPh>
    <rPh sb="4" eb="5">
      <t>ゼン</t>
    </rPh>
    <rPh sb="5" eb="7">
      <t>ゴウケイ</t>
    </rPh>
    <rPh sb="8" eb="11">
      <t>ゲンヨキン</t>
    </rPh>
    <phoneticPr fontId="5"/>
  </si>
  <si>
    <t>資産運用の額</t>
    <rPh sb="0" eb="2">
      <t>シサン</t>
    </rPh>
    <rPh sb="2" eb="4">
      <t>ウンヨウ</t>
    </rPh>
    <rPh sb="5" eb="6">
      <t>ガク</t>
    </rPh>
    <phoneticPr fontId="27"/>
  </si>
  <si>
    <t>確定拠出年金（世帯主）</t>
    <rPh sb="0" eb="6">
      <t>カクテイキョシュツネンキン</t>
    </rPh>
    <rPh sb="7" eb="10">
      <t>セタイヌシ</t>
    </rPh>
    <phoneticPr fontId="27"/>
  </si>
  <si>
    <t>確定拠出年金（配偶者）</t>
    <rPh sb="0" eb="6">
      <t>カクテイキョシュツネンキン</t>
    </rPh>
    <rPh sb="7" eb="10">
      <t>ハイグウシャ</t>
    </rPh>
    <phoneticPr fontId="27"/>
  </si>
  <si>
    <t>現預金不足時の全資産額合計</t>
    <rPh sb="0" eb="3">
      <t>ゲンヨキン</t>
    </rPh>
    <rPh sb="3" eb="6">
      <t>フソクジ</t>
    </rPh>
    <rPh sb="7" eb="11">
      <t>ゼンシサンガク</t>
    </rPh>
    <rPh sb="11" eb="13">
      <t>ゴウケイ</t>
    </rPh>
    <phoneticPr fontId="27"/>
  </si>
  <si>
    <t>資産運用の資産額合計</t>
    <rPh sb="0" eb="4">
      <t>シサンウンヨウ</t>
    </rPh>
    <rPh sb="5" eb="7">
      <t>シサン</t>
    </rPh>
    <rPh sb="7" eb="8">
      <t>ガク</t>
    </rPh>
    <rPh sb="8" eb="10">
      <t>ゴウケイ</t>
    </rPh>
    <phoneticPr fontId="5"/>
  </si>
  <si>
    <t>世帯主 確定拠出年金資産額</t>
    <phoneticPr fontId="5"/>
  </si>
  <si>
    <t>配偶者 確定拠出年金資産額</t>
    <phoneticPr fontId="5"/>
  </si>
  <si>
    <t>現預金の増減(A-B-C+D)</t>
    <rPh sb="0" eb="3">
      <t>ゲンヨキン</t>
    </rPh>
    <rPh sb="4" eb="6">
      <t>ゾウゲン</t>
    </rPh>
    <phoneticPr fontId="5"/>
  </si>
  <si>
    <t>現預金の額</t>
    <rPh sb="0" eb="3">
      <t>ゲンヨキン</t>
    </rPh>
    <rPh sb="4" eb="5">
      <t>ガク</t>
    </rPh>
    <phoneticPr fontId="27"/>
  </si>
  <si>
    <t>※このページのグラフは全て、各年の年末時点の資産額を表しています。</t>
    <rPh sb="11" eb="12">
      <t>スベ</t>
    </rPh>
    <rPh sb="14" eb="16">
      <t>カクトシ</t>
    </rPh>
    <rPh sb="17" eb="19">
      <t>ネンマツ</t>
    </rPh>
    <rPh sb="19" eb="21">
      <t>ジテン</t>
    </rPh>
    <rPh sb="22" eb="24">
      <t>シサン</t>
    </rPh>
    <rPh sb="24" eb="25">
      <t>ガク</t>
    </rPh>
    <rPh sb="26" eb="27">
      <t>アラワ</t>
    </rPh>
    <phoneticPr fontId="27"/>
  </si>
  <si>
    <t>■必要保障額</t>
    <rPh sb="1" eb="3">
      <t>ヒツヨウ</t>
    </rPh>
    <rPh sb="3" eb="5">
      <t>ホショウ</t>
    </rPh>
    <rPh sb="5" eb="6">
      <t>ガク</t>
    </rPh>
    <phoneticPr fontId="12"/>
  </si>
  <si>
    <t>年齢（世帯主・配偶者の順）</t>
    <rPh sb="0" eb="2">
      <t>ネンレイ</t>
    </rPh>
    <rPh sb="3" eb="6">
      <t>セタイヌシ</t>
    </rPh>
    <rPh sb="7" eb="10">
      <t>ハイグウシャ</t>
    </rPh>
    <rPh sb="11" eb="12">
      <t>ジュン</t>
    </rPh>
    <phoneticPr fontId="12"/>
  </si>
  <si>
    <t>西暦</t>
    <rPh sb="0" eb="2">
      <t>セイレキ</t>
    </rPh>
    <phoneticPr fontId="12"/>
  </si>
  <si>
    <t>期間（西暦）</t>
    <rPh sb="0" eb="2">
      <t>キカン</t>
    </rPh>
    <rPh sb="3" eb="5">
      <t>セイレキ</t>
    </rPh>
    <phoneticPr fontId="1"/>
  </si>
  <si>
    <t>期間（年齢指定の場合）</t>
    <rPh sb="0" eb="2">
      <t>キカン</t>
    </rPh>
    <rPh sb="3" eb="5">
      <t>ネンレイ</t>
    </rPh>
    <rPh sb="5" eb="7">
      <t>シテイ</t>
    </rPh>
    <rPh sb="8" eb="10">
      <t>バアイ</t>
    </rPh>
    <phoneticPr fontId="1"/>
  </si>
  <si>
    <t>定期支出11</t>
    <rPh sb="0" eb="2">
      <t>テイキ</t>
    </rPh>
    <rPh sb="2" eb="4">
      <t>シシュツ</t>
    </rPh>
    <phoneticPr fontId="1"/>
  </si>
  <si>
    <t>定期支出12</t>
    <rPh sb="0" eb="2">
      <t>テイキ</t>
    </rPh>
    <rPh sb="2" eb="4">
      <t>シシュツ</t>
    </rPh>
    <phoneticPr fontId="1"/>
  </si>
  <si>
    <t>定期支出13</t>
    <rPh sb="0" eb="2">
      <t>テイキ</t>
    </rPh>
    <rPh sb="2" eb="4">
      <t>シシュツ</t>
    </rPh>
    <phoneticPr fontId="1"/>
  </si>
  <si>
    <t>定期支出14</t>
    <rPh sb="0" eb="2">
      <t>テイキ</t>
    </rPh>
    <rPh sb="2" eb="4">
      <t>シシュツ</t>
    </rPh>
    <phoneticPr fontId="1"/>
  </si>
  <si>
    <t>定期支出15</t>
    <rPh sb="0" eb="2">
      <t>テイキ</t>
    </rPh>
    <rPh sb="2" eb="4">
      <t>シシュツ</t>
    </rPh>
    <phoneticPr fontId="1"/>
  </si>
  <si>
    <t>定期支出16</t>
    <rPh sb="0" eb="2">
      <t>テイキ</t>
    </rPh>
    <rPh sb="2" eb="4">
      <t>シシュツ</t>
    </rPh>
    <phoneticPr fontId="1"/>
  </si>
  <si>
    <t>定期支出17</t>
    <rPh sb="0" eb="2">
      <t>テイキ</t>
    </rPh>
    <rPh sb="2" eb="4">
      <t>シシュツ</t>
    </rPh>
    <phoneticPr fontId="1"/>
  </si>
  <si>
    <t>定期支出18</t>
    <rPh sb="0" eb="2">
      <t>テイキ</t>
    </rPh>
    <rPh sb="2" eb="4">
      <t>シシュツ</t>
    </rPh>
    <phoneticPr fontId="1"/>
  </si>
  <si>
    <t>■資産運用</t>
    <rPh sb="1" eb="3">
      <t>シサン</t>
    </rPh>
    <rPh sb="3" eb="5">
      <t>ウンヨウ</t>
    </rPh>
    <phoneticPr fontId="27"/>
  </si>
  <si>
    <t xml:space="preserve">　※分割で受取中に利回りが低下した場合、設定年数より早くに資産全額を取り崩す結果になることがあります。
</t>
    <phoneticPr fontId="27"/>
  </si>
  <si>
    <t>老齢基礎年金（配偶者死亡時）</t>
    <rPh sb="0" eb="2">
      <t>ロウレイ</t>
    </rPh>
    <rPh sb="2" eb="4">
      <t>キソ</t>
    </rPh>
    <rPh sb="4" eb="6">
      <t>ネンキン</t>
    </rPh>
    <rPh sb="7" eb="10">
      <t>ハイグウシャ</t>
    </rPh>
    <rPh sb="10" eb="13">
      <t>シボウジ</t>
    </rPh>
    <phoneticPr fontId="1"/>
  </si>
  <si>
    <t>老齢厚生年金（配偶者死亡時）</t>
    <rPh sb="0" eb="2">
      <t>ロウレイ</t>
    </rPh>
    <rPh sb="2" eb="4">
      <t>コウセイ</t>
    </rPh>
    <rPh sb="4" eb="6">
      <t>ネンキン</t>
    </rPh>
    <phoneticPr fontId="1"/>
  </si>
  <si>
    <t>老齢基礎年金（世帯主死亡時）</t>
    <rPh sb="0" eb="2">
      <t>ロウレイ</t>
    </rPh>
    <rPh sb="2" eb="4">
      <t>キソ</t>
    </rPh>
    <rPh sb="4" eb="6">
      <t>ネンキン</t>
    </rPh>
    <rPh sb="7" eb="10">
      <t>セタイヌシ</t>
    </rPh>
    <rPh sb="10" eb="13">
      <t>シボウジ</t>
    </rPh>
    <phoneticPr fontId="1"/>
  </si>
  <si>
    <t>老齢厚生年金（世帯主死亡時）</t>
    <rPh sb="0" eb="2">
      <t>ロウレイ</t>
    </rPh>
    <rPh sb="2" eb="4">
      <t>コウセイ</t>
    </rPh>
    <rPh sb="4" eb="6">
      <t>ネンキン</t>
    </rPh>
    <rPh sb="7" eb="10">
      <t>セタイヌシ</t>
    </rPh>
    <phoneticPr fontId="1"/>
  </si>
  <si>
    <t>世</t>
    <rPh sb="0" eb="1">
      <t>セ</t>
    </rPh>
    <phoneticPr fontId="12"/>
  </si>
  <si>
    <t>配</t>
    <rPh sb="0" eb="1">
      <t>ハイ</t>
    </rPh>
    <phoneticPr fontId="12"/>
  </si>
  <si>
    <t>住宅ローン控除の上限額</t>
  </si>
  <si>
    <t>住宅ローン控除の上限額</t>
    <rPh sb="0" eb="2">
      <t>ジュウタク</t>
    </rPh>
    <rPh sb="5" eb="7">
      <t>コウジョ</t>
    </rPh>
    <rPh sb="8" eb="11">
      <t>ジョウゲンガク</t>
    </rPh>
    <phoneticPr fontId="12"/>
  </si>
  <si>
    <t>住宅ローン控除 住民税の上限額</t>
    <rPh sb="0" eb="2">
      <t>ジュウタク</t>
    </rPh>
    <rPh sb="5" eb="7">
      <t>コウジョ</t>
    </rPh>
    <rPh sb="8" eb="11">
      <t>ジュウミンゼイ</t>
    </rPh>
    <rPh sb="12" eb="15">
      <t>ジョウゲンガク</t>
    </rPh>
    <phoneticPr fontId="12"/>
  </si>
  <si>
    <t>CF</t>
    <phoneticPr fontId="12"/>
  </si>
  <si>
    <t>住宅ローン控除上限(住民税)</t>
    <rPh sb="0" eb="2">
      <t>ジュウタク</t>
    </rPh>
    <rPh sb="5" eb="7">
      <t>コウジョ</t>
    </rPh>
    <rPh sb="7" eb="9">
      <t>ジョウゲン</t>
    </rPh>
    <rPh sb="10" eb="13">
      <t>ジュウミンゼイ</t>
    </rPh>
    <phoneticPr fontId="12"/>
  </si>
  <si>
    <t>配/死亡時</t>
    <rPh sb="0" eb="1">
      <t>クバ</t>
    </rPh>
    <rPh sb="2" eb="5">
      <t>シボウジ</t>
    </rPh>
    <phoneticPr fontId="12"/>
  </si>
  <si>
    <t>世/死亡時</t>
    <rPh sb="0" eb="1">
      <t>ヨ</t>
    </rPh>
    <rPh sb="2" eb="5">
      <t>シボウジ</t>
    </rPh>
    <phoneticPr fontId="12"/>
  </si>
  <si>
    <t>この現預金が将来に底を尽きてしまわないかを、このレポートで確認していきましょう。</t>
    <rPh sb="2" eb="5">
      <t>ゲンヨキン</t>
    </rPh>
    <rPh sb="6" eb="8">
      <t>ショウライ</t>
    </rPh>
    <rPh sb="9" eb="10">
      <t>ソコ</t>
    </rPh>
    <rPh sb="11" eb="12">
      <t>ツ</t>
    </rPh>
    <rPh sb="29" eb="31">
      <t>カクニン</t>
    </rPh>
    <phoneticPr fontId="1"/>
  </si>
  <si>
    <t>[賃貸]：ローンはありません</t>
  </si>
  <si>
    <t xml:space="preserve"> </t>
  </si>
  <si>
    <t>世帯主</t>
  </si>
  <si>
    <t>1995年1月1日</t>
  </si>
  <si>
    <t>30歳</t>
  </si>
  <si>
    <t>男性</t>
  </si>
  <si>
    <t>※上記年齢は、2025年3月25日現在のものです。</t>
  </si>
  <si>
    <t>●2025年1月時点でお持ちの現預金は、次の通りとします。</t>
    <phoneticPr fontId="1"/>
  </si>
  <si>
    <t>※この現預金に対して、毎年0.2%の利息を受け取れるものとします。</t>
    <phoneticPr fontId="1"/>
  </si>
  <si>
    <t>家計分析レポート（将来の家計シミュレーション）</t>
  </si>
  <si>
    <t>【作成者】</t>
  </si>
  <si>
    <t>えんがわ</t>
  </si>
  <si>
    <t>Rep47592-250325-2001id</t>
  </si>
  <si>
    <t>現在～65歳</t>
  </si>
  <si>
    <t>会社員</t>
  </si>
  <si>
    <t>現在時点で500万円。以後、平均的な年収上昇率とする</t>
  </si>
  <si>
    <t>種類</t>
  </si>
  <si>
    <t>受取年齢</t>
  </si>
  <si>
    <t>受取金額</t>
  </si>
  <si>
    <t>所:所得税
住:住民税</t>
  </si>
  <si>
    <t>手取り額</t>
  </si>
  <si>
    <t>備考</t>
  </si>
  <si>
    <t>退職金</t>
  </si>
  <si>
    <t>60歳</t>
  </si>
  <si>
    <t>1,500万円</t>
  </si>
  <si>
    <t>なし</t>
  </si>
  <si>
    <t>※年金を受け取れる年から2084年までの金額を表示しています。</t>
  </si>
  <si>
    <t>※表示の年金額は、1か月ごとの金額を、各年ごとに集計した金額となっています。</t>
  </si>
  <si>
    <t>登録された保険は
ありません</t>
  </si>
  <si>
    <t>お子様がいらっしゃいませんので、教育費はかからないものとします。</t>
  </si>
  <si>
    <t>賃貸</t>
  </si>
  <si>
    <t>世帯主30歳
(2025年1月)</t>
  </si>
  <si>
    <t>以後ずっと</t>
  </si>
  <si>
    <t>70,000円</t>
  </si>
  <si>
    <t>70,000円(2年ごと)</t>
  </si>
  <si>
    <t>175,000円</t>
  </si>
  <si>
    <t>～29歳</t>
  </si>
  <si>
    <t>　※日常生活費は、毎年2%ずつ上昇するものとします。</t>
  </si>
  <si>
    <t>30歳～</t>
  </si>
  <si>
    <t>　※子供全員が最終学歴卒業して夫婦のみとなった場合、左の金額の80%になるものとします。</t>
  </si>
  <si>
    <t>150,000円</t>
  </si>
  <si>
    <t>65歳～</t>
  </si>
  <si>
    <t>　登録された内容はありません</t>
  </si>
  <si>
    <t>名称</t>
    <phoneticPr fontId="27"/>
  </si>
  <si>
    <t>NISA</t>
    <phoneticPr fontId="27"/>
  </si>
  <si>
    <t>2025年1月時点の資産額</t>
  </si>
  <si>
    <t>2025年1月時点の資産額</t>
    <phoneticPr fontId="27"/>
  </si>
  <si>
    <t>0万円</t>
    <phoneticPr fontId="27"/>
  </si>
  <si>
    <t>※以下は世帯主の年齢</t>
    <phoneticPr fontId="27"/>
  </si>
  <si>
    <t>投資時期と金額</t>
    <phoneticPr fontId="27"/>
  </si>
  <si>
    <t>30歳～60歳 (2025/1～2055/12)
　　毎月3万円積立</t>
    <phoneticPr fontId="27"/>
  </si>
  <si>
    <t>運用利回り</t>
  </si>
  <si>
    <t>運用利回り</t>
    <phoneticPr fontId="27"/>
  </si>
  <si>
    <t>全期間固定：年5%</t>
    <phoneticPr fontId="27"/>
  </si>
  <si>
    <t>取り崩し</t>
    <phoneticPr fontId="27"/>
  </si>
  <si>
    <t>分割で取り崩す
　　60歳から25年間　(2055/1～2079/12)</t>
    <phoneticPr fontId="27"/>
  </si>
  <si>
    <t>今後の掛金（投資金額）</t>
  </si>
  <si>
    <t>年金の受け取り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</si>
</sst>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quot;万円&quot;"/>
    <numFmt numFmtId="177" formatCode="General&quot;歳&quot;"/>
    <numFmt numFmtId="178" formatCode="###0.0;\-###0.0;"/>
    <numFmt numFmtId="179" formatCode="###0.0;[Red]\-###0.0;"/>
    <numFmt numFmtId="180" formatCode="#,##0;[Red]\-#,##0;"/>
    <numFmt numFmtId="181" formatCode="#,##0&quot;円&quot;"/>
    <numFmt numFmtId="182" formatCode="yyyy&quot;年&quot;m&quot;月&quot;;@"/>
    <numFmt numFmtId="183" formatCode="#,##0.0;[Red]\-#,##0.0;"/>
    <numFmt numFmtId="184" formatCode="#,##0.0;[Red]\-#,##0.0;0"/>
    <numFmt numFmtId="185" formatCode="#,##0;[Red]\-#,##0;0"/>
    <numFmt numFmtId="186" formatCode="#,##0;[Red]\-#,##0;0;@"/>
    <numFmt numFmtId="187" formatCode="General;General;"/>
    <numFmt numFmtId="189" formatCode="[$-F800]dddd\,\ mmmm\ dd\,\ yyyy"/>
    <numFmt numFmtId="190" formatCode="###0.0;[Red]\-###0.0;0.0"/>
    <numFmt numFmtId="191" formatCode="0_ "/>
    <numFmt numFmtId="192" formatCode="#,##0.0;[Red]\-#,##0.0;0.0"/>
    <numFmt numFmtId="193" formatCode="###0;\-###0;"/>
    <numFmt numFmtId="195" formatCode="#,##0;\-#,##0;"/>
    <numFmt numFmtId="196" formatCode="#,##0.0"/>
    <numFmt numFmtId="198" formatCode="0_);[Red]\(0\)"/>
  </numFmts>
  <fonts count="34">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6"/>
      <name val="ＭＳ Ｐゴシック"/>
      <family val="3"/>
      <charset val="128"/>
    </font>
    <font>
      <sz val="10"/>
      <color indexed="8"/>
      <name val="Calibri"/>
      <family val="2"/>
    </font>
    <font>
      <sz val="11"/>
      <color theme="1"/>
      <name val="ＭＳ Ｐゴシック"/>
      <family val="3"/>
      <charset val="128"/>
      <scheme val="minor"/>
    </font>
    <font>
      <sz val="20"/>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rgb="FF000000"/>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26"/>
      <color theme="1"/>
      <name val="ＭＳ Ｐゴシック"/>
      <family val="3"/>
      <charset val="128"/>
      <scheme val="minor"/>
    </font>
    <font>
      <sz val="24"/>
      <color theme="1"/>
      <name val="ＭＳ Ｐゴシック"/>
      <family val="3"/>
      <charset val="128"/>
      <scheme val="minor"/>
    </font>
    <font>
      <sz val="6"/>
      <name val="ＭＳ Ｐゴシック"/>
      <family val="3"/>
      <charset val="128"/>
      <scheme val="minor"/>
    </font>
    <font>
      <b/>
      <sz val="8"/>
      <color theme="1"/>
      <name val="ＭＳ Ｐゴシック"/>
      <family val="3"/>
      <charset val="128"/>
      <scheme val="minor"/>
    </font>
    <font>
      <sz val="10"/>
      <color theme="1"/>
      <name val="ＭＳ Ｐゴシック"/>
      <family val="3"/>
      <charset val="128"/>
    </font>
    <font>
      <sz val="10"/>
      <color theme="1"/>
      <name val="Calibri"/>
      <family val="3"/>
      <charset val="128"/>
    </font>
    <font>
      <b/>
      <sz val="9"/>
      <color theme="1"/>
      <name val="ＭＳ Ｐゴシック"/>
      <family val="3"/>
      <charset val="128"/>
      <scheme val="minor"/>
    </font>
    <font>
      <b/>
      <sz val="9"/>
      <color indexed="81"/>
      <name val="MS P ゴシック"/>
      <family val="3"/>
      <charset val="128"/>
    </font>
    <font>
      <sz val="10"/>
      <name val="ＭＳ Ｐゴシック"/>
      <family val="3"/>
      <charset val="128"/>
      <scheme val="minor"/>
    </font>
  </fonts>
  <fills count="29">
    <fill>
      <patternFill patternType="none"/>
    </fill>
    <fill>
      <patternFill patternType="gray125"/>
    </fill>
    <fill>
      <patternFill patternType="solid">
        <fgColor rgb="FFFFFFCC"/>
        <bgColor indexed="64"/>
      </patternFill>
    </fill>
    <fill>
      <patternFill patternType="solid">
        <fgColor rgb="FFF0DCDC"/>
        <bgColor indexed="64"/>
      </patternFill>
    </fill>
    <fill>
      <patternFill patternType="solid">
        <fgColor rgb="FFDCF0F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D2E6BE"/>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DCC8"/>
        <bgColor indexed="64"/>
      </patternFill>
    </fill>
    <fill>
      <patternFill patternType="solid">
        <fgColor rgb="FFFFFFC8"/>
        <bgColor indexed="64"/>
      </patternFill>
    </fill>
    <fill>
      <patternFill patternType="solid">
        <fgColor rgb="FFDCDCDC"/>
        <bgColor indexed="64"/>
      </patternFill>
    </fill>
    <fill>
      <patternFill patternType="solid">
        <fgColor rgb="FFFFE6DC"/>
        <bgColor indexed="64"/>
      </patternFill>
    </fill>
    <fill>
      <patternFill patternType="solid">
        <fgColor rgb="FFFFCCFF"/>
        <bgColor indexed="64"/>
      </patternFill>
    </fill>
    <fill>
      <patternFill patternType="solid">
        <fgColor rgb="FFDDDDDD"/>
        <bgColor indexed="64"/>
      </patternFill>
    </fill>
    <fill>
      <patternFill patternType="solid">
        <fgColor theme="0"/>
        <bgColor indexed="64"/>
      </patternFill>
    </fill>
    <fill>
      <patternFill patternType="solid">
        <fgColor rgb="FFEAEAEA"/>
        <bgColor indexed="64"/>
      </patternFill>
    </fill>
    <fill>
      <patternFill patternType="solid">
        <fgColor rgb="FFF8F8F8"/>
        <bgColor indexed="64"/>
      </patternFill>
    </fill>
    <fill>
      <patternFill patternType="solid">
        <fgColor rgb="FFFFCC66"/>
        <bgColor indexed="64"/>
      </patternFill>
    </fill>
    <fill>
      <patternFill patternType="solid">
        <fgColor rgb="FFCC99FF"/>
        <bgColor indexed="64"/>
      </patternFill>
    </fill>
    <fill>
      <patternFill patternType="solid">
        <fgColor rgb="FF75C4FF"/>
        <bgColor indexed="64"/>
      </patternFill>
    </fill>
    <fill>
      <patternFill patternType="solid">
        <fgColor rgb="FFFFCCCC"/>
        <bgColor indexed="64"/>
      </patternFill>
    </fill>
    <fill>
      <patternFill patternType="solid">
        <fgColor theme="0" tint="-0.499984740745262"/>
        <bgColor indexed="64"/>
      </patternFill>
    </fill>
    <fill>
      <patternFill patternType="solid">
        <fgColor rgb="FFFFEECC"/>
        <bgColor indexed="64"/>
      </patternFill>
    </fill>
    <fill>
      <patternFill patternType="solid">
        <fgColor theme="0" tint="-4.9989318521683403E-2"/>
        <bgColor indexed="64"/>
      </patternFill>
    </fill>
  </fills>
  <borders count="40">
    <border>
      <left/>
      <right/>
      <top/>
      <bottom/>
      <diagonal/>
    </border>
    <border>
      <left/>
      <right/>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thin">
        <color indexed="64"/>
      </left>
      <right style="thin">
        <color indexed="64"/>
      </right>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hair">
        <color indexed="64"/>
      </left>
      <right/>
      <top/>
      <bottom/>
      <diagonal/>
    </border>
  </borders>
  <cellStyleXfs count="3">
    <xf numFmtId="0" fontId="0" fillId="0" borderId="0">
      <alignment vertical="center"/>
    </xf>
    <xf numFmtId="38" fontId="14" fillId="0" borderId="0" applyFont="0" applyFill="0" applyBorder="0" applyAlignment="0" applyProtection="0">
      <alignment vertical="center"/>
    </xf>
    <xf numFmtId="0" fontId="14" fillId="0" borderId="0">
      <alignment vertical="center"/>
    </xf>
  </cellStyleXfs>
  <cellXfs count="404">
    <xf numFmtId="0" fontId="0" fillId="0" borderId="0" xfId="0">
      <alignment vertical="center"/>
    </xf>
    <xf numFmtId="31" fontId="0" fillId="0" borderId="0" xfId="0" applyNumberFormat="1">
      <alignment vertical="center"/>
    </xf>
    <xf numFmtId="0" fontId="15" fillId="0" borderId="0" xfId="0" applyFont="1">
      <alignment vertical="center"/>
    </xf>
    <xf numFmtId="0" fontId="0" fillId="0" borderId="0" xfId="0" applyAlignment="1">
      <alignment horizontal="right" vertical="center"/>
    </xf>
    <xf numFmtId="0" fontId="16" fillId="0" borderId="0" xfId="0" applyFont="1">
      <alignment vertical="center"/>
    </xf>
    <xf numFmtId="0" fontId="17" fillId="0" borderId="0" xfId="0" applyFont="1">
      <alignment vertical="center"/>
    </xf>
    <xf numFmtId="176" fontId="14" fillId="0" borderId="0" xfId="1" applyNumberFormat="1" applyAlignment="1">
      <alignment horizontal="right" vertical="center"/>
    </xf>
    <xf numFmtId="0" fontId="18" fillId="0" borderId="0" xfId="0" applyFont="1">
      <alignment vertical="center"/>
    </xf>
    <xf numFmtId="0" fontId="17" fillId="0" borderId="1" xfId="0" applyFont="1" applyBorder="1" applyAlignment="1">
      <alignment vertical="center" wrapText="1"/>
    </xf>
    <xf numFmtId="0" fontId="19" fillId="0" borderId="0" xfId="0" applyFont="1">
      <alignment vertical="center"/>
    </xf>
    <xf numFmtId="177" fontId="17" fillId="0" borderId="0" xfId="0" applyNumberFormat="1" applyFont="1" applyAlignment="1">
      <alignment horizontal="center" vertical="center" wrapText="1"/>
    </xf>
    <xf numFmtId="179" fontId="16" fillId="0" borderId="0" xfId="0" applyNumberFormat="1" applyFont="1">
      <alignment vertical="center"/>
    </xf>
    <xf numFmtId="38" fontId="16" fillId="0" borderId="0" xfId="0" applyNumberFormat="1" applyFont="1">
      <alignment vertical="center"/>
    </xf>
    <xf numFmtId="180" fontId="16" fillId="0" borderId="0" xfId="0" applyNumberFormat="1" applyFont="1">
      <alignment vertical="center"/>
    </xf>
    <xf numFmtId="0" fontId="16" fillId="0" borderId="0" xfId="0" applyFont="1" applyAlignment="1">
      <alignment horizontal="right" vertical="center"/>
    </xf>
    <xf numFmtId="0" fontId="0" fillId="0" borderId="0" xfId="0" applyAlignment="1">
      <alignment vertical="top"/>
    </xf>
    <xf numFmtId="0" fontId="20" fillId="0" borderId="0" xfId="0" applyFont="1">
      <alignment vertical="center"/>
    </xf>
    <xf numFmtId="180" fontId="16" fillId="0" borderId="2" xfId="0" applyNumberFormat="1" applyFont="1" applyBorder="1">
      <alignment vertical="center"/>
    </xf>
    <xf numFmtId="180" fontId="16" fillId="0" borderId="4" xfId="0" applyNumberFormat="1" applyFont="1" applyBorder="1">
      <alignment vertical="center"/>
    </xf>
    <xf numFmtId="0" fontId="0" fillId="0" borderId="2" xfId="0" applyBorder="1">
      <alignment vertical="center"/>
    </xf>
    <xf numFmtId="0" fontId="0" fillId="0" borderId="2" xfId="0" applyBorder="1" applyAlignment="1">
      <alignment horizontal="right" vertical="center"/>
    </xf>
    <xf numFmtId="0" fontId="16" fillId="2" borderId="6" xfId="0" applyFont="1" applyFill="1" applyBorder="1">
      <alignment vertical="center"/>
    </xf>
    <xf numFmtId="178" fontId="16" fillId="0" borderId="6" xfId="0" applyNumberFormat="1" applyFont="1" applyBorder="1">
      <alignment vertical="center"/>
    </xf>
    <xf numFmtId="178" fontId="16" fillId="0" borderId="2" xfId="0" applyNumberFormat="1" applyFont="1" applyBorder="1">
      <alignment vertical="center"/>
    </xf>
    <xf numFmtId="179" fontId="16" fillId="0" borderId="2" xfId="0" applyNumberFormat="1" applyFont="1" applyBorder="1">
      <alignment vertical="center"/>
    </xf>
    <xf numFmtId="178" fontId="16" fillId="3" borderId="5" xfId="0" applyNumberFormat="1" applyFont="1" applyFill="1" applyBorder="1">
      <alignment vertical="center"/>
    </xf>
    <xf numFmtId="178" fontId="16" fillId="0" borderId="4" xfId="0" applyNumberFormat="1" applyFont="1" applyBorder="1">
      <alignment vertical="center"/>
    </xf>
    <xf numFmtId="178" fontId="16" fillId="4" borderId="5" xfId="0" applyNumberFormat="1" applyFont="1" applyFill="1" applyBorder="1">
      <alignment vertical="center"/>
    </xf>
    <xf numFmtId="0" fontId="0" fillId="0" borderId="2" xfId="0" quotePrefix="1" applyBorder="1" applyAlignment="1">
      <alignment horizontal="right" vertical="center"/>
    </xf>
    <xf numFmtId="179" fontId="16" fillId="0" borderId="6" xfId="0" applyNumberFormat="1" applyFont="1" applyBorder="1">
      <alignment vertical="center"/>
    </xf>
    <xf numFmtId="180" fontId="16" fillId="0" borderId="6" xfId="0" applyNumberFormat="1" applyFont="1" applyBorder="1">
      <alignment vertical="center"/>
    </xf>
    <xf numFmtId="0" fontId="17" fillId="7" borderId="6" xfId="0" applyFont="1" applyFill="1" applyBorder="1" applyAlignment="1">
      <alignment horizontal="right" vertical="center"/>
    </xf>
    <xf numFmtId="0" fontId="16" fillId="2" borderId="3" xfId="0" applyFont="1" applyFill="1" applyBorder="1">
      <alignment vertical="center"/>
    </xf>
    <xf numFmtId="0" fontId="21" fillId="0" borderId="0" xfId="0" applyFont="1">
      <alignment vertical="center"/>
    </xf>
    <xf numFmtId="0" fontId="0" fillId="7" borderId="2" xfId="0" applyFill="1" applyBorder="1">
      <alignment vertical="center"/>
    </xf>
    <xf numFmtId="0" fontId="0" fillId="7" borderId="2" xfId="0" applyFill="1" applyBorder="1" applyAlignment="1">
      <alignment horizontal="left" vertical="center"/>
    </xf>
    <xf numFmtId="0" fontId="22" fillId="0" borderId="2" xfId="0" applyFont="1" applyBorder="1" applyAlignment="1">
      <alignment horizontal="center" vertical="center"/>
    </xf>
    <xf numFmtId="0" fontId="16" fillId="4" borderId="8" xfId="0" applyFont="1" applyFill="1" applyBorder="1">
      <alignment vertical="center"/>
    </xf>
    <xf numFmtId="0" fontId="16" fillId="4" borderId="0" xfId="0" applyFont="1" applyFill="1">
      <alignment vertical="center"/>
    </xf>
    <xf numFmtId="0" fontId="16" fillId="3" borderId="0" xfId="0" applyFont="1" applyFill="1">
      <alignment vertical="center"/>
    </xf>
    <xf numFmtId="0" fontId="16" fillId="7" borderId="2" xfId="0" applyFont="1" applyFill="1" applyBorder="1">
      <alignment vertical="center"/>
    </xf>
    <xf numFmtId="0" fontId="16" fillId="7" borderId="2" xfId="0" applyFont="1" applyFill="1" applyBorder="1" applyAlignment="1">
      <alignment vertical="center" wrapText="1"/>
    </xf>
    <xf numFmtId="0" fontId="16" fillId="7" borderId="2" xfId="0" applyFont="1" applyFill="1" applyBorder="1" applyAlignment="1">
      <alignment horizontal="right" vertical="center" wrapText="1"/>
    </xf>
    <xf numFmtId="0" fontId="16" fillId="7" borderId="4" xfId="0" applyFont="1" applyFill="1" applyBorder="1" applyAlignment="1">
      <alignment vertical="top"/>
    </xf>
    <xf numFmtId="0" fontId="16" fillId="7" borderId="9" xfId="0" applyFont="1" applyFill="1" applyBorder="1" applyAlignment="1">
      <alignment horizontal="right" vertical="center" wrapText="1"/>
    </xf>
    <xf numFmtId="0" fontId="16" fillId="2" borderId="10" xfId="0" applyFont="1" applyFill="1" applyBorder="1">
      <alignment vertical="center"/>
    </xf>
    <xf numFmtId="0" fontId="16" fillId="2" borderId="9" xfId="0" applyFont="1" applyFill="1" applyBorder="1">
      <alignment vertical="center"/>
    </xf>
    <xf numFmtId="0" fontId="16" fillId="2" borderId="11" xfId="0" applyFont="1" applyFill="1" applyBorder="1">
      <alignment vertical="center"/>
    </xf>
    <xf numFmtId="0" fontId="16" fillId="2" borderId="12" xfId="0" applyFont="1" applyFill="1" applyBorder="1">
      <alignment vertical="center"/>
    </xf>
    <xf numFmtId="0" fontId="16" fillId="2" borderId="10" xfId="0" applyFont="1" applyFill="1" applyBorder="1" applyAlignment="1">
      <alignment vertical="center" wrapText="1"/>
    </xf>
    <xf numFmtId="0" fontId="16" fillId="2" borderId="13" xfId="0" applyFont="1" applyFill="1" applyBorder="1">
      <alignment vertical="center"/>
    </xf>
    <xf numFmtId="0" fontId="16" fillId="2" borderId="0" xfId="0" applyFont="1" applyFill="1" applyAlignment="1">
      <alignment vertical="top"/>
    </xf>
    <xf numFmtId="0" fontId="20" fillId="2" borderId="14" xfId="0" applyFont="1" applyFill="1" applyBorder="1" applyAlignment="1">
      <alignment vertical="top"/>
    </xf>
    <xf numFmtId="0" fontId="16" fillId="2" borderId="7" xfId="0" applyFont="1" applyFill="1" applyBorder="1" applyAlignment="1">
      <alignment vertical="top"/>
    </xf>
    <xf numFmtId="0" fontId="20" fillId="2" borderId="15" xfId="0" applyFont="1" applyFill="1" applyBorder="1" applyAlignment="1">
      <alignment vertical="top"/>
    </xf>
    <xf numFmtId="0" fontId="16" fillId="4" borderId="8" xfId="0" applyFont="1" applyFill="1" applyBorder="1" applyAlignment="1">
      <alignment vertical="center" wrapText="1"/>
    </xf>
    <xf numFmtId="0" fontId="17" fillId="7" borderId="10" xfId="0" applyFont="1" applyFill="1" applyBorder="1" applyAlignment="1">
      <alignment horizontal="right" vertical="center" wrapText="1"/>
    </xf>
    <xf numFmtId="0" fontId="0" fillId="0" borderId="16" xfId="0" applyBorder="1">
      <alignment vertical="center"/>
    </xf>
    <xf numFmtId="0" fontId="0" fillId="8" borderId="2" xfId="0" applyFill="1" applyBorder="1" applyAlignment="1">
      <alignment horizontal="right" vertical="center"/>
    </xf>
    <xf numFmtId="0" fontId="23" fillId="0" borderId="0" xfId="0" applyFont="1">
      <alignment vertical="center"/>
    </xf>
    <xf numFmtId="0" fontId="17" fillId="0" borderId="0" xfId="2" applyFont="1">
      <alignment vertical="center"/>
    </xf>
    <xf numFmtId="0" fontId="17" fillId="0" borderId="0" xfId="2" applyFont="1" applyAlignment="1">
      <alignment vertical="top" wrapText="1"/>
    </xf>
    <xf numFmtId="0" fontId="17" fillId="0" borderId="0" xfId="2" applyFont="1" applyAlignment="1">
      <alignment vertical="center" wrapText="1"/>
    </xf>
    <xf numFmtId="0" fontId="17" fillId="0" borderId="0" xfId="2" applyFont="1" applyAlignment="1">
      <alignment vertical="top"/>
    </xf>
    <xf numFmtId="180" fontId="17" fillId="0" borderId="0" xfId="2" applyNumberFormat="1" applyFont="1">
      <alignment vertical="center"/>
    </xf>
    <xf numFmtId="38" fontId="17" fillId="0" borderId="0" xfId="2" applyNumberFormat="1" applyFont="1">
      <alignment vertical="center"/>
    </xf>
    <xf numFmtId="183" fontId="17" fillId="0" borderId="0" xfId="2" applyNumberFormat="1" applyFont="1">
      <alignment vertical="center"/>
    </xf>
    <xf numFmtId="185" fontId="16" fillId="6" borderId="5" xfId="0" applyNumberFormat="1" applyFont="1" applyFill="1" applyBorder="1">
      <alignment vertical="center"/>
    </xf>
    <xf numFmtId="185" fontId="16" fillId="5" borderId="5" xfId="0" applyNumberFormat="1" applyFont="1" applyFill="1" applyBorder="1">
      <alignment vertical="center"/>
    </xf>
    <xf numFmtId="185" fontId="16" fillId="10" borderId="7" xfId="0" applyNumberFormat="1" applyFont="1" applyFill="1" applyBorder="1">
      <alignment vertical="center"/>
    </xf>
    <xf numFmtId="186" fontId="16" fillId="0" borderId="2" xfId="0" applyNumberFormat="1" applyFont="1" applyBorder="1" applyAlignment="1">
      <alignment horizontal="right" vertical="center"/>
    </xf>
    <xf numFmtId="187" fontId="16" fillId="2" borderId="9" xfId="0" applyNumberFormat="1" applyFont="1" applyFill="1" applyBorder="1">
      <alignment vertical="center"/>
    </xf>
    <xf numFmtId="49" fontId="16" fillId="7" borderId="2" xfId="0" applyNumberFormat="1" applyFont="1" applyFill="1" applyBorder="1" applyAlignment="1">
      <alignment horizontal="right" vertical="center" wrapText="1"/>
    </xf>
    <xf numFmtId="0" fontId="16" fillId="2" borderId="2" xfId="0" applyFont="1" applyFill="1" applyBorder="1">
      <alignment vertical="center"/>
    </xf>
    <xf numFmtId="0" fontId="16" fillId="0" borderId="7" xfId="0" applyFont="1" applyBorder="1">
      <alignment vertical="center"/>
    </xf>
    <xf numFmtId="49" fontId="17" fillId="7" borderId="2" xfId="0" applyNumberFormat="1" applyFont="1" applyFill="1" applyBorder="1" applyAlignment="1">
      <alignment horizontal="right" vertical="center" wrapText="1"/>
    </xf>
    <xf numFmtId="0" fontId="17" fillId="7" borderId="10" xfId="0" applyFont="1" applyFill="1" applyBorder="1" applyAlignment="1">
      <alignment horizontal="right" vertical="center"/>
    </xf>
    <xf numFmtId="0" fontId="17" fillId="7" borderId="6" xfId="0" applyFont="1" applyFill="1" applyBorder="1">
      <alignment vertical="center"/>
    </xf>
    <xf numFmtId="0" fontId="17" fillId="7" borderId="9" xfId="0" applyFont="1" applyFill="1" applyBorder="1" applyAlignment="1">
      <alignment horizontal="left" vertical="center" wrapText="1"/>
    </xf>
    <xf numFmtId="0" fontId="16" fillId="7" borderId="0" xfId="0" applyFont="1" applyFill="1" applyAlignment="1">
      <alignment vertical="top"/>
    </xf>
    <xf numFmtId="0" fontId="16" fillId="7" borderId="3" xfId="0" applyFont="1" applyFill="1" applyBorder="1" applyAlignment="1">
      <alignment vertical="top" wrapText="1"/>
    </xf>
    <xf numFmtId="0" fontId="17" fillId="0" borderId="17" xfId="2" applyFont="1" applyBorder="1">
      <alignment vertical="center"/>
    </xf>
    <xf numFmtId="0" fontId="17" fillId="0" borderId="17" xfId="2" applyFont="1" applyBorder="1" applyAlignment="1">
      <alignment horizontal="right" vertical="center"/>
    </xf>
    <xf numFmtId="0" fontId="17" fillId="0" borderId="17" xfId="2" applyFont="1" applyBorder="1" applyAlignment="1">
      <alignment vertical="top" wrapText="1"/>
    </xf>
    <xf numFmtId="0" fontId="17" fillId="0" borderId="17" xfId="2" applyFont="1" applyBorder="1" applyAlignment="1">
      <alignment horizontal="right" vertical="center" wrapText="1"/>
    </xf>
    <xf numFmtId="3" fontId="17" fillId="0" borderId="17" xfId="2" applyNumberFormat="1" applyFont="1" applyBorder="1" applyAlignment="1">
      <alignment horizontal="right" vertical="center"/>
    </xf>
    <xf numFmtId="183" fontId="17" fillId="0" borderId="17" xfId="2" applyNumberFormat="1" applyFont="1" applyBorder="1">
      <alignment vertical="center"/>
    </xf>
    <xf numFmtId="0" fontId="17" fillId="0" borderId="18" xfId="2" applyFont="1" applyBorder="1">
      <alignment vertical="center"/>
    </xf>
    <xf numFmtId="183" fontId="17" fillId="9" borderId="17" xfId="2" applyNumberFormat="1" applyFont="1" applyFill="1" applyBorder="1">
      <alignment vertical="center"/>
    </xf>
    <xf numFmtId="0" fontId="17" fillId="0" borderId="17" xfId="2" applyFont="1" applyBorder="1" applyAlignment="1">
      <alignment vertical="center" wrapText="1"/>
    </xf>
    <xf numFmtId="49" fontId="17" fillId="0" borderId="17" xfId="2" applyNumberFormat="1" applyFont="1" applyBorder="1" applyAlignment="1">
      <alignment horizontal="right" vertical="center" wrapText="1"/>
    </xf>
    <xf numFmtId="180" fontId="17" fillId="0" borderId="17" xfId="2" applyNumberFormat="1" applyFont="1" applyBorder="1">
      <alignment vertical="center"/>
    </xf>
    <xf numFmtId="0" fontId="17" fillId="9" borderId="17" xfId="2" applyFont="1" applyFill="1" applyBorder="1">
      <alignment vertical="center"/>
    </xf>
    <xf numFmtId="183" fontId="17" fillId="9" borderId="18" xfId="2" applyNumberFormat="1" applyFont="1" applyFill="1" applyBorder="1">
      <alignment vertical="center"/>
    </xf>
    <xf numFmtId="0" fontId="0" fillId="0" borderId="17" xfId="0" applyBorder="1">
      <alignment vertical="center"/>
    </xf>
    <xf numFmtId="183" fontId="0" fillId="0" borderId="17" xfId="0" applyNumberFormat="1" applyBorder="1">
      <alignment vertical="center"/>
    </xf>
    <xf numFmtId="183" fontId="0" fillId="0" borderId="0" xfId="0" applyNumberFormat="1">
      <alignment vertical="center"/>
    </xf>
    <xf numFmtId="183" fontId="0" fillId="9" borderId="17" xfId="0" applyNumberFormat="1" applyFill="1" applyBorder="1">
      <alignment vertical="center"/>
    </xf>
    <xf numFmtId="0" fontId="16" fillId="3" borderId="0" xfId="0" applyFont="1" applyFill="1" applyAlignment="1">
      <alignment horizontal="left" vertical="top" wrapText="1"/>
    </xf>
    <xf numFmtId="38" fontId="17" fillId="12" borderId="5" xfId="0" applyNumberFormat="1" applyFont="1" applyFill="1" applyBorder="1">
      <alignment vertical="center"/>
    </xf>
    <xf numFmtId="38" fontId="17" fillId="13" borderId="6" xfId="0" applyNumberFormat="1" applyFont="1" applyFill="1" applyBorder="1">
      <alignment vertical="center"/>
    </xf>
    <xf numFmtId="0" fontId="16" fillId="0" borderId="4" xfId="0" applyFont="1" applyBorder="1" applyAlignment="1">
      <alignment horizontal="right" vertical="center"/>
    </xf>
    <xf numFmtId="0" fontId="16" fillId="0" borderId="11" xfId="0" applyFont="1" applyBorder="1" applyAlignment="1">
      <alignment horizontal="right" vertical="center"/>
    </xf>
    <xf numFmtId="38" fontId="17" fillId="0" borderId="4" xfId="0" applyNumberFormat="1" applyFont="1" applyBorder="1">
      <alignment vertical="center"/>
    </xf>
    <xf numFmtId="0" fontId="16" fillId="2" borderId="14" xfId="0" applyFont="1" applyFill="1" applyBorder="1">
      <alignment vertical="center"/>
    </xf>
    <xf numFmtId="187" fontId="16" fillId="2" borderId="13" xfId="0" applyNumberFormat="1" applyFont="1" applyFill="1" applyBorder="1">
      <alignment vertical="center"/>
    </xf>
    <xf numFmtId="180" fontId="16" fillId="0" borderId="3" xfId="0" applyNumberFormat="1" applyFont="1" applyBorder="1">
      <alignment vertical="center"/>
    </xf>
    <xf numFmtId="0" fontId="0" fillId="14" borderId="8" xfId="0" applyFill="1" applyBorder="1">
      <alignment vertical="center"/>
    </xf>
    <xf numFmtId="0" fontId="0" fillId="14" borderId="0" xfId="0" applyFill="1">
      <alignment vertical="center"/>
    </xf>
    <xf numFmtId="0" fontId="0" fillId="14" borderId="4" xfId="0" applyFill="1" applyBorder="1">
      <alignment vertical="center"/>
    </xf>
    <xf numFmtId="0" fontId="0" fillId="14" borderId="3" xfId="0" applyFill="1" applyBorder="1">
      <alignment vertical="center"/>
    </xf>
    <xf numFmtId="0" fontId="0" fillId="0" borderId="17" xfId="0" applyBorder="1" applyAlignment="1">
      <alignment horizontal="left" vertical="center"/>
    </xf>
    <xf numFmtId="0" fontId="0" fillId="0" borderId="0" xfId="0" applyAlignment="1">
      <alignment horizontal="left" vertical="center"/>
    </xf>
    <xf numFmtId="180" fontId="0" fillId="0" borderId="0" xfId="0" applyNumberFormat="1">
      <alignment vertical="center"/>
    </xf>
    <xf numFmtId="0" fontId="16" fillId="7" borderId="9" xfId="0" applyFont="1" applyFill="1" applyBorder="1" applyAlignment="1">
      <alignment vertical="top" wrapText="1"/>
    </xf>
    <xf numFmtId="0" fontId="16" fillId="2" borderId="10" xfId="0" applyFont="1" applyFill="1" applyBorder="1" applyAlignment="1">
      <alignment horizontal="right" vertical="center"/>
    </xf>
    <xf numFmtId="0" fontId="16" fillId="2" borderId="12" xfId="0" applyFont="1" applyFill="1" applyBorder="1" applyAlignment="1">
      <alignment horizontal="right" vertical="center"/>
    </xf>
    <xf numFmtId="180" fontId="0" fillId="0" borderId="17" xfId="0" applyNumberFormat="1" applyBorder="1">
      <alignment vertical="center"/>
    </xf>
    <xf numFmtId="0" fontId="0" fillId="0" borderId="18" xfId="0" applyBorder="1">
      <alignment vertical="center"/>
    </xf>
    <xf numFmtId="0" fontId="0" fillId="0" borderId="20" xfId="0" applyBorder="1">
      <alignment vertical="center"/>
    </xf>
    <xf numFmtId="0" fontId="0" fillId="0" borderId="16" xfId="0" applyBorder="1" applyAlignment="1">
      <alignment horizontal="left" vertical="center"/>
    </xf>
    <xf numFmtId="180" fontId="0" fillId="0" borderId="16" xfId="0" applyNumberFormat="1" applyBorder="1">
      <alignment vertical="center"/>
    </xf>
    <xf numFmtId="0" fontId="0" fillId="0" borderId="1" xfId="0" applyBorder="1">
      <alignment vertical="center"/>
    </xf>
    <xf numFmtId="0" fontId="0" fillId="0" borderId="1" xfId="0" applyBorder="1" applyAlignment="1">
      <alignment horizontal="left" vertical="center"/>
    </xf>
    <xf numFmtId="180" fontId="0" fillId="0" borderId="1" xfId="0" applyNumberFormat="1" applyBorder="1">
      <alignment vertical="center"/>
    </xf>
    <xf numFmtId="180" fontId="0" fillId="9" borderId="17" xfId="0" applyNumberFormat="1" applyFill="1" applyBorder="1">
      <alignment vertical="center"/>
    </xf>
    <xf numFmtId="0" fontId="0" fillId="9" borderId="17" xfId="0" applyFill="1" applyBorder="1">
      <alignment vertical="center"/>
    </xf>
    <xf numFmtId="0" fontId="0" fillId="9" borderId="17" xfId="0" applyFill="1" applyBorder="1" applyAlignment="1">
      <alignment horizontal="left" vertical="center"/>
    </xf>
    <xf numFmtId="0" fontId="0" fillId="0" borderId="0" xfId="0" applyAlignment="1">
      <alignment horizontal="center" vertical="center"/>
    </xf>
    <xf numFmtId="56" fontId="0" fillId="0" borderId="0" xfId="0" quotePrefix="1" applyNumberFormat="1" applyAlignment="1">
      <alignment horizontal="center" vertical="center"/>
    </xf>
    <xf numFmtId="0" fontId="16" fillId="0" borderId="0" xfId="0" applyFont="1" applyAlignment="1">
      <alignment horizontal="left" vertical="top" wrapText="1"/>
    </xf>
    <xf numFmtId="0" fontId="16" fillId="2" borderId="1" xfId="0" applyFont="1" applyFill="1" applyBorder="1">
      <alignment vertical="center"/>
    </xf>
    <xf numFmtId="0" fontId="16" fillId="2" borderId="21" xfId="0" applyFont="1" applyFill="1" applyBorder="1" applyAlignment="1">
      <alignment horizontal="right" vertical="center"/>
    </xf>
    <xf numFmtId="0" fontId="16" fillId="14" borderId="6" xfId="0" applyFont="1" applyFill="1" applyBorder="1">
      <alignment vertical="center"/>
    </xf>
    <xf numFmtId="0" fontId="0" fillId="0" borderId="8" xfId="0" applyBorder="1">
      <alignment vertical="center"/>
    </xf>
    <xf numFmtId="0" fontId="0" fillId="14" borderId="22" xfId="0" applyFill="1" applyBorder="1" applyAlignment="1">
      <alignment vertical="top"/>
    </xf>
    <xf numFmtId="0" fontId="0" fillId="14" borderId="23" xfId="0" applyFill="1" applyBorder="1" applyAlignment="1">
      <alignment vertical="top"/>
    </xf>
    <xf numFmtId="0" fontId="0" fillId="14" borderId="24" xfId="0" applyFill="1" applyBorder="1" applyAlignment="1">
      <alignment vertical="top"/>
    </xf>
    <xf numFmtId="0" fontId="0" fillId="14" borderId="25" xfId="0" applyFill="1" applyBorder="1" applyAlignment="1">
      <alignment vertical="top"/>
    </xf>
    <xf numFmtId="0" fontId="0" fillId="14" borderId="26" xfId="0" applyFill="1" applyBorder="1" applyAlignment="1">
      <alignment vertical="top"/>
    </xf>
    <xf numFmtId="0" fontId="0" fillId="14" borderId="27" xfId="0" applyFill="1" applyBorder="1" applyAlignment="1">
      <alignment vertical="top"/>
    </xf>
    <xf numFmtId="0" fontId="16" fillId="14" borderId="10" xfId="0" applyFont="1" applyFill="1" applyBorder="1" applyAlignment="1">
      <alignment horizontal="right" vertical="center"/>
    </xf>
    <xf numFmtId="0" fontId="16" fillId="3" borderId="13" xfId="0" applyFont="1" applyFill="1" applyBorder="1" applyAlignment="1">
      <alignment horizontal="right" vertical="center"/>
    </xf>
    <xf numFmtId="0" fontId="16" fillId="14" borderId="5" xfId="0" applyFont="1" applyFill="1" applyBorder="1" applyAlignment="1">
      <alignment horizontal="left" vertical="top" wrapText="1"/>
    </xf>
    <xf numFmtId="0" fontId="16" fillId="14" borderId="12" xfId="0" applyFont="1" applyFill="1" applyBorder="1" applyAlignment="1">
      <alignment horizontal="right" vertical="center"/>
    </xf>
    <xf numFmtId="0" fontId="16" fillId="4" borderId="13" xfId="0" applyFont="1" applyFill="1" applyBorder="1" applyAlignment="1">
      <alignment horizontal="right" vertical="center"/>
    </xf>
    <xf numFmtId="0" fontId="16" fillId="2" borderId="5" xfId="0" applyFont="1" applyFill="1" applyBorder="1">
      <alignment vertical="center"/>
    </xf>
    <xf numFmtId="0" fontId="16" fillId="0" borderId="8" xfId="0" applyFont="1" applyBorder="1" applyAlignment="1">
      <alignment horizontal="right" vertical="center"/>
    </xf>
    <xf numFmtId="0" fontId="16" fillId="0" borderId="1" xfId="0" applyFont="1" applyBorder="1" applyAlignment="1">
      <alignment horizontal="right" vertical="center"/>
    </xf>
    <xf numFmtId="55" fontId="0" fillId="0" borderId="0" xfId="0" applyNumberFormat="1" applyAlignment="1">
      <alignment horizontal="left" vertical="center"/>
    </xf>
    <xf numFmtId="183" fontId="0" fillId="0" borderId="7" xfId="0" applyNumberFormat="1" applyBorder="1">
      <alignment vertical="center"/>
    </xf>
    <xf numFmtId="0" fontId="0" fillId="0" borderId="17" xfId="0" applyBorder="1" applyAlignment="1">
      <alignment vertical="center" wrapText="1"/>
    </xf>
    <xf numFmtId="0" fontId="0" fillId="6" borderId="17" xfId="0" applyFill="1" applyBorder="1">
      <alignment vertical="center"/>
    </xf>
    <xf numFmtId="0" fontId="0" fillId="6" borderId="17" xfId="0" applyFill="1" applyBorder="1" applyAlignment="1">
      <alignment horizontal="right" vertical="center"/>
    </xf>
    <xf numFmtId="0" fontId="0" fillId="10" borderId="17" xfId="0" applyFill="1" applyBorder="1">
      <alignment vertical="center"/>
    </xf>
    <xf numFmtId="0" fontId="0" fillId="10" borderId="17" xfId="0" applyFill="1" applyBorder="1" applyAlignment="1">
      <alignment horizontal="right" vertical="center"/>
    </xf>
    <xf numFmtId="0" fontId="0" fillId="7" borderId="2" xfId="0" applyFill="1" applyBorder="1" applyAlignment="1">
      <alignment horizontal="right" vertical="center"/>
    </xf>
    <xf numFmtId="0" fontId="0" fillId="0" borderId="0" xfId="0" applyAlignment="1"/>
    <xf numFmtId="0" fontId="25" fillId="0" borderId="0" xfId="0" applyFont="1">
      <alignment vertical="center"/>
    </xf>
    <xf numFmtId="0" fontId="0" fillId="7" borderId="2" xfId="0" applyFill="1" applyBorder="1" applyAlignment="1">
      <alignment vertical="top"/>
    </xf>
    <xf numFmtId="0" fontId="0" fillId="8" borderId="2" xfId="0" applyFill="1" applyBorder="1" applyAlignment="1">
      <alignment horizontal="right" vertical="center" wrapText="1"/>
    </xf>
    <xf numFmtId="181" fontId="0" fillId="0" borderId="2" xfId="0" applyNumberFormat="1" applyBorder="1" applyAlignment="1">
      <alignment horizontal="right" vertical="center"/>
    </xf>
    <xf numFmtId="0" fontId="0" fillId="14" borderId="2" xfId="0" applyFill="1" applyBorder="1" applyAlignment="1">
      <alignment horizontal="right" vertical="center" wrapText="1"/>
    </xf>
    <xf numFmtId="181" fontId="0" fillId="14" borderId="0" xfId="0" applyNumberFormat="1" applyFill="1" applyAlignment="1">
      <alignment horizontal="right" vertical="center"/>
    </xf>
    <xf numFmtId="181" fontId="0" fillId="14" borderId="3" xfId="0" applyNumberFormat="1" applyFill="1" applyBorder="1" applyAlignment="1">
      <alignment horizontal="right" vertical="center"/>
    </xf>
    <xf numFmtId="180" fontId="16" fillId="0" borderId="19" xfId="0" applyNumberFormat="1" applyFont="1" applyBorder="1">
      <alignment vertical="center"/>
    </xf>
    <xf numFmtId="189" fontId="0" fillId="0" borderId="0" xfId="0" applyNumberFormat="1">
      <alignment vertical="center"/>
    </xf>
    <xf numFmtId="9" fontId="16" fillId="18" borderId="5" xfId="0" applyNumberFormat="1" applyFont="1" applyFill="1" applyBorder="1" applyAlignment="1">
      <alignment horizontal="right" vertical="center"/>
    </xf>
    <xf numFmtId="191" fontId="17" fillId="7" borderId="2" xfId="0" applyNumberFormat="1" applyFont="1" applyFill="1" applyBorder="1" applyAlignment="1">
      <alignment horizontal="right" vertical="center" wrapText="1"/>
    </xf>
    <xf numFmtId="49" fontId="0" fillId="0" borderId="0" xfId="0" applyNumberFormat="1" applyAlignment="1">
      <alignment vertical="center" wrapText="1"/>
    </xf>
    <xf numFmtId="3" fontId="0" fillId="0" borderId="0" xfId="0" applyNumberFormat="1">
      <alignment vertical="center"/>
    </xf>
    <xf numFmtId="49" fontId="0" fillId="0" borderId="17" xfId="0" applyNumberFormat="1" applyBorder="1" applyAlignment="1">
      <alignment horizontal="right" vertical="center" wrapText="1"/>
    </xf>
    <xf numFmtId="0" fontId="16" fillId="0" borderId="0" xfId="0" applyFont="1" applyAlignment="1">
      <alignment vertical="top"/>
    </xf>
    <xf numFmtId="190" fontId="16" fillId="17" borderId="2" xfId="0" applyNumberFormat="1" applyFont="1" applyFill="1" applyBorder="1" applyAlignment="1">
      <alignment vertical="top"/>
    </xf>
    <xf numFmtId="0" fontId="20" fillId="2" borderId="9" xfId="0" applyFont="1" applyFill="1" applyBorder="1">
      <alignment vertical="center"/>
    </xf>
    <xf numFmtId="0" fontId="28" fillId="2" borderId="13" xfId="0" applyFont="1" applyFill="1" applyBorder="1" applyAlignment="1">
      <alignment horizontal="right" vertical="top"/>
    </xf>
    <xf numFmtId="0" fontId="20" fillId="2" borderId="31" xfId="0" applyFont="1" applyFill="1" applyBorder="1">
      <alignment vertical="center"/>
    </xf>
    <xf numFmtId="0" fontId="28" fillId="2" borderId="33" xfId="0" applyFont="1" applyFill="1" applyBorder="1" applyAlignment="1">
      <alignment horizontal="right" vertical="top"/>
    </xf>
    <xf numFmtId="0" fontId="20" fillId="2" borderId="11" xfId="0" applyFont="1" applyFill="1" applyBorder="1">
      <alignment vertical="center"/>
    </xf>
    <xf numFmtId="0" fontId="28" fillId="2" borderId="15" xfId="0" applyFont="1" applyFill="1" applyBorder="1" applyAlignment="1">
      <alignment horizontal="right" vertical="center"/>
    </xf>
    <xf numFmtId="0" fontId="20" fillId="2" borderId="10" xfId="0" applyFont="1" applyFill="1" applyBorder="1">
      <alignment vertical="center"/>
    </xf>
    <xf numFmtId="0" fontId="28" fillId="2" borderId="9" xfId="0" applyFont="1" applyFill="1" applyBorder="1" applyAlignment="1">
      <alignment horizontal="right" vertical="top"/>
    </xf>
    <xf numFmtId="179" fontId="16" fillId="0" borderId="32" xfId="0" applyNumberFormat="1" applyFont="1" applyBorder="1">
      <alignment vertical="center"/>
    </xf>
    <xf numFmtId="179" fontId="16" fillId="17" borderId="34" xfId="0" applyNumberFormat="1" applyFont="1" applyFill="1" applyBorder="1" applyAlignment="1">
      <alignment vertical="top"/>
    </xf>
    <xf numFmtId="179" fontId="16" fillId="0" borderId="4" xfId="0" applyNumberFormat="1" applyFont="1" applyBorder="1">
      <alignment vertical="center"/>
    </xf>
    <xf numFmtId="190" fontId="16" fillId="15" borderId="7" xfId="0" applyNumberFormat="1" applyFont="1" applyFill="1" applyBorder="1">
      <alignment vertical="center"/>
    </xf>
    <xf numFmtId="179" fontId="16" fillId="0" borderId="19" xfId="0" applyNumberFormat="1" applyFont="1" applyBorder="1">
      <alignment vertical="center"/>
    </xf>
    <xf numFmtId="49" fontId="20" fillId="7" borderId="9" xfId="0" applyNumberFormat="1" applyFont="1" applyFill="1" applyBorder="1" applyAlignment="1">
      <alignment horizontal="right" vertical="center" wrapText="1"/>
    </xf>
    <xf numFmtId="0" fontId="0" fillId="14" borderId="5" xfId="0" applyFill="1" applyBorder="1">
      <alignment vertical="center"/>
    </xf>
    <xf numFmtId="0" fontId="0" fillId="0" borderId="0" xfId="0" applyAlignment="1">
      <alignment horizontal="left" vertical="top"/>
    </xf>
    <xf numFmtId="183" fontId="0" fillId="19" borderId="17" xfId="0" applyNumberFormat="1" applyFill="1" applyBorder="1">
      <alignment vertical="center"/>
    </xf>
    <xf numFmtId="0" fontId="0" fillId="0" borderId="35" xfId="0" applyBorder="1">
      <alignment vertical="center"/>
    </xf>
    <xf numFmtId="192" fontId="0" fillId="0" borderId="17" xfId="0" applyNumberFormat="1" applyBorder="1">
      <alignment vertical="center"/>
    </xf>
    <xf numFmtId="178" fontId="16" fillId="0" borderId="3" xfId="0" applyNumberFormat="1" applyFont="1" applyBorder="1">
      <alignment vertical="center"/>
    </xf>
    <xf numFmtId="0" fontId="17" fillId="0" borderId="0" xfId="0" applyFont="1" applyAlignment="1">
      <alignment horizontal="right" vertical="center"/>
    </xf>
    <xf numFmtId="179" fontId="16" fillId="0" borderId="3" xfId="0" applyNumberFormat="1" applyFont="1" applyBorder="1">
      <alignment vertical="center"/>
    </xf>
    <xf numFmtId="0" fontId="16" fillId="2" borderId="3" xfId="0" applyFont="1" applyFill="1" applyBorder="1" applyAlignment="1">
      <alignment horizontal="left" vertical="center"/>
    </xf>
    <xf numFmtId="0" fontId="16" fillId="2" borderId="13" xfId="0" applyFont="1" applyFill="1" applyBorder="1" applyAlignment="1">
      <alignment horizontal="left" vertical="center"/>
    </xf>
    <xf numFmtId="0" fontId="0" fillId="6" borderId="17" xfId="0" applyFill="1" applyBorder="1" applyAlignment="1">
      <alignment vertical="center" wrapText="1"/>
    </xf>
    <xf numFmtId="0" fontId="0" fillId="10" borderId="17" xfId="0" applyFill="1" applyBorder="1" applyAlignment="1">
      <alignment vertical="center" wrapText="1"/>
    </xf>
    <xf numFmtId="193" fontId="16" fillId="0" borderId="2" xfId="0" applyNumberFormat="1" applyFont="1" applyBorder="1">
      <alignment vertical="center"/>
    </xf>
    <xf numFmtId="180" fontId="16" fillId="17" borderId="3" xfId="0" applyNumberFormat="1" applyFont="1" applyFill="1" applyBorder="1" applyAlignment="1">
      <alignment vertical="top"/>
    </xf>
    <xf numFmtId="180" fontId="16" fillId="17" borderId="34" xfId="0" applyNumberFormat="1" applyFont="1" applyFill="1" applyBorder="1" applyAlignment="1">
      <alignment vertical="top"/>
    </xf>
    <xf numFmtId="180" fontId="16" fillId="15" borderId="7" xfId="0" applyNumberFormat="1" applyFont="1" applyFill="1" applyBorder="1">
      <alignment vertical="center"/>
    </xf>
    <xf numFmtId="180" fontId="16" fillId="17" borderId="2" xfId="0" applyNumberFormat="1" applyFont="1" applyFill="1" applyBorder="1" applyAlignment="1">
      <alignment vertical="top"/>
    </xf>
    <xf numFmtId="180" fontId="16" fillId="2" borderId="6" xfId="0" applyNumberFormat="1" applyFont="1" applyFill="1" applyBorder="1">
      <alignment vertical="center"/>
    </xf>
    <xf numFmtId="180" fontId="16" fillId="2" borderId="2" xfId="0" applyNumberFormat="1" applyFont="1" applyFill="1" applyBorder="1">
      <alignment vertical="center"/>
    </xf>
    <xf numFmtId="180" fontId="16" fillId="2" borderId="4" xfId="0" applyNumberFormat="1" applyFont="1" applyFill="1" applyBorder="1">
      <alignment vertical="center"/>
    </xf>
    <xf numFmtId="49" fontId="24" fillId="2" borderId="2" xfId="0" applyNumberFormat="1" applyFont="1" applyFill="1" applyBorder="1" applyAlignment="1">
      <alignment horizontal="right" wrapText="1"/>
    </xf>
    <xf numFmtId="180" fontId="16" fillId="2" borderId="32" xfId="0" applyNumberFormat="1" applyFont="1" applyFill="1" applyBorder="1">
      <alignment vertical="center"/>
    </xf>
    <xf numFmtId="191" fontId="31" fillId="2" borderId="2" xfId="0" applyNumberFormat="1" applyFont="1" applyFill="1" applyBorder="1" applyAlignment="1">
      <alignment horizontal="right" wrapText="1"/>
    </xf>
    <xf numFmtId="195" fontId="16" fillId="2" borderId="6" xfId="0" applyNumberFormat="1" applyFont="1" applyFill="1" applyBorder="1">
      <alignment vertical="center"/>
    </xf>
    <xf numFmtId="195" fontId="16" fillId="2" borderId="2" xfId="0" applyNumberFormat="1" applyFont="1" applyFill="1" applyBorder="1">
      <alignment vertical="center"/>
    </xf>
    <xf numFmtId="195" fontId="16" fillId="2" borderId="3" xfId="0" applyNumberFormat="1" applyFont="1" applyFill="1" applyBorder="1">
      <alignment vertical="center"/>
    </xf>
    <xf numFmtId="195" fontId="16" fillId="4" borderId="5" xfId="0" applyNumberFormat="1" applyFont="1" applyFill="1" applyBorder="1">
      <alignment vertical="center"/>
    </xf>
    <xf numFmtId="195" fontId="16" fillId="2" borderId="4" xfId="0" applyNumberFormat="1" applyFont="1" applyFill="1" applyBorder="1">
      <alignment vertical="center"/>
    </xf>
    <xf numFmtId="195" fontId="16" fillId="3" borderId="5" xfId="0" applyNumberFormat="1" applyFont="1" applyFill="1" applyBorder="1">
      <alignment vertical="center"/>
    </xf>
    <xf numFmtId="0" fontId="0" fillId="7" borderId="2" xfId="0" applyFill="1" applyBorder="1" applyAlignment="1">
      <alignment horizontal="center" vertical="center"/>
    </xf>
    <xf numFmtId="0" fontId="16" fillId="3" borderId="8" xfId="0" applyFont="1" applyFill="1" applyBorder="1" applyAlignment="1">
      <alignment vertical="top" wrapText="1"/>
    </xf>
    <xf numFmtId="0" fontId="16" fillId="3" borderId="0" xfId="0" applyFont="1" applyFill="1" applyAlignment="1">
      <alignment vertical="top" wrapText="1"/>
    </xf>
    <xf numFmtId="0" fontId="16" fillId="3" borderId="4" xfId="0" applyFont="1" applyFill="1" applyBorder="1" applyAlignment="1">
      <alignment vertical="top" wrapText="1"/>
    </xf>
    <xf numFmtId="0" fontId="16" fillId="3" borderId="3" xfId="0" applyFont="1" applyFill="1" applyBorder="1" applyAlignment="1">
      <alignment vertical="top" wrapText="1"/>
    </xf>
    <xf numFmtId="187" fontId="17" fillId="0" borderId="17" xfId="2" applyNumberFormat="1" applyFont="1" applyBorder="1" applyAlignment="1">
      <alignment vertical="top" wrapText="1"/>
    </xf>
    <xf numFmtId="187" fontId="16" fillId="2" borderId="9" xfId="0" applyNumberFormat="1" applyFont="1" applyFill="1" applyBorder="1" applyAlignment="1">
      <alignment vertical="center" wrapText="1"/>
    </xf>
    <xf numFmtId="187" fontId="16" fillId="2" borderId="10" xfId="0" applyNumberFormat="1" applyFont="1" applyFill="1" applyBorder="1" applyAlignment="1">
      <alignment vertical="center" wrapText="1"/>
    </xf>
    <xf numFmtId="49" fontId="0" fillId="0" borderId="17" xfId="0" applyNumberFormat="1" applyBorder="1" applyAlignment="1">
      <alignment vertical="center" wrapText="1"/>
    </xf>
    <xf numFmtId="38" fontId="0" fillId="0" borderId="17" xfId="0" applyNumberFormat="1" applyBorder="1">
      <alignment vertical="center"/>
    </xf>
    <xf numFmtId="0" fontId="20" fillId="2" borderId="13" xfId="0" applyFont="1" applyFill="1" applyBorder="1">
      <alignment vertical="center"/>
    </xf>
    <xf numFmtId="0" fontId="0" fillId="14" borderId="0" xfId="0" applyFill="1" applyAlignment="1">
      <alignment vertical="center" wrapText="1"/>
    </xf>
    <xf numFmtId="179" fontId="16" fillId="17" borderId="5" xfId="0" applyNumberFormat="1" applyFont="1" applyFill="1" applyBorder="1" applyAlignment="1">
      <alignment vertical="top"/>
    </xf>
    <xf numFmtId="0" fontId="0" fillId="7" borderId="6" xfId="0" applyFill="1" applyBorder="1" applyAlignment="1">
      <alignment horizontal="left" vertical="top"/>
    </xf>
    <xf numFmtId="0" fontId="0" fillId="7" borderId="2" xfId="0" applyFill="1" applyBorder="1" applyAlignment="1">
      <alignment horizontal="left" vertical="top"/>
    </xf>
    <xf numFmtId="0" fontId="0" fillId="7" borderId="5" xfId="0" applyFill="1" applyBorder="1" applyAlignment="1">
      <alignment horizontal="left" vertical="top"/>
    </xf>
    <xf numFmtId="0" fontId="0" fillId="0" borderId="6" xfId="0" applyBorder="1" applyAlignment="1">
      <alignment horizontal="left" vertical="top"/>
    </xf>
    <xf numFmtId="0" fontId="0" fillId="0" borderId="2" xfId="0" applyBorder="1" applyAlignment="1">
      <alignment horizontal="left" vertical="top"/>
    </xf>
    <xf numFmtId="0" fontId="0" fillId="0" borderId="5" xfId="0" applyBorder="1" applyAlignment="1">
      <alignment horizontal="left" vertical="top"/>
    </xf>
    <xf numFmtId="0" fontId="16" fillId="2" borderId="5" xfId="0" applyFont="1" applyFill="1" applyBorder="1" applyAlignment="1">
      <alignment horizontal="right" vertical="center"/>
    </xf>
    <xf numFmtId="0" fontId="17" fillId="7" borderId="6" xfId="0" applyFont="1" applyFill="1" applyBorder="1" applyAlignment="1">
      <alignment horizontal="right" vertical="center" wrapText="1"/>
    </xf>
    <xf numFmtId="0" fontId="20" fillId="2" borderId="2" xfId="0" applyFont="1" applyFill="1" applyBorder="1">
      <alignment vertical="center"/>
    </xf>
    <xf numFmtId="0" fontId="28" fillId="2" borderId="3" xfId="0" applyFont="1" applyFill="1" applyBorder="1" applyAlignment="1">
      <alignment horizontal="right" vertical="top"/>
    </xf>
    <xf numFmtId="0" fontId="28" fillId="2" borderId="34" xfId="0" applyFont="1" applyFill="1" applyBorder="1" applyAlignment="1">
      <alignment horizontal="right" vertical="top"/>
    </xf>
    <xf numFmtId="0" fontId="28" fillId="2" borderId="7" xfId="0" applyFont="1" applyFill="1" applyBorder="1" applyAlignment="1">
      <alignment horizontal="right" vertical="center"/>
    </xf>
    <xf numFmtId="0" fontId="28" fillId="2" borderId="2" xfId="0" applyFont="1" applyFill="1" applyBorder="1" applyAlignment="1">
      <alignment horizontal="right" vertical="top"/>
    </xf>
    <xf numFmtId="49" fontId="20" fillId="7" borderId="2" xfId="0" applyNumberFormat="1" applyFont="1" applyFill="1" applyBorder="1" applyAlignment="1">
      <alignment horizontal="left" vertical="center"/>
    </xf>
    <xf numFmtId="3" fontId="0" fillId="9" borderId="17" xfId="0" applyNumberFormat="1" applyFill="1" applyBorder="1">
      <alignment vertical="center"/>
    </xf>
    <xf numFmtId="196" fontId="0" fillId="9" borderId="17" xfId="0" applyNumberFormat="1" applyFill="1" applyBorder="1">
      <alignment vertical="center"/>
    </xf>
    <xf numFmtId="185" fontId="16" fillId="0" borderId="0" xfId="0" applyNumberFormat="1" applyFont="1">
      <alignment vertical="center"/>
    </xf>
    <xf numFmtId="0" fontId="16" fillId="0" borderId="2" xfId="0" applyFont="1" applyBorder="1" applyAlignment="1">
      <alignment horizontal="right" vertical="center"/>
    </xf>
    <xf numFmtId="0" fontId="0" fillId="19" borderId="0" xfId="0" applyFill="1" applyAlignment="1">
      <alignment horizontal="left" vertical="top"/>
    </xf>
    <xf numFmtId="184" fontId="17" fillId="0" borderId="17" xfId="2" applyNumberFormat="1" applyFont="1" applyBorder="1">
      <alignment vertical="center"/>
    </xf>
    <xf numFmtId="0" fontId="0" fillId="9" borderId="17" xfId="2" applyFont="1" applyFill="1" applyBorder="1">
      <alignment vertical="center"/>
    </xf>
    <xf numFmtId="179" fontId="16" fillId="17" borderId="3" xfId="0" applyNumberFormat="1" applyFont="1" applyFill="1" applyBorder="1" applyAlignment="1">
      <alignment vertical="top"/>
    </xf>
    <xf numFmtId="0" fontId="33" fillId="0" borderId="0" xfId="2" applyFont="1">
      <alignment vertical="center"/>
    </xf>
    <xf numFmtId="0" fontId="16" fillId="20" borderId="11" xfId="0" applyFont="1" applyFill="1" applyBorder="1">
      <alignment vertical="center"/>
    </xf>
    <xf numFmtId="180" fontId="16" fillId="20" borderId="4" xfId="0" applyNumberFormat="1" applyFont="1" applyFill="1" applyBorder="1">
      <alignment vertical="center"/>
    </xf>
    <xf numFmtId="193" fontId="16" fillId="20" borderId="11" xfId="0" applyNumberFormat="1" applyFont="1" applyFill="1" applyBorder="1" applyAlignment="1">
      <alignment horizontal="left" vertical="center"/>
    </xf>
    <xf numFmtId="193" fontId="16" fillId="21" borderId="11" xfId="0" applyNumberFormat="1" applyFont="1" applyFill="1" applyBorder="1" applyAlignment="1">
      <alignment horizontal="left" vertical="center"/>
    </xf>
    <xf numFmtId="180" fontId="16" fillId="21" borderId="4" xfId="0" applyNumberFormat="1" applyFont="1" applyFill="1" applyBorder="1">
      <alignment vertical="center"/>
    </xf>
    <xf numFmtId="0" fontId="16" fillId="20" borderId="9" xfId="0" applyFont="1" applyFill="1" applyBorder="1">
      <alignment vertical="center"/>
    </xf>
    <xf numFmtId="180" fontId="16" fillId="20" borderId="19" xfId="0" applyNumberFormat="1" applyFont="1" applyFill="1" applyBorder="1">
      <alignment vertical="center"/>
    </xf>
    <xf numFmtId="180" fontId="16" fillId="20" borderId="2" xfId="0" applyNumberFormat="1" applyFont="1" applyFill="1" applyBorder="1">
      <alignment vertical="center"/>
    </xf>
    <xf numFmtId="180" fontId="16" fillId="20" borderId="3" xfId="0" applyNumberFormat="1" applyFont="1" applyFill="1" applyBorder="1">
      <alignment vertical="center"/>
    </xf>
    <xf numFmtId="178" fontId="31" fillId="0" borderId="2" xfId="0" applyNumberFormat="1" applyFont="1" applyBorder="1">
      <alignment vertical="center"/>
    </xf>
    <xf numFmtId="195" fontId="31" fillId="2" borderId="2" xfId="0" applyNumberFormat="1" applyFont="1" applyFill="1" applyBorder="1">
      <alignment vertical="center"/>
    </xf>
    <xf numFmtId="0" fontId="16" fillId="20" borderId="13" xfId="0" applyFont="1" applyFill="1" applyBorder="1">
      <alignment vertical="center"/>
    </xf>
    <xf numFmtId="31" fontId="0" fillId="0" borderId="2" xfId="0" applyNumberFormat="1" applyBorder="1" applyAlignment="1">
      <alignment horizontal="right" vertical="center"/>
    </xf>
    <xf numFmtId="0" fontId="0" fillId="0" borderId="2" xfId="0" applyBorder="1" applyAlignment="1">
      <alignment horizontal="center" vertical="center"/>
    </xf>
    <xf numFmtId="0" fontId="0" fillId="0" borderId="2" xfId="0" applyBorder="1" applyAlignment="1">
      <alignment horizontal="right" vertical="center" shrinkToFit="1"/>
    </xf>
    <xf numFmtId="0" fontId="16" fillId="0" borderId="2" xfId="0" quotePrefix="1" applyFont="1" applyBorder="1" applyAlignment="1">
      <alignment horizontal="right" vertical="center"/>
    </xf>
    <xf numFmtId="0" fontId="16" fillId="0" borderId="2" xfId="0" applyFont="1" applyBorder="1" applyAlignment="1">
      <alignment horizontal="right" vertical="center" wrapText="1"/>
    </xf>
    <xf numFmtId="183" fontId="0" fillId="0" borderId="18" xfId="0" applyNumberFormat="1" applyBorder="1">
      <alignment vertical="center"/>
    </xf>
    <xf numFmtId="0" fontId="17" fillId="0" borderId="0" xfId="2" applyFont="1" applyAlignment="1">
      <alignment horizontal="right" vertical="center"/>
    </xf>
    <xf numFmtId="0" fontId="0" fillId="0" borderId="18" xfId="0" applyBorder="1" applyAlignment="1">
      <alignment horizontal="left" vertical="center"/>
    </xf>
    <xf numFmtId="0" fontId="0" fillId="0" borderId="0" xfId="0" applyAlignment="1">
      <alignment vertical="top" wrapText="1"/>
    </xf>
    <xf numFmtId="0" fontId="16" fillId="22" borderId="0" xfId="0" applyFont="1" applyFill="1">
      <alignment vertical="center"/>
    </xf>
    <xf numFmtId="0" fontId="16" fillId="23" borderId="0" xfId="0" applyFont="1" applyFill="1">
      <alignment vertical="center"/>
    </xf>
    <xf numFmtId="0" fontId="16" fillId="24" borderId="0" xfId="0" applyFont="1" applyFill="1">
      <alignment vertical="center"/>
    </xf>
    <xf numFmtId="0" fontId="16" fillId="25" borderId="0" xfId="0" applyFont="1" applyFill="1">
      <alignment vertical="center"/>
    </xf>
    <xf numFmtId="0" fontId="16" fillId="26" borderId="0" xfId="0" applyFont="1" applyFill="1">
      <alignment vertical="center"/>
    </xf>
    <xf numFmtId="38" fontId="17" fillId="13" borderId="7" xfId="0" applyNumberFormat="1" applyFont="1" applyFill="1" applyBorder="1">
      <alignment vertical="center"/>
    </xf>
    <xf numFmtId="0" fontId="16" fillId="2" borderId="6" xfId="0" applyFont="1" applyFill="1" applyBorder="1" applyAlignment="1">
      <alignment horizontal="left" vertical="center"/>
    </xf>
    <xf numFmtId="0" fontId="16" fillId="2" borderId="13" xfId="0" applyFont="1" applyFill="1" applyBorder="1" applyAlignment="1">
      <alignment horizontal="right" vertical="center"/>
    </xf>
    <xf numFmtId="180" fontId="16" fillId="2" borderId="29" xfId="0" applyNumberFormat="1" applyFont="1" applyFill="1" applyBorder="1">
      <alignment vertical="center"/>
    </xf>
    <xf numFmtId="180" fontId="16" fillId="2" borderId="36" xfId="0" applyNumberFormat="1" applyFont="1" applyFill="1" applyBorder="1">
      <alignment vertical="center"/>
    </xf>
    <xf numFmtId="185" fontId="16" fillId="6" borderId="30" xfId="0" applyNumberFormat="1" applyFont="1" applyFill="1" applyBorder="1">
      <alignment vertical="center"/>
    </xf>
    <xf numFmtId="180" fontId="16" fillId="2" borderId="19" xfId="0" applyNumberFormat="1" applyFont="1" applyFill="1" applyBorder="1">
      <alignment vertical="center"/>
    </xf>
    <xf numFmtId="180" fontId="16" fillId="2" borderId="37" xfId="0" applyNumberFormat="1" applyFont="1" applyFill="1" applyBorder="1">
      <alignment vertical="center"/>
    </xf>
    <xf numFmtId="185" fontId="16" fillId="5" borderId="30" xfId="0" applyNumberFormat="1" applyFont="1" applyFill="1" applyBorder="1">
      <alignment vertical="center"/>
    </xf>
    <xf numFmtId="180" fontId="16" fillId="0" borderId="39" xfId="0" applyNumberFormat="1" applyFont="1" applyBorder="1">
      <alignment vertical="center"/>
    </xf>
    <xf numFmtId="38" fontId="17" fillId="13" borderId="38" xfId="0" applyNumberFormat="1" applyFont="1" applyFill="1" applyBorder="1">
      <alignment vertical="center"/>
    </xf>
    <xf numFmtId="180" fontId="16" fillId="2" borderId="30" xfId="0" applyNumberFormat="1" applyFont="1" applyFill="1" applyBorder="1">
      <alignment vertical="center"/>
    </xf>
    <xf numFmtId="38" fontId="17" fillId="13" borderId="29" xfId="0" applyNumberFormat="1" applyFont="1" applyFill="1" applyBorder="1">
      <alignment vertical="center"/>
    </xf>
    <xf numFmtId="38" fontId="17" fillId="0" borderId="36" xfId="0" applyNumberFormat="1" applyFont="1" applyBorder="1">
      <alignment vertical="center"/>
    </xf>
    <xf numFmtId="38" fontId="17" fillId="12" borderId="30" xfId="0" applyNumberFormat="1" applyFont="1" applyFill="1" applyBorder="1">
      <alignment vertical="center"/>
    </xf>
    <xf numFmtId="0" fontId="16" fillId="2" borderId="0" xfId="0" applyFont="1" applyFill="1" applyAlignment="1">
      <alignment horizontal="left" vertical="center"/>
    </xf>
    <xf numFmtId="0" fontId="16" fillId="2" borderId="14" xfId="0" applyFont="1" applyFill="1" applyBorder="1" applyAlignment="1">
      <alignment horizontal="right" vertical="center"/>
    </xf>
    <xf numFmtId="180" fontId="16" fillId="2" borderId="39" xfId="0" applyNumberFormat="1" applyFont="1" applyFill="1" applyBorder="1">
      <alignment vertical="center"/>
    </xf>
    <xf numFmtId="38" fontId="16" fillId="0" borderId="7" xfId="0" applyNumberFormat="1" applyFont="1" applyBorder="1">
      <alignment vertical="center"/>
    </xf>
    <xf numFmtId="186" fontId="16" fillId="0" borderId="3" xfId="0" applyNumberFormat="1" applyFont="1" applyBorder="1" applyAlignment="1">
      <alignment horizontal="right" vertical="center"/>
    </xf>
    <xf numFmtId="0" fontId="16" fillId="0" borderId="7" xfId="0" applyFont="1" applyBorder="1" applyAlignment="1">
      <alignment vertical="top"/>
    </xf>
    <xf numFmtId="187" fontId="16" fillId="0" borderId="15" xfId="0" applyNumberFormat="1" applyFont="1" applyBorder="1">
      <alignment vertical="center"/>
    </xf>
    <xf numFmtId="186" fontId="16" fillId="0" borderId="7" xfId="0" applyNumberFormat="1" applyFont="1" applyBorder="1" applyAlignment="1">
      <alignment horizontal="right" vertical="center"/>
    </xf>
    <xf numFmtId="38" fontId="0" fillId="0" borderId="0" xfId="0" applyNumberFormat="1">
      <alignment vertical="center"/>
    </xf>
    <xf numFmtId="180" fontId="16" fillId="27" borderId="5" xfId="0" applyNumberFormat="1" applyFont="1" applyFill="1" applyBorder="1">
      <alignment vertical="center"/>
    </xf>
    <xf numFmtId="198" fontId="17" fillId="9" borderId="17" xfId="2" applyNumberFormat="1" applyFont="1" applyFill="1" applyBorder="1">
      <alignment vertical="center"/>
    </xf>
    <xf numFmtId="198" fontId="17" fillId="9" borderId="17" xfId="0" applyNumberFormat="1" applyFont="1" applyFill="1" applyBorder="1">
      <alignment vertical="center"/>
    </xf>
    <xf numFmtId="0" fontId="0" fillId="8" borderId="2" xfId="0" applyFill="1" applyBorder="1" applyAlignment="1">
      <alignment horizontal="center" vertical="center"/>
    </xf>
    <xf numFmtId="0" fontId="0" fillId="8" borderId="2" xfId="0" applyFill="1" applyBorder="1" applyAlignment="1">
      <alignment horizontal="left" vertical="center"/>
    </xf>
    <xf numFmtId="0" fontId="0" fillId="28" borderId="2" xfId="0" applyFill="1" applyBorder="1">
      <alignment vertical="center"/>
    </xf>
    <xf numFmtId="9" fontId="0" fillId="28" borderId="2" xfId="0" applyNumberFormat="1" applyFill="1" applyBorder="1" applyAlignment="1">
      <alignment horizontal="right" vertical="center"/>
    </xf>
    <xf numFmtId="0" fontId="0" fillId="28" borderId="2" xfId="0" applyFill="1" applyBorder="1" applyAlignment="1">
      <alignment horizontal="right" vertical="center"/>
    </xf>
    <xf numFmtId="49" fontId="0" fillId="2" borderId="2" xfId="0" applyNumberFormat="1" applyFill="1" applyBorder="1" applyAlignment="1">
      <alignment horizontal="left" vertical="center" shrinkToFit="1"/>
    </xf>
    <xf numFmtId="0" fontId="0" fillId="0" borderId="8" xfId="0" applyBorder="1" applyAlignment="1">
      <alignment vertical="top"/>
    </xf>
    <xf numFmtId="0" fontId="0" fillId="19" borderId="0" xfId="0" applyFill="1" applyAlignment="1">
      <alignment vertical="top"/>
    </xf>
    <xf numFmtId="176" fontId="14" fillId="0" borderId="0" xfId="1" applyNumberFormat="1" applyBorder="1">
      <alignment vertical="center"/>
    </xf>
    <xf numFmtId="176" fontId="14" fillId="0" borderId="8" xfId="1" applyNumberFormat="1" applyBorder="1" applyAlignment="1">
      <alignment horizontal="right" vertical="center"/>
    </xf>
    <xf numFmtId="0" fontId="0" fillId="7" borderId="4" xfId="0" applyFill="1" applyBorder="1" applyAlignment="1">
      <alignment horizontal="left" vertical="top"/>
    </xf>
    <xf numFmtId="0" fontId="0" fillId="0" borderId="4" xfId="0" applyBorder="1" applyAlignment="1">
      <alignment horizontal="left" vertical="top"/>
    </xf>
    <xf numFmtId="0" fontId="0" fillId="0" borderId="17" xfId="0" applyBorder="1" applyAlignment="1">
      <alignment horizontal="left" vertical="top" wrapText="1"/>
    </xf>
    <xf numFmtId="0" fontId="0" fillId="0" borderId="17" xfId="0" applyBorder="1" applyAlignment="1">
      <alignment horizontal="left" vertical="top"/>
    </xf>
    <xf numFmtId="0" fontId="2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shrinkToFit="1"/>
    </xf>
    <xf numFmtId="0" fontId="17" fillId="0" borderId="2" xfId="0" applyFont="1" applyBorder="1" applyAlignment="1">
      <alignment horizontal="left" vertical="top" wrapText="1"/>
    </xf>
    <xf numFmtId="0" fontId="16" fillId="7" borderId="2" xfId="0" applyFont="1" applyFill="1" applyBorder="1" applyAlignment="1">
      <alignment horizontal="right" vertical="top" wrapText="1"/>
    </xf>
    <xf numFmtId="0" fontId="16" fillId="7" borderId="9" xfId="0" applyFont="1" applyFill="1" applyBorder="1" applyAlignment="1">
      <alignment horizontal="right" vertical="top" wrapText="1"/>
    </xf>
    <xf numFmtId="0" fontId="16" fillId="2" borderId="2" xfId="0" applyFont="1" applyFill="1" applyBorder="1" applyAlignment="1">
      <alignment horizontal="right" vertical="center"/>
    </xf>
    <xf numFmtId="0" fontId="16" fillId="2" borderId="9" xfId="0" applyFont="1" applyFill="1" applyBorder="1" applyAlignment="1">
      <alignment horizontal="right" vertical="center"/>
    </xf>
    <xf numFmtId="0" fontId="16" fillId="4" borderId="1" xfId="0" applyFont="1" applyFill="1" applyBorder="1" applyAlignment="1">
      <alignment horizontal="right" vertical="center"/>
    </xf>
    <xf numFmtId="0" fontId="16" fillId="4" borderId="21" xfId="0" applyFont="1" applyFill="1" applyBorder="1" applyAlignment="1">
      <alignment horizontal="right" vertical="center"/>
    </xf>
    <xf numFmtId="0" fontId="16" fillId="3" borderId="1" xfId="0" applyFont="1" applyFill="1" applyBorder="1" applyAlignment="1">
      <alignment horizontal="right" vertical="center"/>
    </xf>
    <xf numFmtId="0" fontId="16" fillId="3" borderId="21" xfId="0" applyFont="1" applyFill="1" applyBorder="1" applyAlignment="1">
      <alignment horizontal="right" vertical="center"/>
    </xf>
    <xf numFmtId="0" fontId="0" fillId="14" borderId="8" xfId="0" applyFill="1" applyBorder="1" applyAlignment="1">
      <alignment horizontal="left" vertical="top" wrapText="1"/>
    </xf>
    <xf numFmtId="0" fontId="0" fillId="14" borderId="0" xfId="0" applyFill="1" applyAlignment="1">
      <alignment horizontal="left" vertical="top" wrapText="1"/>
    </xf>
    <xf numFmtId="0" fontId="0" fillId="14" borderId="0" xfId="0" applyFill="1" applyAlignment="1">
      <alignment horizontal="left" vertical="top"/>
    </xf>
    <xf numFmtId="0" fontId="0" fillId="14" borderId="1" xfId="0" applyFill="1" applyBorder="1" applyAlignment="1">
      <alignment horizontal="left" vertical="top"/>
    </xf>
    <xf numFmtId="0" fontId="28" fillId="2" borderId="5" xfId="0" applyFont="1" applyFill="1" applyBorder="1" applyAlignment="1">
      <alignment horizontal="right" vertical="center" wrapText="1"/>
    </xf>
    <xf numFmtId="0" fontId="28" fillId="2" borderId="12" xfId="0" applyFont="1" applyFill="1" applyBorder="1" applyAlignment="1">
      <alignment horizontal="right" vertical="center" wrapText="1"/>
    </xf>
    <xf numFmtId="0" fontId="16" fillId="7" borderId="3" xfId="0" applyFont="1" applyFill="1" applyBorder="1" applyAlignment="1">
      <alignment horizontal="left" vertical="top" wrapText="1"/>
    </xf>
    <xf numFmtId="0" fontId="0" fillId="0" borderId="1" xfId="0" applyBorder="1" applyAlignment="1">
      <alignment horizontal="left" vertical="center"/>
    </xf>
    <xf numFmtId="0" fontId="16" fillId="2" borderId="6" xfId="0" applyFont="1" applyFill="1" applyBorder="1" applyAlignment="1">
      <alignment horizontal="left" vertical="top" wrapText="1"/>
    </xf>
    <xf numFmtId="0" fontId="16" fillId="2" borderId="2" xfId="0" applyFont="1" applyFill="1" applyBorder="1" applyAlignment="1">
      <alignment horizontal="left" vertical="top"/>
    </xf>
    <xf numFmtId="0" fontId="16" fillId="2" borderId="3" xfId="0" applyFont="1" applyFill="1" applyBorder="1" applyAlignment="1">
      <alignment horizontal="left" vertical="top"/>
    </xf>
    <xf numFmtId="0" fontId="16" fillId="2" borderId="8" xfId="0" applyFont="1" applyFill="1" applyBorder="1" applyAlignment="1">
      <alignment horizontal="left" vertical="top" wrapText="1"/>
    </xf>
    <xf numFmtId="0" fontId="16" fillId="2" borderId="0" xfId="0" applyFont="1" applyFill="1" applyAlignment="1">
      <alignment horizontal="left" vertical="top"/>
    </xf>
    <xf numFmtId="0" fontId="16" fillId="2" borderId="1" xfId="0" applyFont="1" applyFill="1" applyBorder="1" applyAlignment="1">
      <alignment horizontal="left" vertical="top"/>
    </xf>
    <xf numFmtId="0" fontId="16" fillId="2" borderId="0" xfId="0" applyFont="1" applyFill="1" applyAlignment="1">
      <alignment horizontal="left" vertical="top" wrapText="1"/>
    </xf>
    <xf numFmtId="0" fontId="16" fillId="2" borderId="1" xfId="0" applyFont="1" applyFill="1" applyBorder="1" applyAlignment="1">
      <alignment horizontal="left" vertical="top" wrapText="1"/>
    </xf>
    <xf numFmtId="0" fontId="0" fillId="0" borderId="2" xfId="0" applyBorder="1" applyAlignment="1">
      <alignment horizontal="left" vertical="center"/>
    </xf>
    <xf numFmtId="0" fontId="0" fillId="8" borderId="2" xfId="0" applyFill="1" applyBorder="1" applyAlignment="1">
      <alignment horizontal="left" vertical="center"/>
    </xf>
    <xf numFmtId="0" fontId="0" fillId="8" borderId="2" xfId="0" applyFill="1" applyBorder="1" applyAlignment="1">
      <alignment horizontal="center" vertical="center"/>
    </xf>
    <xf numFmtId="0" fontId="0" fillId="0" borderId="0" xfId="0" applyAlignment="1">
      <alignment horizontal="left" vertical="center" wrapText="1"/>
    </xf>
    <xf numFmtId="0" fontId="30" fillId="0" borderId="0" xfId="0" applyFont="1" applyAlignment="1">
      <alignment horizontal="left" vertical="top" wrapText="1"/>
    </xf>
    <xf numFmtId="0" fontId="17" fillId="7" borderId="6" xfId="0" applyFont="1" applyFill="1" applyBorder="1" applyAlignment="1">
      <alignment horizontal="right" vertical="center"/>
    </xf>
    <xf numFmtId="0" fontId="17" fillId="7" borderId="10" xfId="0" applyFont="1" applyFill="1" applyBorder="1" applyAlignment="1">
      <alignment horizontal="right" vertical="center"/>
    </xf>
    <xf numFmtId="0" fontId="16" fillId="4" borderId="5" xfId="0" applyFont="1" applyFill="1" applyBorder="1" applyAlignment="1">
      <alignment horizontal="right" vertical="center"/>
    </xf>
    <xf numFmtId="0" fontId="16" fillId="4" borderId="12" xfId="0" applyFont="1" applyFill="1" applyBorder="1" applyAlignment="1">
      <alignment horizontal="right" vertical="center"/>
    </xf>
    <xf numFmtId="0" fontId="16" fillId="16" borderId="7" xfId="0" applyFont="1" applyFill="1" applyBorder="1" applyAlignment="1">
      <alignment horizontal="right" vertical="center"/>
    </xf>
    <xf numFmtId="0" fontId="16" fillId="16" borderId="15" xfId="0" applyFont="1" applyFill="1" applyBorder="1" applyAlignment="1">
      <alignment horizontal="right" vertical="center"/>
    </xf>
    <xf numFmtId="0" fontId="16" fillId="4" borderId="4" xfId="0" applyFont="1" applyFill="1" applyBorder="1" applyAlignment="1">
      <alignment horizontal="left" vertical="top" wrapText="1"/>
    </xf>
    <xf numFmtId="0" fontId="16" fillId="4" borderId="2" xfId="0" applyFont="1" applyFill="1" applyBorder="1" applyAlignment="1">
      <alignment horizontal="left" vertical="top"/>
    </xf>
    <xf numFmtId="0" fontId="16" fillId="12" borderId="5" xfId="0" applyFont="1" applyFill="1" applyBorder="1" applyAlignment="1">
      <alignment horizontal="right" vertical="center"/>
    </xf>
    <xf numFmtId="0" fontId="16" fillId="12" borderId="12" xfId="0" applyFont="1" applyFill="1" applyBorder="1" applyAlignment="1">
      <alignment horizontal="right" vertical="center"/>
    </xf>
    <xf numFmtId="0" fontId="16" fillId="4" borderId="2" xfId="0" applyFont="1" applyFill="1" applyBorder="1" applyAlignment="1">
      <alignment horizontal="left" vertical="top" wrapText="1"/>
    </xf>
    <xf numFmtId="0" fontId="16" fillId="2" borderId="6"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3" xfId="0" applyFont="1" applyFill="1" applyBorder="1" applyAlignment="1">
      <alignment horizontal="left" vertical="center"/>
    </xf>
    <xf numFmtId="0" fontId="16" fillId="2" borderId="13" xfId="0" applyFont="1" applyFill="1" applyBorder="1" applyAlignment="1">
      <alignment horizontal="left" vertical="center"/>
    </xf>
    <xf numFmtId="0" fontId="16" fillId="3" borderId="5" xfId="0" applyFont="1" applyFill="1" applyBorder="1" applyAlignment="1">
      <alignment horizontal="right" vertical="center"/>
    </xf>
    <xf numFmtId="0" fontId="16" fillId="3" borderId="12" xfId="0" applyFont="1" applyFill="1" applyBorder="1" applyAlignment="1">
      <alignment horizontal="right" vertical="center"/>
    </xf>
    <xf numFmtId="0" fontId="16" fillId="13" borderId="6" xfId="0" applyFont="1" applyFill="1" applyBorder="1" applyAlignment="1">
      <alignment horizontal="right" vertical="center"/>
    </xf>
    <xf numFmtId="0" fontId="16" fillId="13" borderId="10" xfId="0" applyFont="1" applyFill="1" applyBorder="1" applyAlignment="1">
      <alignment horizontal="right" vertical="center"/>
    </xf>
    <xf numFmtId="0" fontId="16" fillId="3" borderId="8" xfId="0" applyFont="1" applyFill="1" applyBorder="1" applyAlignment="1">
      <alignment horizontal="left" vertical="top" wrapText="1"/>
    </xf>
    <xf numFmtId="0" fontId="16" fillId="3" borderId="0" xfId="0" applyFont="1" applyFill="1" applyAlignment="1">
      <alignment horizontal="left" vertical="top" wrapText="1"/>
    </xf>
    <xf numFmtId="0" fontId="16" fillId="3" borderId="4" xfId="0" applyFont="1" applyFill="1" applyBorder="1" applyAlignment="1">
      <alignment horizontal="left" vertical="top" wrapText="1"/>
    </xf>
    <xf numFmtId="0" fontId="16" fillId="3" borderId="3" xfId="0" applyFont="1" applyFill="1" applyBorder="1" applyAlignment="1">
      <alignment horizontal="left" vertical="top" wrapText="1"/>
    </xf>
    <xf numFmtId="0" fontId="16" fillId="13" borderId="7" xfId="0" applyFont="1" applyFill="1" applyBorder="1" applyAlignment="1">
      <alignment horizontal="right" vertical="center"/>
    </xf>
    <xf numFmtId="0" fontId="16" fillId="13" borderId="15" xfId="0" applyFont="1" applyFill="1" applyBorder="1" applyAlignment="1">
      <alignment horizontal="right" vertical="center"/>
    </xf>
    <xf numFmtId="0" fontId="0" fillId="7" borderId="2" xfId="0" applyFill="1" applyBorder="1" applyAlignment="1">
      <alignment horizontal="right" vertical="center" wrapText="1"/>
    </xf>
    <xf numFmtId="0" fontId="16" fillId="7" borderId="6" xfId="0" applyFont="1" applyFill="1"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11" borderId="6" xfId="0" applyFont="1" applyFill="1" applyBorder="1" applyAlignment="1">
      <alignment vertical="center" wrapText="1"/>
    </xf>
    <xf numFmtId="0" fontId="16" fillId="11" borderId="2" xfId="0" applyFont="1" applyFill="1" applyBorder="1" applyAlignment="1">
      <alignment vertical="center" wrapText="1"/>
    </xf>
    <xf numFmtId="0" fontId="16" fillId="11" borderId="5" xfId="0" applyFont="1" applyFill="1" applyBorder="1" applyAlignment="1">
      <alignment vertical="center" wrapText="1"/>
    </xf>
    <xf numFmtId="0" fontId="16" fillId="0" borderId="4" xfId="0" applyFont="1" applyBorder="1" applyAlignment="1">
      <alignment vertical="center" wrapText="1"/>
    </xf>
    <xf numFmtId="0" fontId="16" fillId="0" borderId="0" xfId="0" applyFont="1" applyAlignment="1">
      <alignment vertical="center" wrapText="1"/>
    </xf>
    <xf numFmtId="0" fontId="16" fillId="0" borderId="7" xfId="0" applyFont="1" applyBorder="1" applyAlignment="1">
      <alignment vertical="top" wrapText="1"/>
    </xf>
    <xf numFmtId="0" fontId="0" fillId="0" borderId="0" xfId="0" applyFont="1">
      <alignment vertical="center"/>
    </xf>
    <xf numFmtId="0" fontId="17" fillId="7" borderId="6" xfId="0" applyFont="1" applyFill="1" applyBorder="1" applyAlignment="1">
      <alignment horizontal="left" vertical="top"/>
    </xf>
    <xf numFmtId="0" fontId="17" fillId="7" borderId="2" xfId="0" applyFont="1" applyFill="1" applyBorder="1" applyAlignment="1">
      <alignment horizontal="left" vertical="top"/>
    </xf>
    <xf numFmtId="182" fontId="17" fillId="7" borderId="3" xfId="0" applyNumberFormat="1" applyFont="1" applyFill="1" applyBorder="1" applyAlignment="1">
      <alignment horizontal="left" vertical="top" wrapText="1"/>
    </xf>
    <xf numFmtId="182" fontId="17" fillId="7" borderId="3" xfId="0" applyNumberFormat="1" applyFont="1" applyFill="1" applyBorder="1" applyAlignment="1">
      <alignment horizontal="left" vertical="top"/>
    </xf>
    <xf numFmtId="0" fontId="17" fillId="0" borderId="6" xfId="0" applyFont="1" applyBorder="1" applyAlignment="1">
      <alignment horizontal="left" vertical="top"/>
    </xf>
    <xf numFmtId="0" fontId="17" fillId="0" borderId="0" xfId="0" applyFont="1" applyAlignment="1">
      <alignment horizontal="left" vertical="top"/>
    </xf>
    <xf numFmtId="0" fontId="17" fillId="0" borderId="4" xfId="0" applyFont="1" applyBorder="1" applyAlignment="1">
      <alignment horizontal="left" vertical="top"/>
    </xf>
    <xf numFmtId="0" fontId="17" fillId="0" borderId="2" xfId="0" applyFont="1" applyBorder="1" applyAlignment="1">
      <alignment horizontal="left" vertical="top"/>
    </xf>
    <xf numFmtId="0" fontId="17" fillId="0" borderId="5" xfId="0" applyFont="1" applyBorder="1" applyAlignment="1">
      <alignment horizontal="left" vertical="top"/>
    </xf>
    <xf numFmtId="0" fontId="17" fillId="4" borderId="6" xfId="0" applyFont="1" applyFill="1" applyBorder="1" applyAlignment="1">
      <alignment horizontal="left" vertical="top"/>
    </xf>
    <xf numFmtId="0" fontId="17" fillId="0" borderId="28" xfId="0" applyFont="1" applyBorder="1" applyAlignment="1">
      <alignment horizontal="left" vertical="top"/>
    </xf>
    <xf numFmtId="0" fontId="17" fillId="0" borderId="3" xfId="0" applyFont="1" applyBorder="1" applyAlignment="1">
      <alignment horizontal="left" vertical="top"/>
    </xf>
    <xf numFmtId="0" fontId="0" fillId="0" borderId="2" xfId="0" applyBorder="1" applyAlignment="1">
      <alignment horizontal="left" vertical="top" wrapText="1"/>
    </xf>
    <xf numFmtId="0" fontId="0" fillId="0" borderId="5" xfId="0" applyBorder="1" applyAlignment="1">
      <alignment horizontal="left" vertical="top"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EECC"/>
      <color rgb="FFFFDE9B"/>
      <color rgb="FF75C4FF"/>
      <color rgb="FFFFCCCC"/>
      <color rgb="FFCC99FF"/>
      <color rgb="FFFFCC66"/>
      <color rgb="FFCCFFFF"/>
      <color rgb="FFFFFFCC"/>
      <color rgb="FF990099"/>
      <color rgb="FF21A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800" b="0">
              <a:solidFill>
                <a:schemeClr val="bg1"/>
              </a:solidFill>
            </a:defRPr>
          </a:pPr>
          <a:endParaRPr lang="ja-JP"/>
        </a:p>
      </c:txPr>
    </c:title>
    <c:autoTitleDeleted val="0"/>
    <c:plotArea>
      <c:layout>
        <c:manualLayout>
          <c:layoutTarget val="inner"/>
          <c:xMode val="edge"/>
          <c:yMode val="edge"/>
          <c:x val="4.0107528080708416E-2"/>
          <c:y val="6.4229893752557207E-2"/>
          <c:w val="0.90455771808067198"/>
          <c:h val="0.80346692460611435"/>
        </c:manualLayout>
      </c:layout>
      <c:lineChart>
        <c:grouping val="standard"/>
        <c:varyColors val="0"/>
        <c:ser>
          <c:idx val="0"/>
          <c:order val="0"/>
          <c:tx>
            <c:strRef>
              <c:f>収入G!$W$18</c:f>
              <c:strCache>
                <c:ptCount val="1"/>
                <c:pt idx="0">
                  <c:v>世帯主の年収</c:v>
                </c:pt>
              </c:strCache>
            </c:strRef>
          </c:tx>
          <c:spPr>
            <a:ln w="28575" cap="rnd">
              <a:solidFill>
                <a:srgbClr val="5082BE"/>
              </a:solidFill>
              <a:round/>
            </a:ln>
            <a:effectLst/>
          </c:spPr>
          <c:marker>
            <c:symbol val="circle"/>
            <c:size val="5"/>
            <c:spPr>
              <a:solidFill>
                <a:srgbClr val="5082BE"/>
              </a:solidFill>
              <a:ln>
                <a:noFill/>
              </a:ln>
            </c:spPr>
          </c:marker>
          <c:cat>
            <c:strRef>
              <c:f>収入G!$X$17:$BG$17</c:f>
              <c:strCache>
                <c:ptCount val="36"/>
                <c:pt idx="0">
                  <c:v>30
 </c:v>
                </c:pt>
                <c:pt idx="1">
                  <c:v>31
 </c:v>
                </c:pt>
                <c:pt idx="2">
                  <c:v>32
 </c:v>
                </c:pt>
                <c:pt idx="3">
                  <c:v>33
 </c:v>
                </c:pt>
                <c:pt idx="4">
                  <c:v>34
 </c:v>
                </c:pt>
                <c:pt idx="5">
                  <c:v>35
 </c:v>
                </c:pt>
                <c:pt idx="6">
                  <c:v>36
 </c:v>
                </c:pt>
                <c:pt idx="7">
                  <c:v>37
 </c:v>
                </c:pt>
                <c:pt idx="8">
                  <c:v>38
 </c:v>
                </c:pt>
                <c:pt idx="9">
                  <c:v>39
 </c:v>
                </c:pt>
                <c:pt idx="10">
                  <c:v>40
 </c:v>
                </c:pt>
                <c:pt idx="11">
                  <c:v>41
 </c:v>
                </c:pt>
                <c:pt idx="12">
                  <c:v>42
 </c:v>
                </c:pt>
                <c:pt idx="13">
                  <c:v>43
 </c:v>
                </c:pt>
                <c:pt idx="14">
                  <c:v>44
 </c:v>
                </c:pt>
                <c:pt idx="15">
                  <c:v>45
 </c:v>
                </c:pt>
                <c:pt idx="16">
                  <c:v>46
 </c:v>
                </c:pt>
                <c:pt idx="17">
                  <c:v>47
 </c:v>
                </c:pt>
                <c:pt idx="18">
                  <c:v>48
 </c:v>
                </c:pt>
                <c:pt idx="19">
                  <c:v>49
 </c:v>
                </c:pt>
                <c:pt idx="20">
                  <c:v>50
 </c:v>
                </c:pt>
                <c:pt idx="21">
                  <c:v>51
 </c:v>
                </c:pt>
                <c:pt idx="22">
                  <c:v>52
 </c:v>
                </c:pt>
                <c:pt idx="23">
                  <c:v>53
 </c:v>
                </c:pt>
                <c:pt idx="24">
                  <c:v>54
 </c:v>
                </c:pt>
                <c:pt idx="25">
                  <c:v>55
 </c:v>
                </c:pt>
                <c:pt idx="26">
                  <c:v>56
 </c:v>
                </c:pt>
                <c:pt idx="27">
                  <c:v>57
 </c:v>
                </c:pt>
                <c:pt idx="28">
                  <c:v>58
 </c:v>
                </c:pt>
                <c:pt idx="29">
                  <c:v>59
 </c:v>
                </c:pt>
                <c:pt idx="30">
                  <c:v>60
 </c:v>
                </c:pt>
                <c:pt idx="31">
                  <c:v>61
 </c:v>
                </c:pt>
                <c:pt idx="32">
                  <c:v>62
 </c:v>
                </c:pt>
                <c:pt idx="33">
                  <c:v>63
 </c:v>
                </c:pt>
                <c:pt idx="34">
                  <c:v>64
 </c:v>
                </c:pt>
                <c:pt idx="35">
                  <c:v>65
 </c:v>
                </c:pt>
              </c:strCache>
            </c:strRef>
          </c:cat>
          <c:val>
            <c:numRef>
              <c:f>収入G!$X$18:$BG$18</c:f>
              <c:numCache>
                <c:formatCode>#,##0</c:formatCode>
                <c:ptCount val="36"/>
                <c:pt idx="0">
                  <c:v>500</c:v>
                </c:pt>
                <c:pt idx="1">
                  <c:v>500</c:v>
                </c:pt>
                <c:pt idx="2">
                  <c:v>500</c:v>
                </c:pt>
                <c:pt idx="3">
                  <c:v>500</c:v>
                </c:pt>
                <c:pt idx="4">
                  <c:v>500</c:v>
                </c:pt>
                <c:pt idx="5">
                  <c:v>573</c:v>
                </c:pt>
                <c:pt idx="6">
                  <c:v>573</c:v>
                </c:pt>
                <c:pt idx="7">
                  <c:v>573</c:v>
                </c:pt>
                <c:pt idx="8">
                  <c:v>573</c:v>
                </c:pt>
                <c:pt idx="9">
                  <c:v>573</c:v>
                </c:pt>
                <c:pt idx="10">
                  <c:v>649</c:v>
                </c:pt>
                <c:pt idx="11">
                  <c:v>649</c:v>
                </c:pt>
                <c:pt idx="12">
                  <c:v>649</c:v>
                </c:pt>
                <c:pt idx="13">
                  <c:v>649</c:v>
                </c:pt>
                <c:pt idx="14">
                  <c:v>649</c:v>
                </c:pt>
                <c:pt idx="15">
                  <c:v>724</c:v>
                </c:pt>
                <c:pt idx="16">
                  <c:v>724</c:v>
                </c:pt>
                <c:pt idx="17">
                  <c:v>724</c:v>
                </c:pt>
                <c:pt idx="18">
                  <c:v>724</c:v>
                </c:pt>
                <c:pt idx="19">
                  <c:v>724</c:v>
                </c:pt>
                <c:pt idx="20">
                  <c:v>760</c:v>
                </c:pt>
                <c:pt idx="21">
                  <c:v>760</c:v>
                </c:pt>
                <c:pt idx="22">
                  <c:v>760</c:v>
                </c:pt>
                <c:pt idx="23">
                  <c:v>760</c:v>
                </c:pt>
                <c:pt idx="24">
                  <c:v>760</c:v>
                </c:pt>
                <c:pt idx="25">
                  <c:v>718</c:v>
                </c:pt>
                <c:pt idx="26">
                  <c:v>718</c:v>
                </c:pt>
                <c:pt idx="27">
                  <c:v>718</c:v>
                </c:pt>
                <c:pt idx="28">
                  <c:v>718</c:v>
                </c:pt>
                <c:pt idx="29">
                  <c:v>718</c:v>
                </c:pt>
                <c:pt idx="30">
                  <c:v>718</c:v>
                </c:pt>
                <c:pt idx="31">
                  <c:v>511</c:v>
                </c:pt>
                <c:pt idx="32">
                  <c:v>511</c:v>
                </c:pt>
                <c:pt idx="33">
                  <c:v>511</c:v>
                </c:pt>
                <c:pt idx="34">
                  <c:v>511</c:v>
                </c:pt>
                <c:pt idx="35">
                  <c:v>511</c:v>
                </c:pt>
              </c:numCache>
            </c:numRef>
          </c:val>
          <c:smooth val="0"/>
          <c:extLst>
            <c:ext xmlns:c16="http://schemas.microsoft.com/office/drawing/2014/chart" uri="{C3380CC4-5D6E-409C-BE32-E72D297353CC}">
              <c16:uniqueId val="{00000000-BEBF-4216-A2B6-8BE1ED6A1ABF}"/>
            </c:ext>
          </c:extLst>
        </c:ser>
        <c:dLbls>
          <c:showLegendKey val="0"/>
          <c:showVal val="0"/>
          <c:showCatName val="0"/>
          <c:showSerName val="0"/>
          <c:showPercent val="0"/>
          <c:showBubbleSize val="0"/>
        </c:dLbls>
        <c:marker val="1"/>
        <c:smooth val="0"/>
        <c:axId val="202427008"/>
        <c:axId val="202433664"/>
      </c:lineChart>
      <c:catAx>
        <c:axId val="202427008"/>
        <c:scaling>
          <c:orientation val="minMax"/>
        </c:scaling>
        <c:delete val="0"/>
        <c:axPos val="b"/>
        <c:title>
          <c:tx>
            <c:rich>
              <a:bodyPr/>
              <a:lstStyle/>
              <a:p>
                <a:pPr>
                  <a:defRPr b="0"/>
                </a:pPr>
                <a:r>
                  <a:rPr lang="ja-JP" altLang="ja-JP" sz="800" b="0" i="0" baseline="0">
                    <a:effectLst/>
                    <a:latin typeface="+mj-ea"/>
                    <a:ea typeface="+mj-ea"/>
                  </a:rPr>
                  <a:t>世帯主</a:t>
                </a:r>
                <a:endParaRPr lang="ja-JP" altLang="ja-JP" sz="800" b="0">
                  <a:effectLst/>
                  <a:latin typeface="+mj-ea"/>
                  <a:ea typeface="+mj-ea"/>
                </a:endParaRPr>
              </a:p>
              <a:p>
                <a:pPr>
                  <a:defRPr b="0"/>
                </a:pPr>
                <a:r>
                  <a:rPr lang="ja-JP" altLang="ja-JP" sz="800" b="0" i="0" baseline="0">
                    <a:effectLst/>
                    <a:latin typeface="+mj-ea"/>
                    <a:ea typeface="+mj-ea"/>
                  </a:rPr>
                  <a:t>配偶者</a:t>
                </a:r>
                <a:endParaRPr lang="en-US" altLang="ja-JP" sz="800" b="0" i="0" baseline="0">
                  <a:effectLst/>
                  <a:latin typeface="+mj-ea"/>
                  <a:ea typeface="+mj-ea"/>
                </a:endParaRPr>
              </a:p>
              <a:p>
                <a:pPr>
                  <a:defRPr b="0"/>
                </a:pPr>
                <a:r>
                  <a:rPr lang="ja-JP" altLang="en-US" sz="800" b="0" i="0" baseline="0">
                    <a:effectLst/>
                    <a:latin typeface="+mj-ea"/>
                    <a:ea typeface="+mj-ea"/>
                  </a:rPr>
                  <a:t>（年齢）</a:t>
                </a:r>
                <a:endParaRPr lang="en-US" altLang="ja-JP" sz="800" b="0" i="0" baseline="0">
                  <a:effectLst/>
                  <a:latin typeface="+mj-ea"/>
                  <a:ea typeface="+mj-ea"/>
                </a:endParaRPr>
              </a:p>
            </c:rich>
          </c:tx>
          <c:layout>
            <c:manualLayout>
              <c:xMode val="edge"/>
              <c:yMode val="edge"/>
              <c:x val="0.95263081166411268"/>
              <c:y val="0.88220706708957386"/>
            </c:manualLayout>
          </c:layout>
          <c:overlay val="0"/>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2433664"/>
        <c:crosses val="autoZero"/>
        <c:auto val="1"/>
        <c:lblAlgn val="ctr"/>
        <c:lblOffset val="100"/>
        <c:noMultiLvlLbl val="0"/>
      </c:catAx>
      <c:valAx>
        <c:axId val="202433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b="0"/>
                </a:pPr>
                <a:r>
                  <a:rPr lang="ja-JP" altLang="en-US" b="0"/>
                  <a:t>年収（万円）</a:t>
                </a:r>
              </a:p>
            </c:rich>
          </c:tx>
          <c:layout>
            <c:manualLayout>
              <c:xMode val="edge"/>
              <c:yMode val="edge"/>
              <c:x val="0"/>
              <c:y val="9.9592171393214305E-3"/>
            </c:manualLayout>
          </c:layout>
          <c:overlay val="0"/>
        </c:title>
        <c:numFmt formatCode="#,##0" sourceLinked="1"/>
        <c:majorTickMark val="out"/>
        <c:minorTickMark val="none"/>
        <c:tickLblPos val="nextTo"/>
        <c:spPr>
          <a:ln w="9525">
            <a:solidFill>
              <a:schemeClr val="tx1"/>
            </a:solid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2427008"/>
        <c:crosses val="autoZero"/>
        <c:crossBetween val="between"/>
      </c:valAx>
      <c:spPr>
        <a:noFill/>
        <a:ln w="25400">
          <a:noFill/>
        </a:ln>
      </c:spPr>
    </c:plotArea>
    <c:legend>
      <c:legendPos val="b"/>
      <c:layout>
        <c:manualLayout>
          <c:xMode val="edge"/>
          <c:yMode val="edge"/>
          <c:x val="8.172115713796646E-2"/>
          <c:y val="0.95089935503092338"/>
          <c:w val="0.74521482369051695"/>
          <c:h val="3.4293017445845356E-2"/>
        </c:manualLayout>
      </c:layout>
      <c:overlay val="0"/>
      <c:spPr>
        <a:noFill/>
        <a:ln w="25400">
          <a:noFill/>
        </a:ln>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714980071935451E-2"/>
          <c:y val="0.10066820904494836"/>
          <c:w val="0.91131116943715385"/>
          <c:h val="0.79820400036202366"/>
        </c:manualLayout>
      </c:layout>
      <c:barChart>
        <c:barDir val="col"/>
        <c:grouping val="stacked"/>
        <c:varyColors val="0"/>
        <c:ser>
          <c:idx val="0"/>
          <c:order val="0"/>
          <c:tx>
            <c:strRef>
              <c:f>CF表!$A$108</c:f>
              <c:strCache>
                <c:ptCount val="1"/>
                <c:pt idx="0">
                  <c:v>年末の現預金の額</c:v>
                </c:pt>
              </c:strCache>
            </c:strRef>
          </c:tx>
          <c:spPr>
            <a:solidFill>
              <a:srgbClr val="FFCC66"/>
            </a:solidFill>
            <a:ln w="25400">
              <a:noFill/>
            </a:ln>
          </c:spPr>
          <c:invertIfNegative val="0"/>
          <c:cat>
            <c:strRef>
              <c:f>CF表!$C$5:$BK$5</c:f>
              <c:strCache>
                <c:ptCount val="61"/>
                <c:pt idx="0">
                  <c:v>30
 </c:v>
                </c:pt>
                <c:pt idx="1">
                  <c:v>31
 </c:v>
                </c:pt>
                <c:pt idx="2">
                  <c:v>32
 </c:v>
                </c:pt>
                <c:pt idx="3">
                  <c:v>33
 </c:v>
                </c:pt>
                <c:pt idx="4">
                  <c:v>34
 </c:v>
                </c:pt>
                <c:pt idx="5">
                  <c:v>35
 </c:v>
                </c:pt>
                <c:pt idx="6">
                  <c:v>36
 </c:v>
                </c:pt>
                <c:pt idx="7">
                  <c:v>37
 </c:v>
                </c:pt>
                <c:pt idx="8">
                  <c:v>38
 </c:v>
                </c:pt>
                <c:pt idx="9">
                  <c:v>39
 </c:v>
                </c:pt>
                <c:pt idx="10">
                  <c:v>40
 </c:v>
                </c:pt>
                <c:pt idx="11">
                  <c:v>41
 </c:v>
                </c:pt>
                <c:pt idx="12">
                  <c:v>42
 </c:v>
                </c:pt>
                <c:pt idx="13">
                  <c:v>43
 </c:v>
                </c:pt>
                <c:pt idx="14">
                  <c:v>44
 </c:v>
                </c:pt>
                <c:pt idx="15">
                  <c:v>45
 </c:v>
                </c:pt>
                <c:pt idx="16">
                  <c:v>46
 </c:v>
                </c:pt>
                <c:pt idx="17">
                  <c:v>47
 </c:v>
                </c:pt>
                <c:pt idx="18">
                  <c:v>48
 </c:v>
                </c:pt>
                <c:pt idx="19">
                  <c:v>49
 </c:v>
                </c:pt>
                <c:pt idx="20">
                  <c:v>50
 </c:v>
                </c:pt>
                <c:pt idx="21">
                  <c:v>51
 </c:v>
                </c:pt>
                <c:pt idx="22">
                  <c:v>52
 </c:v>
                </c:pt>
                <c:pt idx="23">
                  <c:v>53
 </c:v>
                </c:pt>
                <c:pt idx="24">
                  <c:v>54
 </c:v>
                </c:pt>
                <c:pt idx="25">
                  <c:v>55
 </c:v>
                </c:pt>
                <c:pt idx="26">
                  <c:v>56
 </c:v>
                </c:pt>
                <c:pt idx="27">
                  <c:v>57
 </c:v>
                </c:pt>
                <c:pt idx="28">
                  <c:v>58
 </c:v>
                </c:pt>
                <c:pt idx="29">
                  <c:v>59
 </c:v>
                </c:pt>
                <c:pt idx="30">
                  <c:v>60
 </c:v>
                </c:pt>
                <c:pt idx="31">
                  <c:v>61
 </c:v>
                </c:pt>
                <c:pt idx="32">
                  <c:v>62
 </c:v>
                </c:pt>
                <c:pt idx="33">
                  <c:v>63
 </c:v>
                </c:pt>
                <c:pt idx="34">
                  <c:v>64
 </c:v>
                </c:pt>
                <c:pt idx="35">
                  <c:v>65
 </c:v>
                </c:pt>
                <c:pt idx="36">
                  <c:v>66
 </c:v>
                </c:pt>
                <c:pt idx="37">
                  <c:v>67
 </c:v>
                </c:pt>
                <c:pt idx="38">
                  <c:v>68
 </c:v>
                </c:pt>
                <c:pt idx="39">
                  <c:v>69
 </c:v>
                </c:pt>
                <c:pt idx="40">
                  <c:v>70
 </c:v>
                </c:pt>
                <c:pt idx="41">
                  <c:v>71
 </c:v>
                </c:pt>
                <c:pt idx="42">
                  <c:v>72
 </c:v>
                </c:pt>
                <c:pt idx="43">
                  <c:v>73
 </c:v>
                </c:pt>
                <c:pt idx="44">
                  <c:v>74
 </c:v>
                </c:pt>
                <c:pt idx="45">
                  <c:v>75
 </c:v>
                </c:pt>
                <c:pt idx="46">
                  <c:v>76
 </c:v>
                </c:pt>
                <c:pt idx="47">
                  <c:v>77
 </c:v>
                </c:pt>
                <c:pt idx="48">
                  <c:v>78
 </c:v>
                </c:pt>
                <c:pt idx="49">
                  <c:v>79
 </c:v>
                </c:pt>
                <c:pt idx="50">
                  <c:v>80
 </c:v>
                </c:pt>
                <c:pt idx="51">
                  <c:v>81
 </c:v>
                </c:pt>
                <c:pt idx="52">
                  <c:v>82
 </c:v>
                </c:pt>
                <c:pt idx="53">
                  <c:v>83
 </c:v>
                </c:pt>
                <c:pt idx="54">
                  <c:v>84
 </c:v>
                </c:pt>
                <c:pt idx="55">
                  <c:v>85
 </c:v>
                </c:pt>
                <c:pt idx="56">
                  <c:v>86
 </c:v>
                </c:pt>
                <c:pt idx="57">
                  <c:v>87
 </c:v>
                </c:pt>
                <c:pt idx="58">
                  <c:v>88
 </c:v>
                </c:pt>
                <c:pt idx="59">
                  <c:v>89
 </c:v>
                </c:pt>
                <c:pt idx="60">
                  <c:v>合計</c:v>
                </c:pt>
              </c:strCache>
            </c:strRef>
          </c:cat>
          <c:val>
            <c:numRef>
              <c:f>CF表!$C$113:$BJ$113</c:f>
              <c:numCache>
                <c:formatCode>#,##0;[Red]\-#,##0;0</c:formatCode>
                <c:ptCount val="60"/>
                <c:pt idx="0">
                  <c:v>461.01663000000002</c:v>
                </c:pt>
                <c:pt idx="1">
                  <c:v>517.95529325999996</c:v>
                </c:pt>
                <c:pt idx="2">
                  <c:v>563.70783384651997</c:v>
                </c:pt>
                <c:pt idx="3">
                  <c:v>612.15187951421308</c:v>
                </c:pt>
                <c:pt idx="4">
                  <c:v>649.29281327324145</c:v>
                </c:pt>
                <c:pt idx="5">
                  <c:v>741.96680889978791</c:v>
                </c:pt>
                <c:pt idx="6">
                  <c:v>823.22615251758748</c:v>
                </c:pt>
                <c:pt idx="7">
                  <c:v>906.94801482262255</c:v>
                </c:pt>
                <c:pt idx="8">
                  <c:v>979.03732085226773</c:v>
                </c:pt>
                <c:pt idx="9">
                  <c:v>1053.2708054939721</c:v>
                </c:pt>
                <c:pt idx="10">
                  <c:v>1166.0401471049602</c:v>
                </c:pt>
                <c:pt idx="11">
                  <c:v>1280.9350273991699</c:v>
                </c:pt>
                <c:pt idx="12">
                  <c:v>1383.8596974539682</c:v>
                </c:pt>
                <c:pt idx="13">
                  <c:v>1488.5902168488763</c:v>
                </c:pt>
                <c:pt idx="14">
                  <c:v>1581.1301972825738</c:v>
                </c:pt>
                <c:pt idx="15">
                  <c:v>1722.4144676771389</c:v>
                </c:pt>
                <c:pt idx="16">
                  <c:v>1851.2813066124932</c:v>
                </c:pt>
                <c:pt idx="17">
                  <c:v>1981.6058792257181</c:v>
                </c:pt>
                <c:pt idx="18">
                  <c:v>2099.3911009841695</c:v>
                </c:pt>
                <c:pt idx="19">
                  <c:v>2218.4118931861376</c:v>
                </c:pt>
                <c:pt idx="20">
                  <c:v>2346.9573269725101</c:v>
                </c:pt>
                <c:pt idx="21">
                  <c:v>2476.459851626455</c:v>
                </c:pt>
                <c:pt idx="22">
                  <c:v>2592.8213813297079</c:v>
                </c:pt>
                <c:pt idx="23">
                  <c:v>2710.0156340923672</c:v>
                </c:pt>
                <c:pt idx="24">
                  <c:v>2813.7442753605519</c:v>
                </c:pt>
                <c:pt idx="25">
                  <c:v>2891.8626739112729</c:v>
                </c:pt>
                <c:pt idx="26">
                  <c:v>2956.2373092590951</c:v>
                </c:pt>
                <c:pt idx="27">
                  <c:v>3020.740693877613</c:v>
                </c:pt>
                <c:pt idx="28">
                  <c:v>3071.1730852653682</c:v>
                </c:pt>
                <c:pt idx="29">
                  <c:v>3121.4063414358989</c:v>
                </c:pt>
                <c:pt idx="30">
                  <c:v>4827.84006411877</c:v>
                </c:pt>
                <c:pt idx="31">
                  <c:v>4930.5869142470074</c:v>
                </c:pt>
                <c:pt idx="32">
                  <c:v>5018.7392580755022</c:v>
                </c:pt>
                <c:pt idx="33">
                  <c:v>5106.1679065916533</c:v>
                </c:pt>
                <c:pt idx="34">
                  <c:v>5178.7714124048362</c:v>
                </c:pt>
                <c:pt idx="35">
                  <c:v>5470.6474052296462</c:v>
                </c:pt>
                <c:pt idx="36">
                  <c:v>5391.7287288201051</c:v>
                </c:pt>
                <c:pt idx="37">
                  <c:v>5312.3516150577452</c:v>
                </c:pt>
                <c:pt idx="38">
                  <c:v>5218.2867470678611</c:v>
                </c:pt>
                <c:pt idx="39">
                  <c:v>5123.3323493419966</c:v>
                </c:pt>
                <c:pt idx="40">
                  <c:v>5013.4586428206803</c:v>
                </c:pt>
                <c:pt idx="41">
                  <c:v>4902.363188886322</c:v>
                </c:pt>
                <c:pt idx="42">
                  <c:v>4775.9153440440941</c:v>
                </c:pt>
                <c:pt idx="43">
                  <c:v>4647.9120035121823</c:v>
                </c:pt>
                <c:pt idx="44">
                  <c:v>4504.2218562992066</c:v>
                </c:pt>
                <c:pt idx="45">
                  <c:v>4359.9171006418046</c:v>
                </c:pt>
                <c:pt idx="46">
                  <c:v>4199.4921354730877</c:v>
                </c:pt>
                <c:pt idx="47">
                  <c:v>4036.8425203740335</c:v>
                </c:pt>
                <c:pt idx="48">
                  <c:v>3857.6352060447816</c:v>
                </c:pt>
                <c:pt idx="49">
                  <c:v>3675.7648770868709</c:v>
                </c:pt>
                <c:pt idx="50">
                  <c:v>3476.9978074710443</c:v>
                </c:pt>
                <c:pt idx="51">
                  <c:v>3275.1278037159864</c:v>
                </c:pt>
                <c:pt idx="52">
                  <c:v>3055.9202599534183</c:v>
                </c:pt>
                <c:pt idx="53">
                  <c:v>2833.268301103325</c:v>
                </c:pt>
                <c:pt idx="54">
                  <c:v>2592.8364383355315</c:v>
                </c:pt>
                <c:pt idx="55">
                  <c:v>2177.4755118422022</c:v>
                </c:pt>
                <c:pt idx="56">
                  <c:v>1743.5484634958866</c:v>
                </c:pt>
                <c:pt idx="57">
                  <c:v>1304.8457610528783</c:v>
                </c:pt>
                <c:pt idx="58">
                  <c:v>847.02925320498389</c:v>
                </c:pt>
                <c:pt idx="59">
                  <c:v>383.98851234139374</c:v>
                </c:pt>
              </c:numCache>
            </c:numRef>
          </c:val>
          <c:extLst>
            <c:ext xmlns:c16="http://schemas.microsoft.com/office/drawing/2014/chart" uri="{C3380CC4-5D6E-409C-BE32-E72D297353CC}">
              <c16:uniqueId val="{00000000-D73E-4BCE-A974-8C83AECFFE12}"/>
            </c:ext>
          </c:extLst>
        </c:ser>
        <c:ser>
          <c:idx val="1"/>
          <c:order val="1"/>
          <c:tx>
            <c:v>資産運用の額</c:v>
          </c:tx>
          <c:spPr>
            <a:solidFill>
              <a:srgbClr val="CC99FF"/>
            </a:solidFill>
            <a:ln w="25400">
              <a:noFill/>
            </a:ln>
          </c:spPr>
          <c:invertIfNegative val="0"/>
          <c:val>
            <c:numRef>
              <c:f>CF表!$C$114:$BJ$114</c:f>
              <c:numCache>
                <c:formatCode>#,##0;[Red]\-#,##0;0</c:formatCode>
                <c:ptCount val="60"/>
                <c:pt idx="0">
                  <c:v>37</c:v>
                </c:pt>
                <c:pt idx="1">
                  <c:v>75.8</c:v>
                </c:pt>
                <c:pt idx="2">
                  <c:v>116.5</c:v>
                </c:pt>
                <c:pt idx="3">
                  <c:v>159.30000000000001</c:v>
                </c:pt>
                <c:pt idx="4">
                  <c:v>204.3</c:v>
                </c:pt>
                <c:pt idx="5">
                  <c:v>251.5</c:v>
                </c:pt>
                <c:pt idx="6">
                  <c:v>301</c:v>
                </c:pt>
                <c:pt idx="7">
                  <c:v>353</c:v>
                </c:pt>
                <c:pt idx="8">
                  <c:v>407.6</c:v>
                </c:pt>
                <c:pt idx="9">
                  <c:v>465</c:v>
                </c:pt>
                <c:pt idx="10">
                  <c:v>525.20000000000005</c:v>
                </c:pt>
                <c:pt idx="11">
                  <c:v>588.4</c:v>
                </c:pt>
                <c:pt idx="12">
                  <c:v>654.79999999999995</c:v>
                </c:pt>
                <c:pt idx="13">
                  <c:v>724.5</c:v>
                </c:pt>
                <c:pt idx="14">
                  <c:v>797.7</c:v>
                </c:pt>
                <c:pt idx="15">
                  <c:v>874.6</c:v>
                </c:pt>
                <c:pt idx="16">
                  <c:v>955.3</c:v>
                </c:pt>
                <c:pt idx="17">
                  <c:v>1040</c:v>
                </c:pt>
                <c:pt idx="18">
                  <c:v>1129</c:v>
                </c:pt>
                <c:pt idx="19">
                  <c:v>1222.4000000000001</c:v>
                </c:pt>
                <c:pt idx="20">
                  <c:v>1320.5</c:v>
                </c:pt>
                <c:pt idx="21">
                  <c:v>1423.5</c:v>
                </c:pt>
                <c:pt idx="22">
                  <c:v>1531.6</c:v>
                </c:pt>
                <c:pt idx="23">
                  <c:v>1645.1</c:v>
                </c:pt>
                <c:pt idx="24">
                  <c:v>1764.4</c:v>
                </c:pt>
                <c:pt idx="25">
                  <c:v>1889.5</c:v>
                </c:pt>
                <c:pt idx="26">
                  <c:v>2021</c:v>
                </c:pt>
                <c:pt idx="27">
                  <c:v>2159</c:v>
                </c:pt>
                <c:pt idx="28">
                  <c:v>2303.9</c:v>
                </c:pt>
                <c:pt idx="29">
                  <c:v>2456.1</c:v>
                </c:pt>
                <c:pt idx="30">
                  <c:v>2441.4</c:v>
                </c:pt>
                <c:pt idx="31">
                  <c:v>2389</c:v>
                </c:pt>
                <c:pt idx="32">
                  <c:v>2333.9</c:v>
                </c:pt>
                <c:pt idx="33">
                  <c:v>2276.1999999999998</c:v>
                </c:pt>
                <c:pt idx="34">
                  <c:v>2215.5</c:v>
                </c:pt>
                <c:pt idx="35">
                  <c:v>2151.8000000000002</c:v>
                </c:pt>
                <c:pt idx="36">
                  <c:v>2084.9</c:v>
                </c:pt>
                <c:pt idx="37">
                  <c:v>2014.7</c:v>
                </c:pt>
                <c:pt idx="38">
                  <c:v>1940.9</c:v>
                </c:pt>
                <c:pt idx="39">
                  <c:v>1863.5</c:v>
                </c:pt>
                <c:pt idx="40">
                  <c:v>1782.2</c:v>
                </c:pt>
                <c:pt idx="41">
                  <c:v>1696.8</c:v>
                </c:pt>
                <c:pt idx="42">
                  <c:v>1607.2</c:v>
                </c:pt>
                <c:pt idx="43">
                  <c:v>1513.1</c:v>
                </c:pt>
                <c:pt idx="44">
                  <c:v>1414.2</c:v>
                </c:pt>
                <c:pt idx="45">
                  <c:v>1310.5</c:v>
                </c:pt>
                <c:pt idx="46">
                  <c:v>1201.5</c:v>
                </c:pt>
                <c:pt idx="47">
                  <c:v>1087.0999999999999</c:v>
                </c:pt>
                <c:pt idx="48">
                  <c:v>967</c:v>
                </c:pt>
                <c:pt idx="49">
                  <c:v>840.8</c:v>
                </c:pt>
                <c:pt idx="50">
                  <c:v>708.4</c:v>
                </c:pt>
                <c:pt idx="51">
                  <c:v>569.29999999999995</c:v>
                </c:pt>
                <c:pt idx="52">
                  <c:v>423.3</c:v>
                </c:pt>
                <c:pt idx="53">
                  <c:v>270</c:v>
                </c:pt>
                <c:pt idx="54">
                  <c:v>109</c:v>
                </c:pt>
                <c:pt idx="55">
                  <c:v>0</c:v>
                </c:pt>
                <c:pt idx="56">
                  <c:v>0</c:v>
                </c:pt>
                <c:pt idx="57">
                  <c:v>0</c:v>
                </c:pt>
                <c:pt idx="58">
                  <c:v>0</c:v>
                </c:pt>
                <c:pt idx="59">
                  <c:v>0</c:v>
                </c:pt>
              </c:numCache>
            </c:numRef>
          </c:val>
          <c:extLst>
            <c:ext xmlns:c16="http://schemas.microsoft.com/office/drawing/2014/chart" uri="{C3380CC4-5D6E-409C-BE32-E72D297353CC}">
              <c16:uniqueId val="{00000002-D73E-4BCE-A974-8C83AECFFE12}"/>
            </c:ext>
          </c:extLst>
        </c:ser>
        <c:ser>
          <c:idx val="3"/>
          <c:order val="2"/>
          <c:tx>
            <c:v>確定拠出年金（世帯主）</c:v>
          </c:tx>
          <c:spPr>
            <a:solidFill>
              <a:srgbClr val="75C4FF"/>
            </a:solidFill>
            <a:ln w="25400">
              <a:noFill/>
            </a:ln>
          </c:spPr>
          <c:invertIfNegative val="0"/>
          <c:val>
            <c:numRef>
              <c:f>CF表!$C$115:$BJ$115</c:f>
              <c:numCache>
                <c:formatCode>#,##0;[Red]\-#,##0;0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6CB2-4071-9A78-7FD852AB0357}"/>
            </c:ext>
          </c:extLst>
        </c:ser>
        <c:ser>
          <c:idx val="4"/>
          <c:order val="3"/>
          <c:tx>
            <c:v>確定拠出年金（配偶者）</c:v>
          </c:tx>
          <c:spPr>
            <a:solidFill>
              <a:srgbClr val="FFCCCC"/>
            </a:solidFill>
            <a:ln w="25400">
              <a:noFill/>
            </a:ln>
          </c:spPr>
          <c:invertIfNegative val="0"/>
          <c:val>
            <c:numRef>
              <c:f>CF表!$C$116:$BJ$116</c:f>
              <c:numCache>
                <c:formatCode>#,##0;[Red]\-#,##0;0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6CB2-4071-9A78-7FD852AB0357}"/>
            </c:ext>
          </c:extLst>
        </c:ser>
        <c:ser>
          <c:idx val="2"/>
          <c:order val="4"/>
          <c:tx>
            <c:v>現預金不足時の、全資産額</c:v>
          </c:tx>
          <c:spPr>
            <a:solidFill>
              <a:schemeClr val="bg1">
                <a:lumMod val="50000"/>
              </a:schemeClr>
            </a:solidFill>
            <a:ln w="25400">
              <a:noFill/>
            </a:ln>
          </c:spPr>
          <c:invertIfNegative val="0"/>
          <c:val>
            <c:numRef>
              <c:f>CF表!$C$117:$BJ$117</c:f>
              <c:numCache>
                <c:formatCode>#,##0;[Red]\-#,##0;0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D73E-4BCE-A974-8C83AECFFE12}"/>
            </c:ext>
          </c:extLst>
        </c:ser>
        <c:dLbls>
          <c:showLegendKey val="0"/>
          <c:showVal val="0"/>
          <c:showCatName val="0"/>
          <c:showSerName val="0"/>
          <c:showPercent val="0"/>
          <c:showBubbleSize val="0"/>
        </c:dLbls>
        <c:gapWidth val="20"/>
        <c:overlap val="100"/>
        <c:axId val="207378688"/>
        <c:axId val="207397248"/>
      </c:barChart>
      <c:catAx>
        <c:axId val="207378688"/>
        <c:scaling>
          <c:orientation val="minMax"/>
        </c:scaling>
        <c:delete val="0"/>
        <c:axPos val="b"/>
        <c:title>
          <c:tx>
            <c:rich>
              <a:bodyPr rot="0" spcFirstLastPara="1" vertOverflow="ellipsis" vert="horz" wrap="square" anchor="ctr" anchorCtr="1"/>
              <a:lstStyle/>
              <a:p>
                <a:pPr algn="r">
                  <a:defRPr sz="800" b="0" i="0" u="none" strike="noStrike" kern="1200" baseline="0">
                    <a:solidFill>
                      <a:schemeClr val="tx1">
                        <a:lumMod val="65000"/>
                        <a:lumOff val="35000"/>
                      </a:schemeClr>
                    </a:solidFill>
                    <a:latin typeface="+mn-lt"/>
                    <a:ea typeface="+mn-ea"/>
                    <a:cs typeface="+mn-cs"/>
                  </a:defRPr>
                </a:pPr>
                <a:r>
                  <a:rPr lang="ja-JP" altLang="en-US" sz="800"/>
                  <a:t>世帯主</a:t>
                </a:r>
                <a:endParaRPr lang="en-US" altLang="ja-JP" sz="800"/>
              </a:p>
              <a:p>
                <a:pPr algn="r">
                  <a:defRPr sz="800" b="0" i="0" u="none" strike="noStrike" kern="1200" baseline="0">
                    <a:solidFill>
                      <a:schemeClr val="tx1">
                        <a:lumMod val="65000"/>
                        <a:lumOff val="35000"/>
                      </a:schemeClr>
                    </a:solidFill>
                    <a:latin typeface="+mn-lt"/>
                    <a:ea typeface="+mn-ea"/>
                    <a:cs typeface="+mn-cs"/>
                  </a:defRPr>
                </a:pPr>
                <a:r>
                  <a:rPr lang="ja-JP" altLang="en-US" sz="800"/>
                  <a:t>配偶者</a:t>
                </a:r>
                <a:endParaRPr lang="en-US" altLang="ja-JP" sz="800"/>
              </a:p>
              <a:p>
                <a:pPr algn="r">
                  <a:defRPr sz="800" b="0" i="0" u="none" strike="noStrike" kern="1200" baseline="0">
                    <a:solidFill>
                      <a:schemeClr val="tx1">
                        <a:lumMod val="65000"/>
                        <a:lumOff val="35000"/>
                      </a:schemeClr>
                    </a:solidFill>
                    <a:latin typeface="+mn-lt"/>
                    <a:ea typeface="+mn-ea"/>
                    <a:cs typeface="+mn-cs"/>
                  </a:defRPr>
                </a:pPr>
                <a:r>
                  <a:rPr lang="en-US" altLang="ja-JP" sz="800"/>
                  <a:t>(</a:t>
                </a:r>
                <a:r>
                  <a:rPr lang="ja-JP" altLang="en-US" sz="800"/>
                  <a:t>年齢</a:t>
                </a:r>
                <a:r>
                  <a:rPr lang="en-US" altLang="ja-JP" sz="800"/>
                  <a:t>)</a:t>
                </a:r>
                <a:endParaRPr lang="ja-JP" altLang="en-US" sz="800"/>
              </a:p>
            </c:rich>
          </c:tx>
          <c:layout>
            <c:manualLayout>
              <c:xMode val="edge"/>
              <c:yMode val="edge"/>
              <c:x val="0.96049386977312767"/>
              <c:y val="0.91941008236039456"/>
            </c:manualLayout>
          </c:layout>
          <c:overlay val="0"/>
          <c:spPr>
            <a:noFill/>
            <a:ln w="25400">
              <a:noFill/>
            </a:ln>
          </c:spPr>
        </c:title>
        <c:numFmt formatCode="General" sourceLinked="1"/>
        <c:majorTickMark val="none"/>
        <c:minorTickMark val="none"/>
        <c:tickLblPos val="low"/>
        <c:spPr>
          <a:noFill/>
          <a:ln w="190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397248"/>
        <c:crosses val="autoZero"/>
        <c:auto val="1"/>
        <c:lblAlgn val="ctr"/>
        <c:lblOffset val="100"/>
        <c:noMultiLvlLbl val="0"/>
      </c:catAx>
      <c:valAx>
        <c:axId val="207397248"/>
        <c:scaling>
          <c:orientation val="minMax"/>
        </c:scaling>
        <c:delete val="0"/>
        <c:axPos val="r"/>
        <c:majorGridlines>
          <c:spPr>
            <a:ln w="9525" cap="flat" cmpd="sng" algn="ctr">
              <a:solidFill>
                <a:schemeClr val="bg1">
                  <a:lumMod val="65000"/>
                </a:schemeClr>
              </a:solidFill>
              <a:round/>
            </a:ln>
            <a:effectLst/>
          </c:spPr>
        </c:majorGridlines>
        <c:title>
          <c:tx>
            <c:rich>
              <a:bodyPr rot="0" spcFirstLastPara="1" vertOverflow="ellipsis" wrap="square" anchor="ctr" anchorCtr="1"/>
              <a:lstStyle/>
              <a:p>
                <a:pPr algn="l">
                  <a:defRPr sz="1000" b="0" i="0" u="none" strike="noStrike" kern="1200" baseline="0">
                    <a:solidFill>
                      <a:schemeClr val="tx1">
                        <a:lumMod val="65000"/>
                        <a:lumOff val="35000"/>
                      </a:schemeClr>
                    </a:solidFill>
                    <a:latin typeface="+mn-lt"/>
                    <a:ea typeface="+mn-ea"/>
                    <a:cs typeface="+mn-cs"/>
                  </a:defRPr>
                </a:pPr>
                <a:r>
                  <a:rPr lang="ja-JP" altLang="en-US"/>
                  <a:t>金額</a:t>
                </a:r>
                <a:r>
                  <a:rPr lang="en-US" altLang="ja-JP"/>
                  <a:t>(</a:t>
                </a:r>
                <a:r>
                  <a:rPr lang="ja-JP" altLang="en-US"/>
                  <a:t>万円</a:t>
                </a:r>
                <a:r>
                  <a:rPr lang="en-US" altLang="ja-JP"/>
                  <a:t>)</a:t>
                </a:r>
              </a:p>
            </c:rich>
          </c:tx>
          <c:layout>
            <c:manualLayout>
              <c:xMode val="edge"/>
              <c:yMode val="edge"/>
              <c:x val="2.4691358024691358E-3"/>
              <c:y val="2.1514302237644022E-2"/>
            </c:manualLayout>
          </c:layout>
          <c:overlay val="0"/>
          <c:spPr>
            <a:noFill/>
            <a:ln w="25400">
              <a:noFill/>
            </a:ln>
          </c:spPr>
        </c:title>
        <c:numFmt formatCode="#,##0;[Red]\-#,##0;0" sourceLinked="1"/>
        <c:majorTickMark val="out"/>
        <c:minorTickMark val="none"/>
        <c:tickLblPos val="low"/>
        <c:spPr>
          <a:noFill/>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378688"/>
        <c:crosses val="max"/>
        <c:crossBetween val="between"/>
      </c:valAx>
      <c:spPr>
        <a:noFill/>
        <a:ln w="25400">
          <a:noFill/>
        </a:ln>
      </c:spPr>
    </c:plotArea>
    <c:plotVisOnly val="0"/>
    <c:dispBlanksAs val="zero"/>
    <c:showDLblsOverMax val="0"/>
  </c:chart>
  <c:spPr>
    <a:solidFill>
      <a:schemeClr val="bg1"/>
    </a:solidFill>
    <a:ln w="9525" cap="flat" cmpd="sng" algn="ctr">
      <a:noFill/>
      <a:round/>
    </a:ln>
    <a:effectLst/>
  </c:spPr>
  <c:txPr>
    <a:bodyPr rot="0" vert="horz"/>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433413330978891E-2"/>
          <c:y val="7.7178975382568196E-2"/>
          <c:w val="0.90195263818322402"/>
          <c:h val="0.77481509422100681"/>
        </c:manualLayout>
      </c:layout>
      <c:barChart>
        <c:barDir val="col"/>
        <c:grouping val="stacked"/>
        <c:varyColors val="0"/>
        <c:ser>
          <c:idx val="0"/>
          <c:order val="0"/>
          <c:tx>
            <c:strRef>
              <c:f>老後年金!$A$14</c:f>
              <c:strCache>
                <c:ptCount val="1"/>
                <c:pt idx="0">
                  <c:v>世帯主の年金合計(年額)</c:v>
                </c:pt>
              </c:strCache>
            </c:strRef>
          </c:tx>
          <c:invertIfNegative val="0"/>
          <c:cat>
            <c:strRef>
              <c:f>老後年金!$D$4:$AB$4</c:f>
              <c:strCache>
                <c:ptCount val="25"/>
                <c:pt idx="0">
                  <c:v>65
 </c:v>
                </c:pt>
                <c:pt idx="1">
                  <c:v>66
 </c:v>
                </c:pt>
                <c:pt idx="2">
                  <c:v>67
 </c:v>
                </c:pt>
                <c:pt idx="3">
                  <c:v>68
 </c:v>
                </c:pt>
                <c:pt idx="4">
                  <c:v>69
 </c:v>
                </c:pt>
                <c:pt idx="5">
                  <c:v>70
 </c:v>
                </c:pt>
                <c:pt idx="6">
                  <c:v>71
 </c:v>
                </c:pt>
                <c:pt idx="7">
                  <c:v>72
 </c:v>
                </c:pt>
                <c:pt idx="8">
                  <c:v>73
 </c:v>
                </c:pt>
                <c:pt idx="9">
                  <c:v>74
 </c:v>
                </c:pt>
                <c:pt idx="10">
                  <c:v>75
 </c:v>
                </c:pt>
                <c:pt idx="11">
                  <c:v>76
 </c:v>
                </c:pt>
                <c:pt idx="12">
                  <c:v>77
 </c:v>
                </c:pt>
                <c:pt idx="13">
                  <c:v>78
 </c:v>
                </c:pt>
                <c:pt idx="14">
                  <c:v>79
 </c:v>
                </c:pt>
                <c:pt idx="15">
                  <c:v>80
 </c:v>
                </c:pt>
                <c:pt idx="16">
                  <c:v>81
 </c:v>
                </c:pt>
                <c:pt idx="17">
                  <c:v>82
 </c:v>
                </c:pt>
                <c:pt idx="18">
                  <c:v>83
 </c:v>
                </c:pt>
                <c:pt idx="19">
                  <c:v>84
 </c:v>
                </c:pt>
                <c:pt idx="20">
                  <c:v>85
 </c:v>
                </c:pt>
                <c:pt idx="21">
                  <c:v>86
 </c:v>
                </c:pt>
                <c:pt idx="22">
                  <c:v>87
 </c:v>
                </c:pt>
                <c:pt idx="23">
                  <c:v>88
 </c:v>
                </c:pt>
                <c:pt idx="24">
                  <c:v>89
 </c:v>
                </c:pt>
              </c:strCache>
            </c:strRef>
          </c:cat>
          <c:val>
            <c:numRef>
              <c:f>老後年金!$D$14:$AB$14</c:f>
              <c:numCache>
                <c:formatCode>###0.0;\-###0.0;</c:formatCode>
                <c:ptCount val="25"/>
                <c:pt idx="0">
                  <c:v>182.7</c:v>
                </c:pt>
                <c:pt idx="1">
                  <c:v>228</c:v>
                </c:pt>
                <c:pt idx="2">
                  <c:v>228</c:v>
                </c:pt>
                <c:pt idx="3">
                  <c:v>228</c:v>
                </c:pt>
                <c:pt idx="4">
                  <c:v>228</c:v>
                </c:pt>
                <c:pt idx="5">
                  <c:v>228</c:v>
                </c:pt>
                <c:pt idx="6">
                  <c:v>228</c:v>
                </c:pt>
                <c:pt idx="7">
                  <c:v>228</c:v>
                </c:pt>
                <c:pt idx="8">
                  <c:v>228</c:v>
                </c:pt>
                <c:pt idx="9">
                  <c:v>228</c:v>
                </c:pt>
                <c:pt idx="10">
                  <c:v>228</c:v>
                </c:pt>
                <c:pt idx="11">
                  <c:v>228</c:v>
                </c:pt>
                <c:pt idx="12">
                  <c:v>228</c:v>
                </c:pt>
                <c:pt idx="13">
                  <c:v>228</c:v>
                </c:pt>
                <c:pt idx="14">
                  <c:v>228</c:v>
                </c:pt>
                <c:pt idx="15">
                  <c:v>228</c:v>
                </c:pt>
                <c:pt idx="16">
                  <c:v>228</c:v>
                </c:pt>
                <c:pt idx="17">
                  <c:v>228</c:v>
                </c:pt>
                <c:pt idx="18">
                  <c:v>228</c:v>
                </c:pt>
                <c:pt idx="19">
                  <c:v>228</c:v>
                </c:pt>
                <c:pt idx="20">
                  <c:v>228</c:v>
                </c:pt>
                <c:pt idx="21">
                  <c:v>228</c:v>
                </c:pt>
                <c:pt idx="22">
                  <c:v>228</c:v>
                </c:pt>
                <c:pt idx="23">
                  <c:v>228</c:v>
                </c:pt>
                <c:pt idx="24">
                  <c:v>228</c:v>
                </c:pt>
              </c:numCache>
            </c:numRef>
          </c:val>
          <c:extLst>
            <c:ext xmlns:c16="http://schemas.microsoft.com/office/drawing/2014/chart" uri="{C3380CC4-5D6E-409C-BE32-E72D297353CC}">
              <c16:uniqueId val="{00000000-7519-4DBC-A207-F94D823391ED}"/>
            </c:ext>
          </c:extLst>
        </c:ser>
        <c:ser>
          <c:idx val="1"/>
          <c:order val="1"/>
          <c:tx>
            <c:strRef>
              <c:f>老後年金!$A$23</c:f>
              <c:strCache>
                <c:ptCount val="1"/>
                <c:pt idx="0">
                  <c:v>配偶者の年金合計(年額)</c:v>
                </c:pt>
              </c:strCache>
            </c:strRef>
          </c:tx>
          <c:spPr>
            <a:solidFill>
              <a:srgbClr val="BE5050"/>
            </a:solidFill>
            <a:ln w="25400">
              <a:noFill/>
            </a:ln>
          </c:spPr>
          <c:invertIfNegative val="0"/>
          <c:cat>
            <c:strRef>
              <c:f>老後年金!$D$4:$AB$4</c:f>
              <c:strCache>
                <c:ptCount val="25"/>
                <c:pt idx="0">
                  <c:v>65
 </c:v>
                </c:pt>
                <c:pt idx="1">
                  <c:v>66
 </c:v>
                </c:pt>
                <c:pt idx="2">
                  <c:v>67
 </c:v>
                </c:pt>
                <c:pt idx="3">
                  <c:v>68
 </c:v>
                </c:pt>
                <c:pt idx="4">
                  <c:v>69
 </c:v>
                </c:pt>
                <c:pt idx="5">
                  <c:v>70
 </c:v>
                </c:pt>
                <c:pt idx="6">
                  <c:v>71
 </c:v>
                </c:pt>
                <c:pt idx="7">
                  <c:v>72
 </c:v>
                </c:pt>
                <c:pt idx="8">
                  <c:v>73
 </c:v>
                </c:pt>
                <c:pt idx="9">
                  <c:v>74
 </c:v>
                </c:pt>
                <c:pt idx="10">
                  <c:v>75
 </c:v>
                </c:pt>
                <c:pt idx="11">
                  <c:v>76
 </c:v>
                </c:pt>
                <c:pt idx="12">
                  <c:v>77
 </c:v>
                </c:pt>
                <c:pt idx="13">
                  <c:v>78
 </c:v>
                </c:pt>
                <c:pt idx="14">
                  <c:v>79
 </c:v>
                </c:pt>
                <c:pt idx="15">
                  <c:v>80
 </c:v>
                </c:pt>
                <c:pt idx="16">
                  <c:v>81
 </c:v>
                </c:pt>
                <c:pt idx="17">
                  <c:v>82
 </c:v>
                </c:pt>
                <c:pt idx="18">
                  <c:v>83
 </c:v>
                </c:pt>
                <c:pt idx="19">
                  <c:v>84
 </c:v>
                </c:pt>
                <c:pt idx="20">
                  <c:v>85
 </c:v>
                </c:pt>
                <c:pt idx="21">
                  <c:v>86
 </c:v>
                </c:pt>
                <c:pt idx="22">
                  <c:v>87
 </c:v>
                </c:pt>
                <c:pt idx="23">
                  <c:v>88
 </c:v>
                </c:pt>
                <c:pt idx="24">
                  <c:v>89
 </c:v>
                </c:pt>
              </c:strCache>
            </c:strRef>
          </c:cat>
          <c:val>
            <c:numRef>
              <c:f>老後年金!$D$23:$AB$23</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7519-4DBC-A207-F94D823391ED}"/>
            </c:ext>
          </c:extLst>
        </c:ser>
        <c:dLbls>
          <c:showLegendKey val="0"/>
          <c:showVal val="0"/>
          <c:showCatName val="0"/>
          <c:showSerName val="0"/>
          <c:showPercent val="0"/>
          <c:showBubbleSize val="0"/>
        </c:dLbls>
        <c:gapWidth val="40"/>
        <c:overlap val="100"/>
        <c:axId val="202774784"/>
        <c:axId val="202785152"/>
      </c:barChart>
      <c:lineChart>
        <c:grouping val="standard"/>
        <c:varyColors val="0"/>
        <c:ser>
          <c:idx val="2"/>
          <c:order val="2"/>
          <c:tx>
            <c:strRef>
              <c:f>老後年金!$C$26</c:f>
              <c:strCache>
                <c:ptCount val="1"/>
              </c:strCache>
            </c:strRef>
          </c:tx>
          <c:spPr>
            <a:ln>
              <a:noFill/>
            </a:ln>
          </c:spPr>
          <c:marker>
            <c:symbol val="none"/>
          </c:marker>
          <c:cat>
            <c:strRef>
              <c:f>老後年金!$D$4:$AB$4</c:f>
              <c:strCache>
                <c:ptCount val="25"/>
                <c:pt idx="0">
                  <c:v>65
 </c:v>
                </c:pt>
                <c:pt idx="1">
                  <c:v>66
 </c:v>
                </c:pt>
                <c:pt idx="2">
                  <c:v>67
 </c:v>
                </c:pt>
                <c:pt idx="3">
                  <c:v>68
 </c:v>
                </c:pt>
                <c:pt idx="4">
                  <c:v>69
 </c:v>
                </c:pt>
                <c:pt idx="5">
                  <c:v>70
 </c:v>
                </c:pt>
                <c:pt idx="6">
                  <c:v>71
 </c:v>
                </c:pt>
                <c:pt idx="7">
                  <c:v>72
 </c:v>
                </c:pt>
                <c:pt idx="8">
                  <c:v>73
 </c:v>
                </c:pt>
                <c:pt idx="9">
                  <c:v>74
 </c:v>
                </c:pt>
                <c:pt idx="10">
                  <c:v>75
 </c:v>
                </c:pt>
                <c:pt idx="11">
                  <c:v>76
 </c:v>
                </c:pt>
                <c:pt idx="12">
                  <c:v>77
 </c:v>
                </c:pt>
                <c:pt idx="13">
                  <c:v>78
 </c:v>
                </c:pt>
                <c:pt idx="14">
                  <c:v>79
 </c:v>
                </c:pt>
                <c:pt idx="15">
                  <c:v>80
 </c:v>
                </c:pt>
                <c:pt idx="16">
                  <c:v>81
 </c:v>
                </c:pt>
                <c:pt idx="17">
                  <c:v>82
 </c:v>
                </c:pt>
                <c:pt idx="18">
                  <c:v>83
 </c:v>
                </c:pt>
                <c:pt idx="19">
                  <c:v>84
 </c:v>
                </c:pt>
                <c:pt idx="20">
                  <c:v>85
 </c:v>
                </c:pt>
                <c:pt idx="21">
                  <c:v>86
 </c:v>
                </c:pt>
                <c:pt idx="22">
                  <c:v>87
 </c:v>
                </c:pt>
                <c:pt idx="23">
                  <c:v>88
 </c:v>
                </c:pt>
                <c:pt idx="24">
                  <c:v>89
 </c:v>
                </c:pt>
              </c:strCache>
            </c:strRef>
          </c:cat>
          <c:val>
            <c:numRef>
              <c:f>老後年金!$D$26:$AB$26</c:f>
              <c:numCache>
                <c:formatCode>###0.0;\-###0.0;</c:formatCode>
                <c:ptCount val="25"/>
                <c:pt idx="0">
                  <c:v>15.225</c:v>
                </c:pt>
                <c:pt idx="1">
                  <c:v>19</c:v>
                </c:pt>
                <c:pt idx="2">
                  <c:v>19</c:v>
                </c:pt>
                <c:pt idx="3">
                  <c:v>19</c:v>
                </c:pt>
                <c:pt idx="4">
                  <c:v>19</c:v>
                </c:pt>
                <c:pt idx="5">
                  <c:v>19</c:v>
                </c:pt>
                <c:pt idx="6">
                  <c:v>19</c:v>
                </c:pt>
                <c:pt idx="7">
                  <c:v>19</c:v>
                </c:pt>
                <c:pt idx="8">
                  <c:v>19</c:v>
                </c:pt>
                <c:pt idx="9">
                  <c:v>19</c:v>
                </c:pt>
                <c:pt idx="10">
                  <c:v>19</c:v>
                </c:pt>
                <c:pt idx="11">
                  <c:v>19</c:v>
                </c:pt>
                <c:pt idx="12">
                  <c:v>19</c:v>
                </c:pt>
                <c:pt idx="13">
                  <c:v>19</c:v>
                </c:pt>
                <c:pt idx="14">
                  <c:v>19</c:v>
                </c:pt>
                <c:pt idx="15">
                  <c:v>19</c:v>
                </c:pt>
                <c:pt idx="16">
                  <c:v>19</c:v>
                </c:pt>
                <c:pt idx="17">
                  <c:v>19</c:v>
                </c:pt>
                <c:pt idx="18">
                  <c:v>19</c:v>
                </c:pt>
                <c:pt idx="19">
                  <c:v>19</c:v>
                </c:pt>
                <c:pt idx="20">
                  <c:v>19</c:v>
                </c:pt>
                <c:pt idx="21">
                  <c:v>19</c:v>
                </c:pt>
                <c:pt idx="22">
                  <c:v>19</c:v>
                </c:pt>
                <c:pt idx="23">
                  <c:v>19</c:v>
                </c:pt>
                <c:pt idx="24">
                  <c:v>19</c:v>
                </c:pt>
              </c:numCache>
            </c:numRef>
          </c:val>
          <c:smooth val="0"/>
          <c:extLst>
            <c:ext xmlns:c16="http://schemas.microsoft.com/office/drawing/2014/chart" uri="{C3380CC4-5D6E-409C-BE32-E72D297353CC}">
              <c16:uniqueId val="{00000002-7519-4DBC-A207-F94D823391ED}"/>
            </c:ext>
          </c:extLst>
        </c:ser>
        <c:dLbls>
          <c:showLegendKey val="0"/>
          <c:showVal val="0"/>
          <c:showCatName val="0"/>
          <c:showSerName val="0"/>
          <c:showPercent val="0"/>
          <c:showBubbleSize val="0"/>
        </c:dLbls>
        <c:marker val="1"/>
        <c:smooth val="0"/>
        <c:axId val="202787072"/>
        <c:axId val="202788864"/>
      </c:lineChart>
      <c:catAx>
        <c:axId val="202774784"/>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ja-JP" altLang="en-US" sz="800"/>
                  <a:t>世帯主</a:t>
                </a:r>
                <a:endParaRPr lang="en-US" altLang="ja-JP" sz="800"/>
              </a:p>
              <a:p>
                <a:pPr>
                  <a:defRPr sz="800" b="0" i="0" u="none" strike="noStrike" kern="1200" baseline="0">
                    <a:solidFill>
                      <a:schemeClr val="tx1">
                        <a:lumMod val="65000"/>
                        <a:lumOff val="35000"/>
                      </a:schemeClr>
                    </a:solidFill>
                    <a:latin typeface="+mn-lt"/>
                    <a:ea typeface="+mn-ea"/>
                    <a:cs typeface="+mn-cs"/>
                  </a:defRPr>
                </a:pPr>
                <a:r>
                  <a:rPr lang="ja-JP" altLang="en-US" sz="800"/>
                  <a:t>配偶者
</a:t>
                </a:r>
                <a:r>
                  <a:rPr lang="en-US" altLang="ja-JP" sz="800"/>
                  <a:t>(</a:t>
                </a:r>
                <a:r>
                  <a:rPr lang="ja-JP" altLang="en-US" sz="800"/>
                  <a:t>年齢</a:t>
                </a:r>
                <a:r>
                  <a:rPr lang="en-US" altLang="ja-JP" sz="800"/>
                  <a:t>)</a:t>
                </a:r>
              </a:p>
            </c:rich>
          </c:tx>
          <c:layout>
            <c:manualLayout>
              <c:xMode val="edge"/>
              <c:yMode val="edge"/>
              <c:x val="0.95394832526668116"/>
              <c:y val="0.86427145708582831"/>
            </c:manualLayout>
          </c:layout>
          <c:overlay val="0"/>
          <c:spPr>
            <a:noFill/>
            <a:ln w="25400">
              <a:noFill/>
            </a:ln>
          </c:sp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2785152"/>
        <c:crosses val="autoZero"/>
        <c:auto val="1"/>
        <c:lblAlgn val="ctr"/>
        <c:lblOffset val="100"/>
        <c:noMultiLvlLbl val="0"/>
      </c:catAx>
      <c:valAx>
        <c:axId val="202785152"/>
        <c:scaling>
          <c:orientation val="minMax"/>
        </c:scaling>
        <c:delete val="0"/>
        <c:axPos val="l"/>
        <c:majorGridlines>
          <c:spPr>
            <a:ln w="9525" cap="flat" cmpd="sng" algn="ctr">
              <a:solidFill>
                <a:schemeClr val="bg1">
                  <a:lumMod val="75000"/>
                </a:schemeClr>
              </a:solidFill>
              <a:round/>
            </a:ln>
            <a:effectLst/>
          </c:spPr>
        </c:majorGridlines>
        <c:title>
          <c:tx>
            <c:rich>
              <a:bodyPr rot="0" spcFirstLastPara="1" vertOverflow="ellipsis" wrap="square" anchor="ctr" anchorCtr="1"/>
              <a:lstStyle/>
              <a:p>
                <a:pPr algn="l">
                  <a:defRPr sz="900" b="0" i="0" u="none" strike="noStrike" kern="1200" baseline="0">
                    <a:solidFill>
                      <a:schemeClr val="tx1">
                        <a:lumMod val="65000"/>
                        <a:lumOff val="35000"/>
                      </a:schemeClr>
                    </a:solidFill>
                    <a:latin typeface="+mn-lt"/>
                    <a:ea typeface="+mn-ea"/>
                    <a:cs typeface="+mn-cs"/>
                  </a:defRPr>
                </a:pPr>
                <a:r>
                  <a:rPr lang="ja-JP" altLang="en-US" sz="900"/>
                  <a:t>年額</a:t>
                </a:r>
                <a:r>
                  <a:rPr lang="en-US" altLang="ja-JP" sz="900"/>
                  <a:t>(</a:t>
                </a:r>
                <a:r>
                  <a:rPr lang="ja-JP" altLang="en-US" sz="900"/>
                  <a:t>万円</a:t>
                </a:r>
                <a:r>
                  <a:rPr lang="en-US" altLang="ja-JP" sz="900"/>
                  <a:t>)</a:t>
                </a:r>
                <a:endParaRPr lang="ja-JP" altLang="en-US" sz="900"/>
              </a:p>
            </c:rich>
          </c:tx>
          <c:layout>
            <c:manualLayout>
              <c:xMode val="edge"/>
              <c:yMode val="edge"/>
              <c:x val="2.7183146449201497E-3"/>
              <c:y val="4.1739093990496691E-3"/>
            </c:manualLayout>
          </c:layout>
          <c:overlay val="0"/>
          <c:spPr>
            <a:noFill/>
            <a:ln w="25400">
              <a:noFill/>
            </a:ln>
          </c:spPr>
        </c:title>
        <c:numFmt formatCode="#,##0;[Red]\-#,##0;0" sourceLinked="0"/>
        <c:majorTickMark val="out"/>
        <c:minorTickMark val="none"/>
        <c:tickLblPos val="nextTo"/>
        <c:spPr>
          <a:ln w="9525">
            <a:solidFill>
              <a:schemeClr val="tx1"/>
            </a:solid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2774784"/>
        <c:crosses val="autoZero"/>
        <c:crossBetween val="between"/>
      </c:valAx>
      <c:catAx>
        <c:axId val="202787072"/>
        <c:scaling>
          <c:orientation val="minMax"/>
        </c:scaling>
        <c:delete val="1"/>
        <c:axPos val="b"/>
        <c:numFmt formatCode="General" sourceLinked="1"/>
        <c:majorTickMark val="out"/>
        <c:minorTickMark val="none"/>
        <c:tickLblPos val="nextTo"/>
        <c:crossAx val="202788864"/>
        <c:crosses val="autoZero"/>
        <c:auto val="1"/>
        <c:lblAlgn val="ctr"/>
        <c:lblOffset val="100"/>
        <c:noMultiLvlLbl val="0"/>
      </c:catAx>
      <c:valAx>
        <c:axId val="202788864"/>
        <c:scaling>
          <c:orientation val="minMax"/>
        </c:scaling>
        <c:delete val="1"/>
        <c:axPos val="r"/>
        <c:numFmt formatCode="###0.0;\-###0.0;" sourceLinked="1"/>
        <c:majorTickMark val="out"/>
        <c:minorTickMark val="none"/>
        <c:tickLblPos val="nextTo"/>
        <c:crossAx val="202787072"/>
        <c:crosses val="max"/>
        <c:crossBetween val="between"/>
      </c:valAx>
      <c:spPr>
        <a:noFill/>
        <a:ln w="25400">
          <a:noFill/>
        </a:ln>
      </c:spPr>
    </c:plotArea>
    <c:legend>
      <c:legendPos val="r"/>
      <c:legendEntry>
        <c:idx val="2"/>
        <c:delete val="1"/>
      </c:legendEntry>
      <c:layout>
        <c:manualLayout>
          <c:xMode val="edge"/>
          <c:yMode val="edge"/>
          <c:x val="0.24833837666316175"/>
          <c:y val="0.94544140066324045"/>
          <c:w val="0.51847100152236325"/>
          <c:h val="5.455859933675955E-2"/>
        </c:manualLayout>
      </c:layout>
      <c:overlay val="0"/>
      <c:spPr>
        <a:noFill/>
        <a:ln w="25400">
          <a:noFill/>
        </a:ln>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344295710136001E-2"/>
          <c:y val="0.11839488515178433"/>
          <c:w val="0.89932453601402595"/>
          <c:h val="0.76141661512965975"/>
        </c:manualLayout>
      </c:layout>
      <c:barChart>
        <c:barDir val="col"/>
        <c:grouping val="stacked"/>
        <c:varyColors val="0"/>
        <c:ser>
          <c:idx val="0"/>
          <c:order val="0"/>
          <c:tx>
            <c:strRef>
              <c:f>住!$C$8</c:f>
              <c:strCache>
                <c:ptCount val="1"/>
                <c:pt idx="0">
                  <c:v>賃貸・老人ﾎｰﾑ合計</c:v>
                </c:pt>
              </c:strCache>
            </c:strRef>
          </c:tx>
          <c:spPr>
            <a:solidFill>
              <a:srgbClr val="BE5050"/>
            </a:solidFill>
            <a:ln w="25400">
              <a:noFill/>
            </a:ln>
          </c:spPr>
          <c:invertIfNegative val="0"/>
          <c:cat>
            <c:strRef>
              <c:f>住!$D$4:$BK$4</c:f>
              <c:strCache>
                <c:ptCount val="60"/>
                <c:pt idx="0">
                  <c:v>30
 </c:v>
                </c:pt>
                <c:pt idx="1">
                  <c:v>31
 </c:v>
                </c:pt>
                <c:pt idx="2">
                  <c:v>32
 </c:v>
                </c:pt>
                <c:pt idx="3">
                  <c:v>33
 </c:v>
                </c:pt>
                <c:pt idx="4">
                  <c:v>34
 </c:v>
                </c:pt>
                <c:pt idx="5">
                  <c:v>35
 </c:v>
                </c:pt>
                <c:pt idx="6">
                  <c:v>36
 </c:v>
                </c:pt>
                <c:pt idx="7">
                  <c:v>37
 </c:v>
                </c:pt>
                <c:pt idx="8">
                  <c:v>38
 </c:v>
                </c:pt>
                <c:pt idx="9">
                  <c:v>39
 </c:v>
                </c:pt>
                <c:pt idx="10">
                  <c:v>40
 </c:v>
                </c:pt>
                <c:pt idx="11">
                  <c:v>41
 </c:v>
                </c:pt>
                <c:pt idx="12">
                  <c:v>42
 </c:v>
                </c:pt>
                <c:pt idx="13">
                  <c:v>43
 </c:v>
                </c:pt>
                <c:pt idx="14">
                  <c:v>44
 </c:v>
                </c:pt>
                <c:pt idx="15">
                  <c:v>45
 </c:v>
                </c:pt>
                <c:pt idx="16">
                  <c:v>46
 </c:v>
                </c:pt>
                <c:pt idx="17">
                  <c:v>47
 </c:v>
                </c:pt>
                <c:pt idx="18">
                  <c:v>48
 </c:v>
                </c:pt>
                <c:pt idx="19">
                  <c:v>49
 </c:v>
                </c:pt>
                <c:pt idx="20">
                  <c:v>50
 </c:v>
                </c:pt>
                <c:pt idx="21">
                  <c:v>51
 </c:v>
                </c:pt>
                <c:pt idx="22">
                  <c:v>52
 </c:v>
                </c:pt>
                <c:pt idx="23">
                  <c:v>53
 </c:v>
                </c:pt>
                <c:pt idx="24">
                  <c:v>54
 </c:v>
                </c:pt>
                <c:pt idx="25">
                  <c:v>55
 </c:v>
                </c:pt>
                <c:pt idx="26">
                  <c:v>56
 </c:v>
                </c:pt>
                <c:pt idx="27">
                  <c:v>57
 </c:v>
                </c:pt>
                <c:pt idx="28">
                  <c:v>58
 </c:v>
                </c:pt>
                <c:pt idx="29">
                  <c:v>59
 </c:v>
                </c:pt>
                <c:pt idx="30">
                  <c:v>60
 </c:v>
                </c:pt>
                <c:pt idx="31">
                  <c:v>61
 </c:v>
                </c:pt>
                <c:pt idx="32">
                  <c:v>62
 </c:v>
                </c:pt>
                <c:pt idx="33">
                  <c:v>63
 </c:v>
                </c:pt>
                <c:pt idx="34">
                  <c:v>64
 </c:v>
                </c:pt>
                <c:pt idx="35">
                  <c:v>65
 </c:v>
                </c:pt>
                <c:pt idx="36">
                  <c:v>66
 </c:v>
                </c:pt>
                <c:pt idx="37">
                  <c:v>67
 </c:v>
                </c:pt>
                <c:pt idx="38">
                  <c:v>68
 </c:v>
                </c:pt>
                <c:pt idx="39">
                  <c:v>69
 </c:v>
                </c:pt>
                <c:pt idx="40">
                  <c:v>70
 </c:v>
                </c:pt>
                <c:pt idx="41">
                  <c:v>71
 </c:v>
                </c:pt>
                <c:pt idx="42">
                  <c:v>72
 </c:v>
                </c:pt>
                <c:pt idx="43">
                  <c:v>73
 </c:v>
                </c:pt>
                <c:pt idx="44">
                  <c:v>74
 </c:v>
                </c:pt>
                <c:pt idx="45">
                  <c:v>75
 </c:v>
                </c:pt>
                <c:pt idx="46">
                  <c:v>76
 </c:v>
                </c:pt>
                <c:pt idx="47">
                  <c:v>77
 </c:v>
                </c:pt>
                <c:pt idx="48">
                  <c:v>78
 </c:v>
                </c:pt>
                <c:pt idx="49">
                  <c:v>79
 </c:v>
                </c:pt>
                <c:pt idx="50">
                  <c:v>80
 </c:v>
                </c:pt>
                <c:pt idx="51">
                  <c:v>81
 </c:v>
                </c:pt>
                <c:pt idx="52">
                  <c:v>82
 </c:v>
                </c:pt>
                <c:pt idx="53">
                  <c:v>83
 </c:v>
                </c:pt>
                <c:pt idx="54">
                  <c:v>84
 </c:v>
                </c:pt>
                <c:pt idx="55">
                  <c:v>85
 </c:v>
                </c:pt>
                <c:pt idx="56">
                  <c:v>86
 </c:v>
                </c:pt>
                <c:pt idx="57">
                  <c:v>87
 </c:v>
                </c:pt>
                <c:pt idx="58">
                  <c:v>88
 </c:v>
                </c:pt>
                <c:pt idx="59">
                  <c:v>89
 </c:v>
                </c:pt>
              </c:strCache>
            </c:strRef>
          </c:cat>
          <c:val>
            <c:numRef>
              <c:f>住!$D$8:$BK$8</c:f>
              <c:numCache>
                <c:formatCode>###0.0;[Red]\-###0.0;</c:formatCode>
                <c:ptCount val="60"/>
                <c:pt idx="0">
                  <c:v>84</c:v>
                </c:pt>
                <c:pt idx="1">
                  <c:v>84</c:v>
                </c:pt>
                <c:pt idx="2">
                  <c:v>91</c:v>
                </c:pt>
                <c:pt idx="3">
                  <c:v>84</c:v>
                </c:pt>
                <c:pt idx="4">
                  <c:v>91</c:v>
                </c:pt>
                <c:pt idx="5">
                  <c:v>84</c:v>
                </c:pt>
                <c:pt idx="6">
                  <c:v>91</c:v>
                </c:pt>
                <c:pt idx="7">
                  <c:v>84</c:v>
                </c:pt>
                <c:pt idx="8">
                  <c:v>91</c:v>
                </c:pt>
                <c:pt idx="9">
                  <c:v>84</c:v>
                </c:pt>
                <c:pt idx="10">
                  <c:v>91</c:v>
                </c:pt>
                <c:pt idx="11">
                  <c:v>84</c:v>
                </c:pt>
                <c:pt idx="12">
                  <c:v>91</c:v>
                </c:pt>
                <c:pt idx="13">
                  <c:v>84</c:v>
                </c:pt>
                <c:pt idx="14">
                  <c:v>91</c:v>
                </c:pt>
                <c:pt idx="15">
                  <c:v>84</c:v>
                </c:pt>
                <c:pt idx="16">
                  <c:v>91</c:v>
                </c:pt>
                <c:pt idx="17">
                  <c:v>84</c:v>
                </c:pt>
                <c:pt idx="18">
                  <c:v>91</c:v>
                </c:pt>
                <c:pt idx="19">
                  <c:v>84</c:v>
                </c:pt>
                <c:pt idx="20">
                  <c:v>91</c:v>
                </c:pt>
                <c:pt idx="21">
                  <c:v>84</c:v>
                </c:pt>
                <c:pt idx="22">
                  <c:v>91</c:v>
                </c:pt>
                <c:pt idx="23">
                  <c:v>84</c:v>
                </c:pt>
                <c:pt idx="24">
                  <c:v>91</c:v>
                </c:pt>
                <c:pt idx="25">
                  <c:v>84</c:v>
                </c:pt>
                <c:pt idx="26">
                  <c:v>91</c:v>
                </c:pt>
                <c:pt idx="27">
                  <c:v>84</c:v>
                </c:pt>
                <c:pt idx="28">
                  <c:v>91</c:v>
                </c:pt>
                <c:pt idx="29">
                  <c:v>84</c:v>
                </c:pt>
                <c:pt idx="30">
                  <c:v>91</c:v>
                </c:pt>
                <c:pt idx="31">
                  <c:v>84</c:v>
                </c:pt>
                <c:pt idx="32">
                  <c:v>91</c:v>
                </c:pt>
                <c:pt idx="33">
                  <c:v>84</c:v>
                </c:pt>
                <c:pt idx="34">
                  <c:v>91</c:v>
                </c:pt>
                <c:pt idx="35">
                  <c:v>84</c:v>
                </c:pt>
                <c:pt idx="36">
                  <c:v>91</c:v>
                </c:pt>
                <c:pt idx="37">
                  <c:v>84</c:v>
                </c:pt>
                <c:pt idx="38">
                  <c:v>91</c:v>
                </c:pt>
                <c:pt idx="39">
                  <c:v>84</c:v>
                </c:pt>
                <c:pt idx="40">
                  <c:v>91</c:v>
                </c:pt>
                <c:pt idx="41">
                  <c:v>84</c:v>
                </c:pt>
                <c:pt idx="42">
                  <c:v>91</c:v>
                </c:pt>
                <c:pt idx="43">
                  <c:v>84</c:v>
                </c:pt>
                <c:pt idx="44">
                  <c:v>91</c:v>
                </c:pt>
                <c:pt idx="45">
                  <c:v>84</c:v>
                </c:pt>
                <c:pt idx="46">
                  <c:v>91</c:v>
                </c:pt>
                <c:pt idx="47">
                  <c:v>84</c:v>
                </c:pt>
                <c:pt idx="48">
                  <c:v>91</c:v>
                </c:pt>
                <c:pt idx="49">
                  <c:v>84</c:v>
                </c:pt>
                <c:pt idx="50">
                  <c:v>91</c:v>
                </c:pt>
                <c:pt idx="51">
                  <c:v>84</c:v>
                </c:pt>
                <c:pt idx="52">
                  <c:v>91</c:v>
                </c:pt>
                <c:pt idx="53">
                  <c:v>84</c:v>
                </c:pt>
                <c:pt idx="54">
                  <c:v>91</c:v>
                </c:pt>
                <c:pt idx="55">
                  <c:v>84</c:v>
                </c:pt>
                <c:pt idx="56">
                  <c:v>91</c:v>
                </c:pt>
                <c:pt idx="57">
                  <c:v>84</c:v>
                </c:pt>
                <c:pt idx="58">
                  <c:v>91</c:v>
                </c:pt>
                <c:pt idx="59">
                  <c:v>84</c:v>
                </c:pt>
              </c:numCache>
            </c:numRef>
          </c:val>
          <c:extLst>
            <c:ext xmlns:c16="http://schemas.microsoft.com/office/drawing/2014/chart" uri="{C3380CC4-5D6E-409C-BE32-E72D297353CC}">
              <c16:uniqueId val="{00000001-9827-4B25-9597-A43988E75C09}"/>
            </c:ext>
          </c:extLst>
        </c:ser>
        <c:ser>
          <c:idx val="2"/>
          <c:order val="1"/>
          <c:tx>
            <c:strRef>
              <c:f>住!$C$16</c:f>
              <c:strCache>
                <c:ptCount val="1"/>
                <c:pt idx="0">
                  <c:v>購入・ﾛｰﾝ返済合計</c:v>
                </c:pt>
              </c:strCache>
            </c:strRef>
          </c:tx>
          <c:spPr>
            <a:solidFill>
              <a:srgbClr val="5082BE"/>
            </a:solidFill>
            <a:ln>
              <a:noFill/>
            </a:ln>
          </c:spPr>
          <c:invertIfNegative val="0"/>
          <c:cat>
            <c:strRef>
              <c:f>住!$D$4:$BK$4</c:f>
              <c:strCache>
                <c:ptCount val="60"/>
                <c:pt idx="0">
                  <c:v>30
 </c:v>
                </c:pt>
                <c:pt idx="1">
                  <c:v>31
 </c:v>
                </c:pt>
                <c:pt idx="2">
                  <c:v>32
 </c:v>
                </c:pt>
                <c:pt idx="3">
                  <c:v>33
 </c:v>
                </c:pt>
                <c:pt idx="4">
                  <c:v>34
 </c:v>
                </c:pt>
                <c:pt idx="5">
                  <c:v>35
 </c:v>
                </c:pt>
                <c:pt idx="6">
                  <c:v>36
 </c:v>
                </c:pt>
                <c:pt idx="7">
                  <c:v>37
 </c:v>
                </c:pt>
                <c:pt idx="8">
                  <c:v>38
 </c:v>
                </c:pt>
                <c:pt idx="9">
                  <c:v>39
 </c:v>
                </c:pt>
                <c:pt idx="10">
                  <c:v>40
 </c:v>
                </c:pt>
                <c:pt idx="11">
                  <c:v>41
 </c:v>
                </c:pt>
                <c:pt idx="12">
                  <c:v>42
 </c:v>
                </c:pt>
                <c:pt idx="13">
                  <c:v>43
 </c:v>
                </c:pt>
                <c:pt idx="14">
                  <c:v>44
 </c:v>
                </c:pt>
                <c:pt idx="15">
                  <c:v>45
 </c:v>
                </c:pt>
                <c:pt idx="16">
                  <c:v>46
 </c:v>
                </c:pt>
                <c:pt idx="17">
                  <c:v>47
 </c:v>
                </c:pt>
                <c:pt idx="18">
                  <c:v>48
 </c:v>
                </c:pt>
                <c:pt idx="19">
                  <c:v>49
 </c:v>
                </c:pt>
                <c:pt idx="20">
                  <c:v>50
 </c:v>
                </c:pt>
                <c:pt idx="21">
                  <c:v>51
 </c:v>
                </c:pt>
                <c:pt idx="22">
                  <c:v>52
 </c:v>
                </c:pt>
                <c:pt idx="23">
                  <c:v>53
 </c:v>
                </c:pt>
                <c:pt idx="24">
                  <c:v>54
 </c:v>
                </c:pt>
                <c:pt idx="25">
                  <c:v>55
 </c:v>
                </c:pt>
                <c:pt idx="26">
                  <c:v>56
 </c:v>
                </c:pt>
                <c:pt idx="27">
                  <c:v>57
 </c:v>
                </c:pt>
                <c:pt idx="28">
                  <c:v>58
 </c:v>
                </c:pt>
                <c:pt idx="29">
                  <c:v>59
 </c:v>
                </c:pt>
                <c:pt idx="30">
                  <c:v>60
 </c:v>
                </c:pt>
                <c:pt idx="31">
                  <c:v>61
 </c:v>
                </c:pt>
                <c:pt idx="32">
                  <c:v>62
 </c:v>
                </c:pt>
                <c:pt idx="33">
                  <c:v>63
 </c:v>
                </c:pt>
                <c:pt idx="34">
                  <c:v>64
 </c:v>
                </c:pt>
                <c:pt idx="35">
                  <c:v>65
 </c:v>
                </c:pt>
                <c:pt idx="36">
                  <c:v>66
 </c:v>
                </c:pt>
                <c:pt idx="37">
                  <c:v>67
 </c:v>
                </c:pt>
                <c:pt idx="38">
                  <c:v>68
 </c:v>
                </c:pt>
                <c:pt idx="39">
                  <c:v>69
 </c:v>
                </c:pt>
                <c:pt idx="40">
                  <c:v>70
 </c:v>
                </c:pt>
                <c:pt idx="41">
                  <c:v>71
 </c:v>
                </c:pt>
                <c:pt idx="42">
                  <c:v>72
 </c:v>
                </c:pt>
                <c:pt idx="43">
                  <c:v>73
 </c:v>
                </c:pt>
                <c:pt idx="44">
                  <c:v>74
 </c:v>
                </c:pt>
                <c:pt idx="45">
                  <c:v>75
 </c:v>
                </c:pt>
                <c:pt idx="46">
                  <c:v>76
 </c:v>
                </c:pt>
                <c:pt idx="47">
                  <c:v>77
 </c:v>
                </c:pt>
                <c:pt idx="48">
                  <c:v>78
 </c:v>
                </c:pt>
                <c:pt idx="49">
                  <c:v>79
 </c:v>
                </c:pt>
                <c:pt idx="50">
                  <c:v>80
 </c:v>
                </c:pt>
                <c:pt idx="51">
                  <c:v>81
 </c:v>
                </c:pt>
                <c:pt idx="52">
                  <c:v>82
 </c:v>
                </c:pt>
                <c:pt idx="53">
                  <c:v>83
 </c:v>
                </c:pt>
                <c:pt idx="54">
                  <c:v>84
 </c:v>
                </c:pt>
                <c:pt idx="55">
                  <c:v>85
 </c:v>
                </c:pt>
                <c:pt idx="56">
                  <c:v>86
 </c:v>
                </c:pt>
                <c:pt idx="57">
                  <c:v>87
 </c:v>
                </c:pt>
                <c:pt idx="58">
                  <c:v>88
 </c:v>
                </c:pt>
                <c:pt idx="59">
                  <c:v>89
 </c:v>
                </c:pt>
              </c:strCache>
            </c:strRef>
          </c:cat>
          <c:val>
            <c:numRef>
              <c:f>住!$D$16:$BK$16</c:f>
              <c:numCache>
                <c:formatCode>###0.0;[Red]\-###0.0;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9827-4B25-9597-A43988E75C09}"/>
            </c:ext>
          </c:extLst>
        </c:ser>
        <c:ser>
          <c:idx val="3"/>
          <c:order val="2"/>
          <c:tx>
            <c:strRef>
              <c:f>住!$C$21</c:f>
              <c:strCache>
                <c:ptCount val="1"/>
                <c:pt idx="0">
                  <c:v>持家維持費用合計</c:v>
                </c:pt>
              </c:strCache>
            </c:strRef>
          </c:tx>
          <c:spPr>
            <a:solidFill>
              <a:srgbClr val="33CC33"/>
            </a:solidFill>
          </c:spPr>
          <c:invertIfNegative val="0"/>
          <c:cat>
            <c:strRef>
              <c:f>住!$D$4:$BK$4</c:f>
              <c:strCache>
                <c:ptCount val="60"/>
                <c:pt idx="0">
                  <c:v>30
 </c:v>
                </c:pt>
                <c:pt idx="1">
                  <c:v>31
 </c:v>
                </c:pt>
                <c:pt idx="2">
                  <c:v>32
 </c:v>
                </c:pt>
                <c:pt idx="3">
                  <c:v>33
 </c:v>
                </c:pt>
                <c:pt idx="4">
                  <c:v>34
 </c:v>
                </c:pt>
                <c:pt idx="5">
                  <c:v>35
 </c:v>
                </c:pt>
                <c:pt idx="6">
                  <c:v>36
 </c:v>
                </c:pt>
                <c:pt idx="7">
                  <c:v>37
 </c:v>
                </c:pt>
                <c:pt idx="8">
                  <c:v>38
 </c:v>
                </c:pt>
                <c:pt idx="9">
                  <c:v>39
 </c:v>
                </c:pt>
                <c:pt idx="10">
                  <c:v>40
 </c:v>
                </c:pt>
                <c:pt idx="11">
                  <c:v>41
 </c:v>
                </c:pt>
                <c:pt idx="12">
                  <c:v>42
 </c:v>
                </c:pt>
                <c:pt idx="13">
                  <c:v>43
 </c:v>
                </c:pt>
                <c:pt idx="14">
                  <c:v>44
 </c:v>
                </c:pt>
                <c:pt idx="15">
                  <c:v>45
 </c:v>
                </c:pt>
                <c:pt idx="16">
                  <c:v>46
 </c:v>
                </c:pt>
                <c:pt idx="17">
                  <c:v>47
 </c:v>
                </c:pt>
                <c:pt idx="18">
                  <c:v>48
 </c:v>
                </c:pt>
                <c:pt idx="19">
                  <c:v>49
 </c:v>
                </c:pt>
                <c:pt idx="20">
                  <c:v>50
 </c:v>
                </c:pt>
                <c:pt idx="21">
                  <c:v>51
 </c:v>
                </c:pt>
                <c:pt idx="22">
                  <c:v>52
 </c:v>
                </c:pt>
                <c:pt idx="23">
                  <c:v>53
 </c:v>
                </c:pt>
                <c:pt idx="24">
                  <c:v>54
 </c:v>
                </c:pt>
                <c:pt idx="25">
                  <c:v>55
 </c:v>
                </c:pt>
                <c:pt idx="26">
                  <c:v>56
 </c:v>
                </c:pt>
                <c:pt idx="27">
                  <c:v>57
 </c:v>
                </c:pt>
                <c:pt idx="28">
                  <c:v>58
 </c:v>
                </c:pt>
                <c:pt idx="29">
                  <c:v>59
 </c:v>
                </c:pt>
                <c:pt idx="30">
                  <c:v>60
 </c:v>
                </c:pt>
                <c:pt idx="31">
                  <c:v>61
 </c:v>
                </c:pt>
                <c:pt idx="32">
                  <c:v>62
 </c:v>
                </c:pt>
                <c:pt idx="33">
                  <c:v>63
 </c:v>
                </c:pt>
                <c:pt idx="34">
                  <c:v>64
 </c:v>
                </c:pt>
                <c:pt idx="35">
                  <c:v>65
 </c:v>
                </c:pt>
                <c:pt idx="36">
                  <c:v>66
 </c:v>
                </c:pt>
                <c:pt idx="37">
                  <c:v>67
 </c:v>
                </c:pt>
                <c:pt idx="38">
                  <c:v>68
 </c:v>
                </c:pt>
                <c:pt idx="39">
                  <c:v>69
 </c:v>
                </c:pt>
                <c:pt idx="40">
                  <c:v>70
 </c:v>
                </c:pt>
                <c:pt idx="41">
                  <c:v>71
 </c:v>
                </c:pt>
                <c:pt idx="42">
                  <c:v>72
 </c:v>
                </c:pt>
                <c:pt idx="43">
                  <c:v>73
 </c:v>
                </c:pt>
                <c:pt idx="44">
                  <c:v>74
 </c:v>
                </c:pt>
                <c:pt idx="45">
                  <c:v>75
 </c:v>
                </c:pt>
                <c:pt idx="46">
                  <c:v>76
 </c:v>
                </c:pt>
                <c:pt idx="47">
                  <c:v>77
 </c:v>
                </c:pt>
                <c:pt idx="48">
                  <c:v>78
 </c:v>
                </c:pt>
                <c:pt idx="49">
                  <c:v>79
 </c:v>
                </c:pt>
                <c:pt idx="50">
                  <c:v>80
 </c:v>
                </c:pt>
                <c:pt idx="51">
                  <c:v>81
 </c:v>
                </c:pt>
                <c:pt idx="52">
                  <c:v>82
 </c:v>
                </c:pt>
                <c:pt idx="53">
                  <c:v>83
 </c:v>
                </c:pt>
                <c:pt idx="54">
                  <c:v>84
 </c:v>
                </c:pt>
                <c:pt idx="55">
                  <c:v>85
 </c:v>
                </c:pt>
                <c:pt idx="56">
                  <c:v>86
 </c:v>
                </c:pt>
                <c:pt idx="57">
                  <c:v>87
 </c:v>
                </c:pt>
                <c:pt idx="58">
                  <c:v>88
 </c:v>
                </c:pt>
                <c:pt idx="59">
                  <c:v>89
 </c:v>
                </c:pt>
              </c:strCache>
            </c:strRef>
          </c:cat>
          <c:val>
            <c:numRef>
              <c:f>住!$D$21:$BK$21</c:f>
              <c:numCache>
                <c:formatCode>###0.0;[Red]\-###0.0;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9827-4B25-9597-A43988E75C09}"/>
            </c:ext>
          </c:extLst>
        </c:ser>
        <c:dLbls>
          <c:showLegendKey val="0"/>
          <c:showVal val="0"/>
          <c:showCatName val="0"/>
          <c:showSerName val="0"/>
          <c:showPercent val="0"/>
          <c:showBubbleSize val="0"/>
        </c:dLbls>
        <c:gapWidth val="40"/>
        <c:overlap val="100"/>
        <c:axId val="204499584"/>
        <c:axId val="204505472"/>
      </c:barChart>
      <c:catAx>
        <c:axId val="204499584"/>
        <c:scaling>
          <c:orientation val="minMax"/>
        </c:scaling>
        <c:delete val="0"/>
        <c:axPos val="b"/>
        <c:numFmt formatCode="@" sourceLinked="0"/>
        <c:majorTickMark val="none"/>
        <c:minorTickMark val="none"/>
        <c:tickLblPos val="nextTo"/>
        <c:spPr>
          <a:noFill/>
          <a:ln w="9525" cap="flat" cmpd="sng" algn="ctr">
            <a:solidFill>
              <a:schemeClr val="tx1"/>
            </a:solidFill>
            <a:round/>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4505472"/>
        <c:crosses val="autoZero"/>
        <c:auto val="1"/>
        <c:lblAlgn val="ctr"/>
        <c:lblOffset val="100"/>
        <c:noMultiLvlLbl val="0"/>
      </c:catAx>
      <c:valAx>
        <c:axId val="204505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b="0"/>
                </a:pPr>
                <a:r>
                  <a:rPr lang="ja-JP" altLang="en-US" b="0"/>
                  <a:t>住まい費用</a:t>
                </a:r>
                <a:endParaRPr lang="en-US" altLang="ja-JP" b="0"/>
              </a:p>
              <a:p>
                <a:pPr>
                  <a:defRPr b="0"/>
                </a:pPr>
                <a:r>
                  <a:rPr lang="ja-JP" altLang="en-US" b="0"/>
                  <a:t>合計（万円）</a:t>
                </a:r>
              </a:p>
            </c:rich>
          </c:tx>
          <c:layout>
            <c:manualLayout>
              <c:xMode val="edge"/>
              <c:yMode val="edge"/>
              <c:x val="4.7322442903592274E-4"/>
              <c:y val="8.8484120207865582E-3"/>
            </c:manualLayout>
          </c:layout>
          <c:overlay val="0"/>
        </c:title>
        <c:numFmt formatCode="#,##0;[Red]\-#,##0;0" sourceLinked="0"/>
        <c:majorTickMark val="out"/>
        <c:minorTickMark val="none"/>
        <c:tickLblPos val="nextTo"/>
        <c:spPr>
          <a:ln w="9525">
            <a:solidFill>
              <a:schemeClr val="tx1"/>
            </a:solid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4499584"/>
        <c:crosses val="autoZero"/>
        <c:crossBetween val="between"/>
      </c:valAx>
      <c:spPr>
        <a:noFill/>
        <a:ln w="25400">
          <a:noFill/>
        </a:ln>
      </c:spPr>
    </c:plotArea>
    <c:legend>
      <c:legendPos val="b"/>
      <c:layout>
        <c:manualLayout>
          <c:xMode val="edge"/>
          <c:yMode val="edge"/>
          <c:x val="0.11262484874664969"/>
          <c:y val="0.9583764822305284"/>
          <c:w val="0.62963949691903365"/>
          <c:h val="4.0970536983895252E-2"/>
        </c:manualLayout>
      </c:layout>
      <c:overlay val="0"/>
      <c:spPr>
        <a:noFill/>
        <a:ln w="25400">
          <a:noFill/>
        </a:ln>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元本と運用益</a:t>
            </a:r>
          </a:p>
        </c:rich>
      </c:tx>
      <c:overlay val="0"/>
      <c:spPr>
        <a:noFill/>
        <a:ln w="25400">
          <a:noFill/>
        </a:ln>
      </c:spPr>
    </c:title>
    <c:autoTitleDeleted val="0"/>
    <c:plotArea>
      <c:layout>
        <c:manualLayout>
          <c:layoutTarget val="inner"/>
          <c:xMode val="edge"/>
          <c:yMode val="edge"/>
          <c:x val="4.8238287111102868E-2"/>
          <c:y val="0.10555013936212591"/>
          <c:w val="0.90583370398636787"/>
          <c:h val="0.70115044315112784"/>
        </c:manualLayout>
      </c:layout>
      <c:areaChart>
        <c:grouping val="standard"/>
        <c:varyColors val="0"/>
        <c:ser>
          <c:idx val="0"/>
          <c:order val="0"/>
          <c:tx>
            <c:v>元本＋運用益 の合計</c:v>
          </c:tx>
          <c:spPr>
            <a:solidFill>
              <a:srgbClr val="CCECFF"/>
            </a:solidFill>
            <a:ln w="28575">
              <a:noFill/>
            </a:ln>
          </c:spPr>
          <c:cat>
            <c:strRef>
              <c:f>BigCF!$D$320:$BL$320</c:f>
              <c:strCache>
                <c:ptCount val="60"/>
                <c:pt idx="0">
                  <c:v>30
 </c:v>
                </c:pt>
                <c:pt idx="1">
                  <c:v>31
 </c:v>
                </c:pt>
                <c:pt idx="2">
                  <c:v>32
 </c:v>
                </c:pt>
                <c:pt idx="3">
                  <c:v>33
 </c:v>
                </c:pt>
                <c:pt idx="4">
                  <c:v>34
 </c:v>
                </c:pt>
                <c:pt idx="5">
                  <c:v>35
 </c:v>
                </c:pt>
                <c:pt idx="6">
                  <c:v>36
 </c:v>
                </c:pt>
                <c:pt idx="7">
                  <c:v>37
 </c:v>
                </c:pt>
                <c:pt idx="8">
                  <c:v>38
 </c:v>
                </c:pt>
                <c:pt idx="9">
                  <c:v>39
 </c:v>
                </c:pt>
                <c:pt idx="10">
                  <c:v>40
 </c:v>
                </c:pt>
                <c:pt idx="11">
                  <c:v>41
 </c:v>
                </c:pt>
                <c:pt idx="12">
                  <c:v>42
 </c:v>
                </c:pt>
                <c:pt idx="13">
                  <c:v>43
 </c:v>
                </c:pt>
                <c:pt idx="14">
                  <c:v>44
 </c:v>
                </c:pt>
                <c:pt idx="15">
                  <c:v>45
 </c:v>
                </c:pt>
                <c:pt idx="16">
                  <c:v>46
 </c:v>
                </c:pt>
                <c:pt idx="17">
                  <c:v>47
 </c:v>
                </c:pt>
                <c:pt idx="18">
                  <c:v>48
 </c:v>
                </c:pt>
                <c:pt idx="19">
                  <c:v>49
 </c:v>
                </c:pt>
                <c:pt idx="20">
                  <c:v>50
 </c:v>
                </c:pt>
                <c:pt idx="21">
                  <c:v>51
 </c:v>
                </c:pt>
                <c:pt idx="22">
                  <c:v>52
 </c:v>
                </c:pt>
                <c:pt idx="23">
                  <c:v>53
 </c:v>
                </c:pt>
                <c:pt idx="24">
                  <c:v>54
 </c:v>
                </c:pt>
                <c:pt idx="25">
                  <c:v>55
 </c:v>
                </c:pt>
                <c:pt idx="26">
                  <c:v>56
 </c:v>
                </c:pt>
                <c:pt idx="27">
                  <c:v>57
 </c:v>
                </c:pt>
                <c:pt idx="28">
                  <c:v>58
 </c:v>
                </c:pt>
                <c:pt idx="29">
                  <c:v>59
 </c:v>
                </c:pt>
                <c:pt idx="30">
                  <c:v>60
 </c:v>
                </c:pt>
                <c:pt idx="31">
                  <c:v>61
 </c:v>
                </c:pt>
                <c:pt idx="32">
                  <c:v>62
 </c:v>
                </c:pt>
                <c:pt idx="33">
                  <c:v>63
 </c:v>
                </c:pt>
                <c:pt idx="34">
                  <c:v>64
 </c:v>
                </c:pt>
                <c:pt idx="35">
                  <c:v>65
 </c:v>
                </c:pt>
                <c:pt idx="36">
                  <c:v>66
 </c:v>
                </c:pt>
                <c:pt idx="37">
                  <c:v>67
 </c:v>
                </c:pt>
                <c:pt idx="38">
                  <c:v>68
 </c:v>
                </c:pt>
                <c:pt idx="39">
                  <c:v>69
 </c:v>
                </c:pt>
                <c:pt idx="40">
                  <c:v>70
 </c:v>
                </c:pt>
                <c:pt idx="41">
                  <c:v>71
 </c:v>
                </c:pt>
                <c:pt idx="42">
                  <c:v>72
 </c:v>
                </c:pt>
                <c:pt idx="43">
                  <c:v>73
 </c:v>
                </c:pt>
                <c:pt idx="44">
                  <c:v>74
 </c:v>
                </c:pt>
                <c:pt idx="45">
                  <c:v>75
 </c:v>
                </c:pt>
                <c:pt idx="46">
                  <c:v>76
 </c:v>
                </c:pt>
                <c:pt idx="47">
                  <c:v>77
 </c:v>
                </c:pt>
                <c:pt idx="48">
                  <c:v>78
 </c:v>
                </c:pt>
                <c:pt idx="49">
                  <c:v>79
 </c:v>
                </c:pt>
                <c:pt idx="50">
                  <c:v>80
 </c:v>
                </c:pt>
                <c:pt idx="51">
                  <c:v>81
 </c:v>
                </c:pt>
                <c:pt idx="52">
                  <c:v>82
 </c:v>
                </c:pt>
                <c:pt idx="53">
                  <c:v>83
 </c:v>
                </c:pt>
                <c:pt idx="54">
                  <c:v>84
 </c:v>
                </c:pt>
                <c:pt idx="55">
                  <c:v>85
 </c:v>
                </c:pt>
                <c:pt idx="56">
                  <c:v>86
 </c:v>
                </c:pt>
                <c:pt idx="57">
                  <c:v>87
 </c:v>
                </c:pt>
                <c:pt idx="58">
                  <c:v>88
 </c:v>
                </c:pt>
                <c:pt idx="59">
                  <c:v>89
 </c:v>
                </c:pt>
              </c:strCache>
            </c:strRef>
          </c:cat>
          <c:val>
            <c:numRef>
              <c:f>BigCF!$D$381:$BK$381</c:f>
              <c:numCache>
                <c:formatCode>#,##0;[Red]\-#,##0;</c:formatCode>
                <c:ptCount val="60"/>
                <c:pt idx="0">
                  <c:v>37</c:v>
                </c:pt>
                <c:pt idx="1">
                  <c:v>75.8</c:v>
                </c:pt>
                <c:pt idx="2">
                  <c:v>116.5</c:v>
                </c:pt>
                <c:pt idx="3">
                  <c:v>159.30000000000001</c:v>
                </c:pt>
                <c:pt idx="4">
                  <c:v>204.3</c:v>
                </c:pt>
                <c:pt idx="5">
                  <c:v>251.5</c:v>
                </c:pt>
                <c:pt idx="6">
                  <c:v>301</c:v>
                </c:pt>
                <c:pt idx="7">
                  <c:v>353</c:v>
                </c:pt>
                <c:pt idx="8">
                  <c:v>407.6</c:v>
                </c:pt>
                <c:pt idx="9">
                  <c:v>465</c:v>
                </c:pt>
                <c:pt idx="10">
                  <c:v>525.20000000000005</c:v>
                </c:pt>
                <c:pt idx="11">
                  <c:v>588.4</c:v>
                </c:pt>
                <c:pt idx="12">
                  <c:v>654.79999999999995</c:v>
                </c:pt>
                <c:pt idx="13">
                  <c:v>724.5</c:v>
                </c:pt>
                <c:pt idx="14">
                  <c:v>797.7</c:v>
                </c:pt>
                <c:pt idx="15">
                  <c:v>874.6</c:v>
                </c:pt>
                <c:pt idx="16">
                  <c:v>955.3</c:v>
                </c:pt>
                <c:pt idx="17">
                  <c:v>1040</c:v>
                </c:pt>
                <c:pt idx="18">
                  <c:v>1129</c:v>
                </c:pt>
                <c:pt idx="19">
                  <c:v>1222.4000000000001</c:v>
                </c:pt>
                <c:pt idx="20">
                  <c:v>1320.5</c:v>
                </c:pt>
                <c:pt idx="21">
                  <c:v>1423.5</c:v>
                </c:pt>
                <c:pt idx="22">
                  <c:v>1531.6</c:v>
                </c:pt>
                <c:pt idx="23">
                  <c:v>1645.1</c:v>
                </c:pt>
                <c:pt idx="24">
                  <c:v>1764.4</c:v>
                </c:pt>
                <c:pt idx="25">
                  <c:v>1889.5</c:v>
                </c:pt>
                <c:pt idx="26">
                  <c:v>2021</c:v>
                </c:pt>
                <c:pt idx="27">
                  <c:v>2159</c:v>
                </c:pt>
                <c:pt idx="28">
                  <c:v>2303.9</c:v>
                </c:pt>
                <c:pt idx="29">
                  <c:v>2456.1</c:v>
                </c:pt>
                <c:pt idx="30">
                  <c:v>2441.4</c:v>
                </c:pt>
                <c:pt idx="31">
                  <c:v>2389</c:v>
                </c:pt>
                <c:pt idx="32">
                  <c:v>2333.9</c:v>
                </c:pt>
                <c:pt idx="33">
                  <c:v>2276.1999999999998</c:v>
                </c:pt>
                <c:pt idx="34">
                  <c:v>2215.5</c:v>
                </c:pt>
                <c:pt idx="35">
                  <c:v>2151.8000000000002</c:v>
                </c:pt>
                <c:pt idx="36">
                  <c:v>2084.9</c:v>
                </c:pt>
                <c:pt idx="37">
                  <c:v>2014.7</c:v>
                </c:pt>
                <c:pt idx="38">
                  <c:v>1940.9</c:v>
                </c:pt>
                <c:pt idx="39">
                  <c:v>1863.5</c:v>
                </c:pt>
                <c:pt idx="40">
                  <c:v>1782.2</c:v>
                </c:pt>
                <c:pt idx="41">
                  <c:v>1696.8</c:v>
                </c:pt>
                <c:pt idx="42">
                  <c:v>1607.2</c:v>
                </c:pt>
                <c:pt idx="43">
                  <c:v>1513.1</c:v>
                </c:pt>
                <c:pt idx="44">
                  <c:v>1414.2</c:v>
                </c:pt>
                <c:pt idx="45">
                  <c:v>1310.5</c:v>
                </c:pt>
                <c:pt idx="46">
                  <c:v>1201.5</c:v>
                </c:pt>
                <c:pt idx="47">
                  <c:v>1087.0999999999999</c:v>
                </c:pt>
                <c:pt idx="48">
                  <c:v>967</c:v>
                </c:pt>
                <c:pt idx="49">
                  <c:v>840.8</c:v>
                </c:pt>
                <c:pt idx="50">
                  <c:v>708.4</c:v>
                </c:pt>
                <c:pt idx="51">
                  <c:v>569.29999999999995</c:v>
                </c:pt>
                <c:pt idx="52">
                  <c:v>423.3</c:v>
                </c:pt>
                <c:pt idx="53">
                  <c:v>270</c:v>
                </c:pt>
                <c:pt idx="54">
                  <c:v>109</c:v>
                </c:pt>
                <c:pt idx="55">
                  <c:v>0</c:v>
                </c:pt>
                <c:pt idx="56">
                  <c:v>0</c:v>
                </c:pt>
                <c:pt idx="57">
                  <c:v>0</c:v>
                </c:pt>
                <c:pt idx="58">
                  <c:v>0</c:v>
                </c:pt>
                <c:pt idx="59">
                  <c:v>0</c:v>
                </c:pt>
              </c:numCache>
            </c:numRef>
          </c:val>
          <c:extLst>
            <c:ext xmlns:c16="http://schemas.microsoft.com/office/drawing/2014/chart" uri="{C3380CC4-5D6E-409C-BE32-E72D297353CC}">
              <c16:uniqueId val="{00000000-CB06-4C07-A1FD-3D13A75055AF}"/>
            </c:ext>
          </c:extLst>
        </c:ser>
        <c:dLbls>
          <c:showLegendKey val="0"/>
          <c:showVal val="0"/>
          <c:showCatName val="0"/>
          <c:showSerName val="0"/>
          <c:showPercent val="0"/>
          <c:showBubbleSize val="0"/>
        </c:dLbls>
        <c:axId val="255168896"/>
        <c:axId val="255170816"/>
      </c:areaChart>
      <c:lineChart>
        <c:grouping val="standard"/>
        <c:varyColors val="0"/>
        <c:ser>
          <c:idx val="1"/>
          <c:order val="1"/>
          <c:tx>
            <c:v>元本合計額</c:v>
          </c:tx>
          <c:spPr>
            <a:ln w="25400" cap="rnd">
              <a:solidFill>
                <a:schemeClr val="tx1"/>
              </a:solidFill>
              <a:round/>
            </a:ln>
            <a:effectLst/>
          </c:spPr>
          <c:marker>
            <c:symbol val="none"/>
          </c:marker>
          <c:cat>
            <c:strRef>
              <c:f>BigCF!$D$320:$BK$320</c:f>
              <c:strCache>
                <c:ptCount val="60"/>
                <c:pt idx="0">
                  <c:v>30
 </c:v>
                </c:pt>
                <c:pt idx="1">
                  <c:v>31
 </c:v>
                </c:pt>
                <c:pt idx="2">
                  <c:v>32
 </c:v>
                </c:pt>
                <c:pt idx="3">
                  <c:v>33
 </c:v>
                </c:pt>
                <c:pt idx="4">
                  <c:v>34
 </c:v>
                </c:pt>
                <c:pt idx="5">
                  <c:v>35
 </c:v>
                </c:pt>
                <c:pt idx="6">
                  <c:v>36
 </c:v>
                </c:pt>
                <c:pt idx="7">
                  <c:v>37
 </c:v>
                </c:pt>
                <c:pt idx="8">
                  <c:v>38
 </c:v>
                </c:pt>
                <c:pt idx="9">
                  <c:v>39
 </c:v>
                </c:pt>
                <c:pt idx="10">
                  <c:v>40
 </c:v>
                </c:pt>
                <c:pt idx="11">
                  <c:v>41
 </c:v>
                </c:pt>
                <c:pt idx="12">
                  <c:v>42
 </c:v>
                </c:pt>
                <c:pt idx="13">
                  <c:v>43
 </c:v>
                </c:pt>
                <c:pt idx="14">
                  <c:v>44
 </c:v>
                </c:pt>
                <c:pt idx="15">
                  <c:v>45
 </c:v>
                </c:pt>
                <c:pt idx="16">
                  <c:v>46
 </c:v>
                </c:pt>
                <c:pt idx="17">
                  <c:v>47
 </c:v>
                </c:pt>
                <c:pt idx="18">
                  <c:v>48
 </c:v>
                </c:pt>
                <c:pt idx="19">
                  <c:v>49
 </c:v>
                </c:pt>
                <c:pt idx="20">
                  <c:v>50
 </c:v>
                </c:pt>
                <c:pt idx="21">
                  <c:v>51
 </c:v>
                </c:pt>
                <c:pt idx="22">
                  <c:v>52
 </c:v>
                </c:pt>
                <c:pt idx="23">
                  <c:v>53
 </c:v>
                </c:pt>
                <c:pt idx="24">
                  <c:v>54
 </c:v>
                </c:pt>
                <c:pt idx="25">
                  <c:v>55
 </c:v>
                </c:pt>
                <c:pt idx="26">
                  <c:v>56
 </c:v>
                </c:pt>
                <c:pt idx="27">
                  <c:v>57
 </c:v>
                </c:pt>
                <c:pt idx="28">
                  <c:v>58
 </c:v>
                </c:pt>
                <c:pt idx="29">
                  <c:v>59
 </c:v>
                </c:pt>
                <c:pt idx="30">
                  <c:v>60
 </c:v>
                </c:pt>
                <c:pt idx="31">
                  <c:v>61
 </c:v>
                </c:pt>
                <c:pt idx="32">
                  <c:v>62
 </c:v>
                </c:pt>
                <c:pt idx="33">
                  <c:v>63
 </c:v>
                </c:pt>
                <c:pt idx="34">
                  <c:v>64
 </c:v>
                </c:pt>
                <c:pt idx="35">
                  <c:v>65
 </c:v>
                </c:pt>
                <c:pt idx="36">
                  <c:v>66
 </c:v>
                </c:pt>
                <c:pt idx="37">
                  <c:v>67
 </c:v>
                </c:pt>
                <c:pt idx="38">
                  <c:v>68
 </c:v>
                </c:pt>
                <c:pt idx="39">
                  <c:v>69
 </c:v>
                </c:pt>
                <c:pt idx="40">
                  <c:v>70
 </c:v>
                </c:pt>
                <c:pt idx="41">
                  <c:v>71
 </c:v>
                </c:pt>
                <c:pt idx="42">
                  <c:v>72
 </c:v>
                </c:pt>
                <c:pt idx="43">
                  <c:v>73
 </c:v>
                </c:pt>
                <c:pt idx="44">
                  <c:v>74
 </c:v>
                </c:pt>
                <c:pt idx="45">
                  <c:v>75
 </c:v>
                </c:pt>
                <c:pt idx="46">
                  <c:v>76
 </c:v>
                </c:pt>
                <c:pt idx="47">
                  <c:v>77
 </c:v>
                </c:pt>
                <c:pt idx="48">
                  <c:v>78
 </c:v>
                </c:pt>
                <c:pt idx="49">
                  <c:v>79
 </c:v>
                </c:pt>
                <c:pt idx="50">
                  <c:v>80
 </c:v>
                </c:pt>
                <c:pt idx="51">
                  <c:v>81
 </c:v>
                </c:pt>
                <c:pt idx="52">
                  <c:v>82
 </c:v>
                </c:pt>
                <c:pt idx="53">
                  <c:v>83
 </c:v>
                </c:pt>
                <c:pt idx="54">
                  <c:v>84
 </c:v>
                </c:pt>
                <c:pt idx="55">
                  <c:v>85
 </c:v>
                </c:pt>
                <c:pt idx="56">
                  <c:v>86
 </c:v>
                </c:pt>
                <c:pt idx="57">
                  <c:v>87
 </c:v>
                </c:pt>
                <c:pt idx="58">
                  <c:v>88
 </c:v>
                </c:pt>
                <c:pt idx="59">
                  <c:v>89
 </c:v>
                </c:pt>
              </c:strCache>
            </c:strRef>
          </c:cat>
          <c:val>
            <c:numRef>
              <c:f>BigCF!$D$380:$BK$380</c:f>
              <c:numCache>
                <c:formatCode>#,##0;[Red]\-#,##0;</c:formatCode>
                <c:ptCount val="60"/>
                <c:pt idx="0">
                  <c:v>36</c:v>
                </c:pt>
                <c:pt idx="1">
                  <c:v>72</c:v>
                </c:pt>
                <c:pt idx="2">
                  <c:v>108</c:v>
                </c:pt>
                <c:pt idx="3">
                  <c:v>144</c:v>
                </c:pt>
                <c:pt idx="4">
                  <c:v>180</c:v>
                </c:pt>
                <c:pt idx="5">
                  <c:v>216</c:v>
                </c:pt>
                <c:pt idx="6">
                  <c:v>252</c:v>
                </c:pt>
                <c:pt idx="7">
                  <c:v>288</c:v>
                </c:pt>
                <c:pt idx="8">
                  <c:v>324</c:v>
                </c:pt>
                <c:pt idx="9">
                  <c:v>360</c:v>
                </c:pt>
                <c:pt idx="10">
                  <c:v>396</c:v>
                </c:pt>
                <c:pt idx="11">
                  <c:v>432</c:v>
                </c:pt>
                <c:pt idx="12">
                  <c:v>468</c:v>
                </c:pt>
                <c:pt idx="13">
                  <c:v>504</c:v>
                </c:pt>
                <c:pt idx="14">
                  <c:v>540</c:v>
                </c:pt>
                <c:pt idx="15">
                  <c:v>576</c:v>
                </c:pt>
                <c:pt idx="16">
                  <c:v>612</c:v>
                </c:pt>
                <c:pt idx="17">
                  <c:v>648</c:v>
                </c:pt>
                <c:pt idx="18">
                  <c:v>684</c:v>
                </c:pt>
                <c:pt idx="19">
                  <c:v>720</c:v>
                </c:pt>
                <c:pt idx="20">
                  <c:v>756</c:v>
                </c:pt>
                <c:pt idx="21">
                  <c:v>792</c:v>
                </c:pt>
                <c:pt idx="22">
                  <c:v>828</c:v>
                </c:pt>
                <c:pt idx="23">
                  <c:v>864</c:v>
                </c:pt>
                <c:pt idx="24">
                  <c:v>900</c:v>
                </c:pt>
                <c:pt idx="25">
                  <c:v>936</c:v>
                </c:pt>
                <c:pt idx="26">
                  <c:v>972</c:v>
                </c:pt>
                <c:pt idx="27">
                  <c:v>1008</c:v>
                </c:pt>
                <c:pt idx="28">
                  <c:v>1044</c:v>
                </c:pt>
                <c:pt idx="29">
                  <c:v>1080</c:v>
                </c:pt>
                <c:pt idx="30">
                  <c:v>1042.2</c:v>
                </c:pt>
                <c:pt idx="31">
                  <c:v>971.2</c:v>
                </c:pt>
                <c:pt idx="32">
                  <c:v>903.7</c:v>
                </c:pt>
                <c:pt idx="33">
                  <c:v>839.3</c:v>
                </c:pt>
                <c:pt idx="34">
                  <c:v>778.1</c:v>
                </c:pt>
                <c:pt idx="35">
                  <c:v>719.7</c:v>
                </c:pt>
                <c:pt idx="36">
                  <c:v>664.1</c:v>
                </c:pt>
                <c:pt idx="37">
                  <c:v>611.20000000000005</c:v>
                </c:pt>
                <c:pt idx="38">
                  <c:v>560.79999999999995</c:v>
                </c:pt>
                <c:pt idx="39">
                  <c:v>512.79999999999995</c:v>
                </c:pt>
                <c:pt idx="40">
                  <c:v>467.1</c:v>
                </c:pt>
                <c:pt idx="41">
                  <c:v>423.5</c:v>
                </c:pt>
                <c:pt idx="42">
                  <c:v>382</c:v>
                </c:pt>
                <c:pt idx="43">
                  <c:v>342.5</c:v>
                </c:pt>
                <c:pt idx="44">
                  <c:v>304.89999999999998</c:v>
                </c:pt>
                <c:pt idx="45">
                  <c:v>269.10000000000002</c:v>
                </c:pt>
                <c:pt idx="46">
                  <c:v>235</c:v>
                </c:pt>
                <c:pt idx="47">
                  <c:v>202.5</c:v>
                </c:pt>
                <c:pt idx="48">
                  <c:v>171.5</c:v>
                </c:pt>
                <c:pt idx="49">
                  <c:v>142</c:v>
                </c:pt>
                <c:pt idx="50">
                  <c:v>114</c:v>
                </c:pt>
                <c:pt idx="51">
                  <c:v>87.2</c:v>
                </c:pt>
                <c:pt idx="52">
                  <c:v>61.8</c:v>
                </c:pt>
                <c:pt idx="53">
                  <c:v>37.5</c:v>
                </c:pt>
                <c:pt idx="54">
                  <c:v>14.4</c:v>
                </c:pt>
                <c:pt idx="55">
                  <c:v>0</c:v>
                </c:pt>
                <c:pt idx="56">
                  <c:v>0</c:v>
                </c:pt>
                <c:pt idx="57">
                  <c:v>0</c:v>
                </c:pt>
                <c:pt idx="58">
                  <c:v>0</c:v>
                </c:pt>
                <c:pt idx="59">
                  <c:v>0</c:v>
                </c:pt>
              </c:numCache>
            </c:numRef>
          </c:val>
          <c:smooth val="0"/>
          <c:extLst>
            <c:ext xmlns:c16="http://schemas.microsoft.com/office/drawing/2014/chart" uri="{C3380CC4-5D6E-409C-BE32-E72D297353CC}">
              <c16:uniqueId val="{00000001-CB06-4C07-A1FD-3D13A75055AF}"/>
            </c:ext>
          </c:extLst>
        </c:ser>
        <c:dLbls>
          <c:showLegendKey val="0"/>
          <c:showVal val="0"/>
          <c:showCatName val="0"/>
          <c:showSerName val="0"/>
          <c:showPercent val="0"/>
          <c:showBubbleSize val="0"/>
        </c:dLbls>
        <c:marker val="1"/>
        <c:smooth val="0"/>
        <c:axId val="255168896"/>
        <c:axId val="255170816"/>
      </c:lineChart>
      <c:catAx>
        <c:axId val="25516889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5170816"/>
        <c:crosses val="autoZero"/>
        <c:auto val="1"/>
        <c:lblAlgn val="ctr"/>
        <c:lblOffset val="100"/>
        <c:noMultiLvlLbl val="0"/>
      </c:catAx>
      <c:valAx>
        <c:axId val="255170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金額（万円）</a:t>
                </a:r>
              </a:p>
            </c:rich>
          </c:tx>
          <c:layout>
            <c:manualLayout>
              <c:xMode val="edge"/>
              <c:yMode val="edge"/>
              <c:x val="3.8593921841274548E-4"/>
              <c:y val="2.7228488330850537E-2"/>
            </c:manualLayout>
          </c:layout>
          <c:overlay val="0"/>
          <c:spPr>
            <a:noFill/>
            <a:ln w="25400">
              <a:noFill/>
            </a:ln>
          </c:spPr>
        </c:title>
        <c:numFmt formatCode="#,##0;[Red]\-#,##0;" sourceLinked="1"/>
        <c:majorTickMark val="out"/>
        <c:minorTickMark val="none"/>
        <c:tickLblPos val="nextTo"/>
        <c:spPr>
          <a:ln w="9525">
            <a:solidFill>
              <a:schemeClr val="tx1"/>
            </a:solid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5168896"/>
        <c:crosses val="autoZero"/>
        <c:crossBetween val="between"/>
      </c:valAx>
      <c:spPr>
        <a:noFill/>
        <a:ln w="25400">
          <a:noFill/>
        </a:ln>
      </c:spPr>
    </c:plotArea>
    <c:legend>
      <c:legendPos val="b"/>
      <c:layout>
        <c:manualLayout>
          <c:xMode val="edge"/>
          <c:yMode val="edge"/>
          <c:x val="0.18533139995616177"/>
          <c:y val="0.94664195606178714"/>
          <c:w val="0.47224086282576561"/>
          <c:h val="5.3357982426109778E-2"/>
        </c:manualLayout>
      </c:layout>
      <c:overlay val="0"/>
      <c:spPr>
        <a:noFill/>
        <a:ln w="25400">
          <a:noFill/>
        </a:ln>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0"/>
    <c:dispBlanksAs val="zero"/>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それぞれの運用結果（元本＋運用益の合計）</a:t>
            </a:r>
            <a:endParaRPr lang="en-US" altLang="ja-JP"/>
          </a:p>
        </c:rich>
      </c:tx>
      <c:overlay val="0"/>
      <c:spPr>
        <a:noFill/>
        <a:ln w="25400">
          <a:noFill/>
        </a:ln>
      </c:spPr>
    </c:title>
    <c:autoTitleDeleted val="0"/>
    <c:plotArea>
      <c:layout>
        <c:manualLayout>
          <c:layoutTarget val="inner"/>
          <c:xMode val="edge"/>
          <c:yMode val="edge"/>
          <c:x val="4.8238287111102868E-2"/>
          <c:y val="0.10555013936212591"/>
          <c:w val="0.90025563286209964"/>
          <c:h val="0.71605243038313904"/>
        </c:manualLayout>
      </c:layout>
      <c:areaChart>
        <c:grouping val="stacked"/>
        <c:varyColors val="0"/>
        <c:ser>
          <c:idx val="0"/>
          <c:order val="0"/>
          <c:tx>
            <c:strRef>
              <c:f>運用!$B$3</c:f>
              <c:strCache>
                <c:ptCount val="1"/>
                <c:pt idx="0">
                  <c:v>NISA</c:v>
                </c:pt>
              </c:strCache>
            </c:strRef>
          </c:tx>
          <c:spPr>
            <a:solidFill>
              <a:srgbClr val="75C4FF"/>
            </a:solidFill>
            <a:ln w="28575">
              <a:noFill/>
            </a:ln>
          </c:spPr>
          <c:cat>
            <c:strRef>
              <c:f>BigCF!$D$320:$BL$320</c:f>
              <c:strCache>
                <c:ptCount val="60"/>
                <c:pt idx="0">
                  <c:v>30
 </c:v>
                </c:pt>
                <c:pt idx="1">
                  <c:v>31
 </c:v>
                </c:pt>
                <c:pt idx="2">
                  <c:v>32
 </c:v>
                </c:pt>
                <c:pt idx="3">
                  <c:v>33
 </c:v>
                </c:pt>
                <c:pt idx="4">
                  <c:v>34
 </c:v>
                </c:pt>
                <c:pt idx="5">
                  <c:v>35
 </c:v>
                </c:pt>
                <c:pt idx="6">
                  <c:v>36
 </c:v>
                </c:pt>
                <c:pt idx="7">
                  <c:v>37
 </c:v>
                </c:pt>
                <c:pt idx="8">
                  <c:v>38
 </c:v>
                </c:pt>
                <c:pt idx="9">
                  <c:v>39
 </c:v>
                </c:pt>
                <c:pt idx="10">
                  <c:v>40
 </c:v>
                </c:pt>
                <c:pt idx="11">
                  <c:v>41
 </c:v>
                </c:pt>
                <c:pt idx="12">
                  <c:v>42
 </c:v>
                </c:pt>
                <c:pt idx="13">
                  <c:v>43
 </c:v>
                </c:pt>
                <c:pt idx="14">
                  <c:v>44
 </c:v>
                </c:pt>
                <c:pt idx="15">
                  <c:v>45
 </c:v>
                </c:pt>
                <c:pt idx="16">
                  <c:v>46
 </c:v>
                </c:pt>
                <c:pt idx="17">
                  <c:v>47
 </c:v>
                </c:pt>
                <c:pt idx="18">
                  <c:v>48
 </c:v>
                </c:pt>
                <c:pt idx="19">
                  <c:v>49
 </c:v>
                </c:pt>
                <c:pt idx="20">
                  <c:v>50
 </c:v>
                </c:pt>
                <c:pt idx="21">
                  <c:v>51
 </c:v>
                </c:pt>
                <c:pt idx="22">
                  <c:v>52
 </c:v>
                </c:pt>
                <c:pt idx="23">
                  <c:v>53
 </c:v>
                </c:pt>
                <c:pt idx="24">
                  <c:v>54
 </c:v>
                </c:pt>
                <c:pt idx="25">
                  <c:v>55
 </c:v>
                </c:pt>
                <c:pt idx="26">
                  <c:v>56
 </c:v>
                </c:pt>
                <c:pt idx="27">
                  <c:v>57
 </c:v>
                </c:pt>
                <c:pt idx="28">
                  <c:v>58
 </c:v>
                </c:pt>
                <c:pt idx="29">
                  <c:v>59
 </c:v>
                </c:pt>
                <c:pt idx="30">
                  <c:v>60
 </c:v>
                </c:pt>
                <c:pt idx="31">
                  <c:v>61
 </c:v>
                </c:pt>
                <c:pt idx="32">
                  <c:v>62
 </c:v>
                </c:pt>
                <c:pt idx="33">
                  <c:v>63
 </c:v>
                </c:pt>
                <c:pt idx="34">
                  <c:v>64
 </c:v>
                </c:pt>
                <c:pt idx="35">
                  <c:v>65
 </c:v>
                </c:pt>
                <c:pt idx="36">
                  <c:v>66
 </c:v>
                </c:pt>
                <c:pt idx="37">
                  <c:v>67
 </c:v>
                </c:pt>
                <c:pt idx="38">
                  <c:v>68
 </c:v>
                </c:pt>
                <c:pt idx="39">
                  <c:v>69
 </c:v>
                </c:pt>
                <c:pt idx="40">
                  <c:v>70
 </c:v>
                </c:pt>
                <c:pt idx="41">
                  <c:v>71
 </c:v>
                </c:pt>
                <c:pt idx="42">
                  <c:v>72
 </c:v>
                </c:pt>
                <c:pt idx="43">
                  <c:v>73
 </c:v>
                </c:pt>
                <c:pt idx="44">
                  <c:v>74
 </c:v>
                </c:pt>
                <c:pt idx="45">
                  <c:v>75
 </c:v>
                </c:pt>
                <c:pt idx="46">
                  <c:v>76
 </c:v>
                </c:pt>
                <c:pt idx="47">
                  <c:v>77
 </c:v>
                </c:pt>
                <c:pt idx="48">
                  <c:v>78
 </c:v>
                </c:pt>
                <c:pt idx="49">
                  <c:v>79
 </c:v>
                </c:pt>
                <c:pt idx="50">
                  <c:v>80
 </c:v>
                </c:pt>
                <c:pt idx="51">
                  <c:v>81
 </c:v>
                </c:pt>
                <c:pt idx="52">
                  <c:v>82
 </c:v>
                </c:pt>
                <c:pt idx="53">
                  <c:v>83
 </c:v>
                </c:pt>
                <c:pt idx="54">
                  <c:v>84
 </c:v>
                </c:pt>
                <c:pt idx="55">
                  <c:v>85
 </c:v>
                </c:pt>
                <c:pt idx="56">
                  <c:v>86
 </c:v>
                </c:pt>
                <c:pt idx="57">
                  <c:v>87
 </c:v>
                </c:pt>
                <c:pt idx="58">
                  <c:v>88
 </c:v>
                </c:pt>
                <c:pt idx="59">
                  <c:v>89
 </c:v>
                </c:pt>
              </c:strCache>
            </c:strRef>
          </c:cat>
          <c:val>
            <c:numRef>
              <c:f>BigCF!$D$196:$BK$196</c:f>
              <c:numCache>
                <c:formatCode>#,##0.0;[Red]\-#,##0.0;</c:formatCode>
                <c:ptCount val="60"/>
                <c:pt idx="0">
                  <c:v>37</c:v>
                </c:pt>
                <c:pt idx="1">
                  <c:v>75.8</c:v>
                </c:pt>
                <c:pt idx="2">
                  <c:v>116.5</c:v>
                </c:pt>
                <c:pt idx="3">
                  <c:v>159.30000000000001</c:v>
                </c:pt>
                <c:pt idx="4">
                  <c:v>204.3</c:v>
                </c:pt>
                <c:pt idx="5">
                  <c:v>251.5</c:v>
                </c:pt>
                <c:pt idx="6">
                  <c:v>301</c:v>
                </c:pt>
                <c:pt idx="7">
                  <c:v>353</c:v>
                </c:pt>
                <c:pt idx="8">
                  <c:v>407.6</c:v>
                </c:pt>
                <c:pt idx="9">
                  <c:v>465</c:v>
                </c:pt>
                <c:pt idx="10">
                  <c:v>525.20000000000005</c:v>
                </c:pt>
                <c:pt idx="11">
                  <c:v>588.4</c:v>
                </c:pt>
                <c:pt idx="12">
                  <c:v>654.79999999999995</c:v>
                </c:pt>
                <c:pt idx="13">
                  <c:v>724.5</c:v>
                </c:pt>
                <c:pt idx="14">
                  <c:v>797.7</c:v>
                </c:pt>
                <c:pt idx="15">
                  <c:v>874.6</c:v>
                </c:pt>
                <c:pt idx="16">
                  <c:v>955.3</c:v>
                </c:pt>
                <c:pt idx="17">
                  <c:v>1040</c:v>
                </c:pt>
                <c:pt idx="18">
                  <c:v>1129</c:v>
                </c:pt>
                <c:pt idx="19">
                  <c:v>1222.4000000000001</c:v>
                </c:pt>
                <c:pt idx="20">
                  <c:v>1320.5</c:v>
                </c:pt>
                <c:pt idx="21">
                  <c:v>1423.5</c:v>
                </c:pt>
                <c:pt idx="22">
                  <c:v>1531.6</c:v>
                </c:pt>
                <c:pt idx="23">
                  <c:v>1645.1</c:v>
                </c:pt>
                <c:pt idx="24">
                  <c:v>1764.4</c:v>
                </c:pt>
                <c:pt idx="25">
                  <c:v>1889.5</c:v>
                </c:pt>
                <c:pt idx="26">
                  <c:v>2021</c:v>
                </c:pt>
                <c:pt idx="27">
                  <c:v>2159</c:v>
                </c:pt>
                <c:pt idx="28">
                  <c:v>2303.9</c:v>
                </c:pt>
                <c:pt idx="29">
                  <c:v>2456.1</c:v>
                </c:pt>
                <c:pt idx="30">
                  <c:v>2441.4</c:v>
                </c:pt>
                <c:pt idx="31">
                  <c:v>2389</c:v>
                </c:pt>
                <c:pt idx="32">
                  <c:v>2333.9</c:v>
                </c:pt>
                <c:pt idx="33">
                  <c:v>2276.1999999999998</c:v>
                </c:pt>
                <c:pt idx="34">
                  <c:v>2215.5</c:v>
                </c:pt>
                <c:pt idx="35">
                  <c:v>2151.8000000000002</c:v>
                </c:pt>
                <c:pt idx="36">
                  <c:v>2084.9</c:v>
                </c:pt>
                <c:pt idx="37">
                  <c:v>2014.7</c:v>
                </c:pt>
                <c:pt idx="38">
                  <c:v>1940.9</c:v>
                </c:pt>
                <c:pt idx="39">
                  <c:v>1863.5</c:v>
                </c:pt>
                <c:pt idx="40">
                  <c:v>1782.2</c:v>
                </c:pt>
                <c:pt idx="41">
                  <c:v>1696.8</c:v>
                </c:pt>
                <c:pt idx="42">
                  <c:v>1607.2</c:v>
                </c:pt>
                <c:pt idx="43">
                  <c:v>1513.1</c:v>
                </c:pt>
                <c:pt idx="44">
                  <c:v>1414.2</c:v>
                </c:pt>
                <c:pt idx="45">
                  <c:v>1310.5</c:v>
                </c:pt>
                <c:pt idx="46">
                  <c:v>1201.5</c:v>
                </c:pt>
                <c:pt idx="47">
                  <c:v>1087.0999999999999</c:v>
                </c:pt>
                <c:pt idx="48">
                  <c:v>967</c:v>
                </c:pt>
                <c:pt idx="49">
                  <c:v>840.8</c:v>
                </c:pt>
                <c:pt idx="50">
                  <c:v>708.4</c:v>
                </c:pt>
                <c:pt idx="51">
                  <c:v>569.29999999999995</c:v>
                </c:pt>
                <c:pt idx="52">
                  <c:v>423.3</c:v>
                </c:pt>
                <c:pt idx="53">
                  <c:v>270</c:v>
                </c:pt>
                <c:pt idx="54">
                  <c:v>109</c:v>
                </c:pt>
              </c:numCache>
            </c:numRef>
          </c:val>
          <c:extLst>
            <c:ext xmlns:c16="http://schemas.microsoft.com/office/drawing/2014/chart" uri="{C3380CC4-5D6E-409C-BE32-E72D297353CC}">
              <c16:uniqueId val="{00000000-CB06-4C07-A1FD-3D13A75055AF}"/>
            </c:ext>
          </c:extLst>
        </c:ser>
        <c:dLbls>
          <c:showLegendKey val="0"/>
          <c:showVal val="0"/>
          <c:showCatName val="0"/>
          <c:showSerName val="0"/>
          <c:showPercent val="0"/>
          <c:showBubbleSize val="0"/>
        </c:dLbls>
        <c:axId val="255168896"/>
        <c:axId val="255170816"/>
      </c:areaChart>
      <c:catAx>
        <c:axId val="25516889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5170816"/>
        <c:crosses val="autoZero"/>
        <c:auto val="1"/>
        <c:lblAlgn val="ctr"/>
        <c:lblOffset val="100"/>
        <c:noMultiLvlLbl val="0"/>
      </c:catAx>
      <c:valAx>
        <c:axId val="255170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金額（万円）</a:t>
                </a:r>
              </a:p>
            </c:rich>
          </c:tx>
          <c:layout>
            <c:manualLayout>
              <c:xMode val="edge"/>
              <c:yMode val="edge"/>
              <c:x val="3.8593921841274548E-4"/>
              <c:y val="2.7228488330850537E-2"/>
            </c:manualLayout>
          </c:layout>
          <c:overlay val="0"/>
          <c:spPr>
            <a:noFill/>
            <a:ln w="25400">
              <a:noFill/>
            </a:ln>
          </c:spPr>
        </c:title>
        <c:numFmt formatCode="#,##0;[Red]\-#,##0;" sourceLinked="0"/>
        <c:majorTickMark val="out"/>
        <c:minorTickMark val="none"/>
        <c:tickLblPos val="nextTo"/>
        <c:spPr>
          <a:ln w="9525">
            <a:solidFill>
              <a:schemeClr val="tx1"/>
            </a:solid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5168896"/>
        <c:crosses val="autoZero"/>
        <c:crossBetween val="midCat"/>
      </c:valAx>
      <c:spPr>
        <a:noFill/>
        <a:ln w="25400">
          <a:noFill/>
        </a:ln>
      </c:spPr>
    </c:plotArea>
    <c:legend>
      <c:legendPos val="b"/>
      <c:layout>
        <c:manualLayout>
          <c:xMode val="edge"/>
          <c:yMode val="edge"/>
          <c:x val="2.9288157162172909E-2"/>
          <c:y val="0.93855587871335899"/>
          <c:w val="0.92225826003724454"/>
          <c:h val="6.1444121286640972E-2"/>
        </c:manualLayout>
      </c:layout>
      <c:overlay val="0"/>
      <c:spPr>
        <a:noFill/>
        <a:ln w="25400">
          <a:noFill/>
        </a:ln>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0"/>
    <c:dispBlanksAs val="zero"/>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収入の推移とその内訳</a:t>
            </a:r>
          </a:p>
        </c:rich>
      </c:tx>
      <c:layout>
        <c:manualLayout>
          <c:xMode val="edge"/>
          <c:yMode val="edge"/>
          <c:x val="0.35079671003590496"/>
          <c:y val="3.5065751735858249E-2"/>
        </c:manualLayout>
      </c:layout>
      <c:overlay val="0"/>
      <c:spPr>
        <a:noFill/>
        <a:ln w="25400">
          <a:noFill/>
        </a:ln>
      </c:spPr>
    </c:title>
    <c:autoTitleDeleted val="0"/>
    <c:plotArea>
      <c:layout>
        <c:manualLayout>
          <c:layoutTarget val="inner"/>
          <c:xMode val="edge"/>
          <c:yMode val="edge"/>
          <c:x val="3.7450509319182777E-2"/>
          <c:y val="0.10796037805991864"/>
          <c:w val="0.90559564285336747"/>
          <c:h val="0.7182863802870697"/>
        </c:manualLayout>
      </c:layout>
      <c:barChart>
        <c:barDir val="col"/>
        <c:grouping val="stacked"/>
        <c:varyColors val="0"/>
        <c:ser>
          <c:idx val="0"/>
          <c:order val="0"/>
          <c:tx>
            <c:strRef>
              <c:f>CF表!$B$14</c:f>
              <c:strCache>
                <c:ptCount val="1"/>
                <c:pt idx="0">
                  <c:v>世帯主年収</c:v>
                </c:pt>
              </c:strCache>
            </c:strRef>
          </c:tx>
          <c:spPr>
            <a:solidFill>
              <a:srgbClr val="5082BE"/>
            </a:solidFill>
            <a:ln w="25400">
              <a:noFill/>
            </a:ln>
          </c:spPr>
          <c:invertIfNegative val="0"/>
          <c:cat>
            <c:strRef>
              <c:f>CF表!$C$5:$BJ$5</c:f>
              <c:strCache>
                <c:ptCount val="60"/>
                <c:pt idx="0">
                  <c:v>30
 </c:v>
                </c:pt>
                <c:pt idx="1">
                  <c:v>31
 </c:v>
                </c:pt>
                <c:pt idx="2">
                  <c:v>32
 </c:v>
                </c:pt>
                <c:pt idx="3">
                  <c:v>33
 </c:v>
                </c:pt>
                <c:pt idx="4">
                  <c:v>34
 </c:v>
                </c:pt>
                <c:pt idx="5">
                  <c:v>35
 </c:v>
                </c:pt>
                <c:pt idx="6">
                  <c:v>36
 </c:v>
                </c:pt>
                <c:pt idx="7">
                  <c:v>37
 </c:v>
                </c:pt>
                <c:pt idx="8">
                  <c:v>38
 </c:v>
                </c:pt>
                <c:pt idx="9">
                  <c:v>39
 </c:v>
                </c:pt>
                <c:pt idx="10">
                  <c:v>40
 </c:v>
                </c:pt>
                <c:pt idx="11">
                  <c:v>41
 </c:v>
                </c:pt>
                <c:pt idx="12">
                  <c:v>42
 </c:v>
                </c:pt>
                <c:pt idx="13">
                  <c:v>43
 </c:v>
                </c:pt>
                <c:pt idx="14">
                  <c:v>44
 </c:v>
                </c:pt>
                <c:pt idx="15">
                  <c:v>45
 </c:v>
                </c:pt>
                <c:pt idx="16">
                  <c:v>46
 </c:v>
                </c:pt>
                <c:pt idx="17">
                  <c:v>47
 </c:v>
                </c:pt>
                <c:pt idx="18">
                  <c:v>48
 </c:v>
                </c:pt>
                <c:pt idx="19">
                  <c:v>49
 </c:v>
                </c:pt>
                <c:pt idx="20">
                  <c:v>50
 </c:v>
                </c:pt>
                <c:pt idx="21">
                  <c:v>51
 </c:v>
                </c:pt>
                <c:pt idx="22">
                  <c:v>52
 </c:v>
                </c:pt>
                <c:pt idx="23">
                  <c:v>53
 </c:v>
                </c:pt>
                <c:pt idx="24">
                  <c:v>54
 </c:v>
                </c:pt>
                <c:pt idx="25">
                  <c:v>55
 </c:v>
                </c:pt>
                <c:pt idx="26">
                  <c:v>56
 </c:v>
                </c:pt>
                <c:pt idx="27">
                  <c:v>57
 </c:v>
                </c:pt>
                <c:pt idx="28">
                  <c:v>58
 </c:v>
                </c:pt>
                <c:pt idx="29">
                  <c:v>59
 </c:v>
                </c:pt>
                <c:pt idx="30">
                  <c:v>60
 </c:v>
                </c:pt>
                <c:pt idx="31">
                  <c:v>61
 </c:v>
                </c:pt>
                <c:pt idx="32">
                  <c:v>62
 </c:v>
                </c:pt>
                <c:pt idx="33">
                  <c:v>63
 </c:v>
                </c:pt>
                <c:pt idx="34">
                  <c:v>64
 </c:v>
                </c:pt>
                <c:pt idx="35">
                  <c:v>65
 </c:v>
                </c:pt>
                <c:pt idx="36">
                  <c:v>66
 </c:v>
                </c:pt>
                <c:pt idx="37">
                  <c:v>67
 </c:v>
                </c:pt>
                <c:pt idx="38">
                  <c:v>68
 </c:v>
                </c:pt>
                <c:pt idx="39">
                  <c:v>69
 </c:v>
                </c:pt>
                <c:pt idx="40">
                  <c:v>70
 </c:v>
                </c:pt>
                <c:pt idx="41">
                  <c:v>71
 </c:v>
                </c:pt>
                <c:pt idx="42">
                  <c:v>72
 </c:v>
                </c:pt>
                <c:pt idx="43">
                  <c:v>73
 </c:v>
                </c:pt>
                <c:pt idx="44">
                  <c:v>74
 </c:v>
                </c:pt>
                <c:pt idx="45">
                  <c:v>75
 </c:v>
                </c:pt>
                <c:pt idx="46">
                  <c:v>76
 </c:v>
                </c:pt>
                <c:pt idx="47">
                  <c:v>77
 </c:v>
                </c:pt>
                <c:pt idx="48">
                  <c:v>78
 </c:v>
                </c:pt>
                <c:pt idx="49">
                  <c:v>79
 </c:v>
                </c:pt>
                <c:pt idx="50">
                  <c:v>80
 </c:v>
                </c:pt>
                <c:pt idx="51">
                  <c:v>81
 </c:v>
                </c:pt>
                <c:pt idx="52">
                  <c:v>82
 </c:v>
                </c:pt>
                <c:pt idx="53">
                  <c:v>83
 </c:v>
                </c:pt>
                <c:pt idx="54">
                  <c:v>84
 </c:v>
                </c:pt>
                <c:pt idx="55">
                  <c:v>85
 </c:v>
                </c:pt>
                <c:pt idx="56">
                  <c:v>86
 </c:v>
                </c:pt>
                <c:pt idx="57">
                  <c:v>87
 </c:v>
                </c:pt>
                <c:pt idx="58">
                  <c:v>88
 </c:v>
                </c:pt>
                <c:pt idx="59">
                  <c:v>89
 </c:v>
                </c:pt>
              </c:strCache>
            </c:strRef>
          </c:cat>
          <c:val>
            <c:numRef>
              <c:f>CF表!$C$14:$BJ$14</c:f>
              <c:numCache>
                <c:formatCode>#,##0;[Red]\-#,##0;</c:formatCode>
                <c:ptCount val="60"/>
                <c:pt idx="0">
                  <c:v>500</c:v>
                </c:pt>
                <c:pt idx="1">
                  <c:v>500</c:v>
                </c:pt>
                <c:pt idx="2">
                  <c:v>500</c:v>
                </c:pt>
                <c:pt idx="3">
                  <c:v>500</c:v>
                </c:pt>
                <c:pt idx="4">
                  <c:v>500</c:v>
                </c:pt>
                <c:pt idx="5">
                  <c:v>573</c:v>
                </c:pt>
                <c:pt idx="6">
                  <c:v>573</c:v>
                </c:pt>
                <c:pt idx="7">
                  <c:v>573</c:v>
                </c:pt>
                <c:pt idx="8">
                  <c:v>573</c:v>
                </c:pt>
                <c:pt idx="9">
                  <c:v>573</c:v>
                </c:pt>
                <c:pt idx="10">
                  <c:v>649</c:v>
                </c:pt>
                <c:pt idx="11">
                  <c:v>649</c:v>
                </c:pt>
                <c:pt idx="12">
                  <c:v>649</c:v>
                </c:pt>
                <c:pt idx="13">
                  <c:v>649</c:v>
                </c:pt>
                <c:pt idx="14">
                  <c:v>649</c:v>
                </c:pt>
                <c:pt idx="15">
                  <c:v>724</c:v>
                </c:pt>
                <c:pt idx="16">
                  <c:v>724</c:v>
                </c:pt>
                <c:pt idx="17">
                  <c:v>724</c:v>
                </c:pt>
                <c:pt idx="18">
                  <c:v>724</c:v>
                </c:pt>
                <c:pt idx="19">
                  <c:v>724</c:v>
                </c:pt>
                <c:pt idx="20">
                  <c:v>760</c:v>
                </c:pt>
                <c:pt idx="21">
                  <c:v>760</c:v>
                </c:pt>
                <c:pt idx="22">
                  <c:v>760</c:v>
                </c:pt>
                <c:pt idx="23">
                  <c:v>760</c:v>
                </c:pt>
                <c:pt idx="24">
                  <c:v>760</c:v>
                </c:pt>
                <c:pt idx="25">
                  <c:v>718</c:v>
                </c:pt>
                <c:pt idx="26">
                  <c:v>718</c:v>
                </c:pt>
                <c:pt idx="27">
                  <c:v>718</c:v>
                </c:pt>
                <c:pt idx="28">
                  <c:v>718</c:v>
                </c:pt>
                <c:pt idx="29">
                  <c:v>718</c:v>
                </c:pt>
                <c:pt idx="30">
                  <c:v>718</c:v>
                </c:pt>
                <c:pt idx="31">
                  <c:v>511</c:v>
                </c:pt>
                <c:pt idx="32">
                  <c:v>511</c:v>
                </c:pt>
                <c:pt idx="33">
                  <c:v>511</c:v>
                </c:pt>
                <c:pt idx="34">
                  <c:v>511</c:v>
                </c:pt>
                <c:pt idx="35">
                  <c:v>511</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54CB-49A4-AFC0-B65725803375}"/>
            </c:ext>
          </c:extLst>
        </c:ser>
        <c:ser>
          <c:idx val="1"/>
          <c:order val="1"/>
          <c:tx>
            <c:strRef>
              <c:f>CF表!$B$15</c:f>
              <c:strCache>
                <c:ptCount val="1"/>
                <c:pt idx="0">
                  <c:v>配偶者年収</c:v>
                </c:pt>
              </c:strCache>
            </c:strRef>
          </c:tx>
          <c:spPr>
            <a:solidFill>
              <a:srgbClr val="BE5050"/>
            </a:solidFill>
            <a:ln w="25400">
              <a:noFill/>
            </a:ln>
          </c:spPr>
          <c:invertIfNegative val="0"/>
          <c:cat>
            <c:numRef>
              <c:f>CF表!$C$4:$BK$4</c:f>
              <c:numCache>
                <c:formatCode>General</c:formatCode>
                <c:ptCount val="6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pt idx="47">
                  <c:v>2072</c:v>
                </c:pt>
                <c:pt idx="48">
                  <c:v>2073</c:v>
                </c:pt>
                <c:pt idx="49">
                  <c:v>2074</c:v>
                </c:pt>
                <c:pt idx="50">
                  <c:v>2075</c:v>
                </c:pt>
                <c:pt idx="51">
                  <c:v>2076</c:v>
                </c:pt>
                <c:pt idx="52">
                  <c:v>2077</c:v>
                </c:pt>
                <c:pt idx="53">
                  <c:v>2078</c:v>
                </c:pt>
                <c:pt idx="54">
                  <c:v>2079</c:v>
                </c:pt>
                <c:pt idx="55">
                  <c:v>2080</c:v>
                </c:pt>
                <c:pt idx="56">
                  <c:v>2081</c:v>
                </c:pt>
                <c:pt idx="57">
                  <c:v>2082</c:v>
                </c:pt>
                <c:pt idx="58">
                  <c:v>2083</c:v>
                </c:pt>
                <c:pt idx="59">
                  <c:v>2084</c:v>
                </c:pt>
              </c:numCache>
            </c:numRef>
          </c:cat>
          <c:val>
            <c:numRef>
              <c:f>CF表!$C$15:$BJ$15</c:f>
              <c:numCache>
                <c:formatCode>#,##0;[Red]\-#,##0;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54CB-49A4-AFC0-B65725803375}"/>
            </c:ext>
          </c:extLst>
        </c:ser>
        <c:ser>
          <c:idx val="7"/>
          <c:order val="2"/>
          <c:tx>
            <c:strRef>
              <c:f>CF表!$B$16</c:f>
              <c:strCache>
                <c:ptCount val="1"/>
                <c:pt idx="0">
                  <c:v>退職金合計</c:v>
                </c:pt>
              </c:strCache>
            </c:strRef>
          </c:tx>
          <c:spPr>
            <a:solidFill>
              <a:srgbClr val="828282"/>
            </a:solidFill>
            <a:ln>
              <a:noFill/>
            </a:ln>
          </c:spPr>
          <c:invertIfNegative val="0"/>
          <c:cat>
            <c:numRef>
              <c:f>CF表!$C$4:$BK$4</c:f>
              <c:numCache>
                <c:formatCode>General</c:formatCode>
                <c:ptCount val="6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pt idx="47">
                  <c:v>2072</c:v>
                </c:pt>
                <c:pt idx="48">
                  <c:v>2073</c:v>
                </c:pt>
                <c:pt idx="49">
                  <c:v>2074</c:v>
                </c:pt>
                <c:pt idx="50">
                  <c:v>2075</c:v>
                </c:pt>
                <c:pt idx="51">
                  <c:v>2076</c:v>
                </c:pt>
                <c:pt idx="52">
                  <c:v>2077</c:v>
                </c:pt>
                <c:pt idx="53">
                  <c:v>2078</c:v>
                </c:pt>
                <c:pt idx="54">
                  <c:v>2079</c:v>
                </c:pt>
                <c:pt idx="55">
                  <c:v>2080</c:v>
                </c:pt>
                <c:pt idx="56">
                  <c:v>2081</c:v>
                </c:pt>
                <c:pt idx="57">
                  <c:v>2082</c:v>
                </c:pt>
                <c:pt idx="58">
                  <c:v>2083</c:v>
                </c:pt>
                <c:pt idx="59">
                  <c:v>2084</c:v>
                </c:pt>
              </c:numCache>
            </c:numRef>
          </c:cat>
          <c:val>
            <c:numRef>
              <c:f>CF表!$C$16:$BJ$16</c:f>
              <c:numCache>
                <c:formatCode>#,##0;[Red]\-#,##0;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1500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54CB-49A4-AFC0-B65725803375}"/>
            </c:ext>
          </c:extLst>
        </c:ser>
        <c:ser>
          <c:idx val="2"/>
          <c:order val="3"/>
          <c:tx>
            <c:strRef>
              <c:f>CF表!$B$17</c:f>
              <c:strCache>
                <c:ptCount val="1"/>
                <c:pt idx="0">
                  <c:v>老後の年金合計</c:v>
                </c:pt>
              </c:strCache>
            </c:strRef>
          </c:tx>
          <c:spPr>
            <a:solidFill>
              <a:srgbClr val="96BE5A"/>
            </a:solidFill>
            <a:ln w="25400">
              <a:noFill/>
            </a:ln>
          </c:spPr>
          <c:invertIfNegative val="0"/>
          <c:cat>
            <c:numRef>
              <c:f>CF表!$C$4:$BK$4</c:f>
              <c:numCache>
                <c:formatCode>General</c:formatCode>
                <c:ptCount val="6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pt idx="47">
                  <c:v>2072</c:v>
                </c:pt>
                <c:pt idx="48">
                  <c:v>2073</c:v>
                </c:pt>
                <c:pt idx="49">
                  <c:v>2074</c:v>
                </c:pt>
                <c:pt idx="50">
                  <c:v>2075</c:v>
                </c:pt>
                <c:pt idx="51">
                  <c:v>2076</c:v>
                </c:pt>
                <c:pt idx="52">
                  <c:v>2077</c:v>
                </c:pt>
                <c:pt idx="53">
                  <c:v>2078</c:v>
                </c:pt>
                <c:pt idx="54">
                  <c:v>2079</c:v>
                </c:pt>
                <c:pt idx="55">
                  <c:v>2080</c:v>
                </c:pt>
                <c:pt idx="56">
                  <c:v>2081</c:v>
                </c:pt>
                <c:pt idx="57">
                  <c:v>2082</c:v>
                </c:pt>
                <c:pt idx="58">
                  <c:v>2083</c:v>
                </c:pt>
                <c:pt idx="59">
                  <c:v>2084</c:v>
                </c:pt>
              </c:numCache>
            </c:numRef>
          </c:cat>
          <c:val>
            <c:numRef>
              <c:f>CF表!$C$17:$BJ$17</c:f>
              <c:numCache>
                <c:formatCode>#,##0;[Red]\-#,##0;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182.7</c:v>
                </c:pt>
                <c:pt idx="36">
                  <c:v>228</c:v>
                </c:pt>
                <c:pt idx="37">
                  <c:v>228</c:v>
                </c:pt>
                <c:pt idx="38">
                  <c:v>228</c:v>
                </c:pt>
                <c:pt idx="39">
                  <c:v>228</c:v>
                </c:pt>
                <c:pt idx="40">
                  <c:v>228</c:v>
                </c:pt>
                <c:pt idx="41">
                  <c:v>228</c:v>
                </c:pt>
                <c:pt idx="42">
                  <c:v>228</c:v>
                </c:pt>
                <c:pt idx="43">
                  <c:v>228</c:v>
                </c:pt>
                <c:pt idx="44">
                  <c:v>228</c:v>
                </c:pt>
                <c:pt idx="45">
                  <c:v>228</c:v>
                </c:pt>
                <c:pt idx="46">
                  <c:v>228</c:v>
                </c:pt>
                <c:pt idx="47">
                  <c:v>228</c:v>
                </c:pt>
                <c:pt idx="48">
                  <c:v>228</c:v>
                </c:pt>
                <c:pt idx="49">
                  <c:v>228</c:v>
                </c:pt>
                <c:pt idx="50">
                  <c:v>228</c:v>
                </c:pt>
                <c:pt idx="51">
                  <c:v>228</c:v>
                </c:pt>
                <c:pt idx="52">
                  <c:v>228</c:v>
                </c:pt>
                <c:pt idx="53">
                  <c:v>228</c:v>
                </c:pt>
                <c:pt idx="54">
                  <c:v>228</c:v>
                </c:pt>
                <c:pt idx="55">
                  <c:v>228</c:v>
                </c:pt>
                <c:pt idx="56">
                  <c:v>228</c:v>
                </c:pt>
                <c:pt idx="57">
                  <c:v>228</c:v>
                </c:pt>
                <c:pt idx="58">
                  <c:v>228</c:v>
                </c:pt>
                <c:pt idx="59">
                  <c:v>228</c:v>
                </c:pt>
              </c:numCache>
            </c:numRef>
          </c:val>
          <c:extLst>
            <c:ext xmlns:c16="http://schemas.microsoft.com/office/drawing/2014/chart" uri="{C3380CC4-5D6E-409C-BE32-E72D297353CC}">
              <c16:uniqueId val="{00000003-54CB-49A4-AFC0-B65725803375}"/>
            </c:ext>
          </c:extLst>
        </c:ser>
        <c:ser>
          <c:idx val="4"/>
          <c:order val="4"/>
          <c:tx>
            <c:strRef>
              <c:f>CF表!$B$20</c:f>
              <c:strCache>
                <c:ptCount val="1"/>
                <c:pt idx="0">
                  <c:v>保険金(生存給付金)</c:v>
                </c:pt>
              </c:strCache>
            </c:strRef>
          </c:tx>
          <c:spPr>
            <a:solidFill>
              <a:srgbClr val="00F06E"/>
            </a:solidFill>
          </c:spPr>
          <c:invertIfNegative val="0"/>
          <c:cat>
            <c:numRef>
              <c:f>CF表!$C$4:$BK$4</c:f>
              <c:numCache>
                <c:formatCode>General</c:formatCode>
                <c:ptCount val="6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pt idx="47">
                  <c:v>2072</c:v>
                </c:pt>
                <c:pt idx="48">
                  <c:v>2073</c:v>
                </c:pt>
                <c:pt idx="49">
                  <c:v>2074</c:v>
                </c:pt>
                <c:pt idx="50">
                  <c:v>2075</c:v>
                </c:pt>
                <c:pt idx="51">
                  <c:v>2076</c:v>
                </c:pt>
                <c:pt idx="52">
                  <c:v>2077</c:v>
                </c:pt>
                <c:pt idx="53">
                  <c:v>2078</c:v>
                </c:pt>
                <c:pt idx="54">
                  <c:v>2079</c:v>
                </c:pt>
                <c:pt idx="55">
                  <c:v>2080</c:v>
                </c:pt>
                <c:pt idx="56">
                  <c:v>2081</c:v>
                </c:pt>
                <c:pt idx="57">
                  <c:v>2082</c:v>
                </c:pt>
                <c:pt idx="58">
                  <c:v>2083</c:v>
                </c:pt>
                <c:pt idx="59">
                  <c:v>2084</c:v>
                </c:pt>
              </c:numCache>
            </c:numRef>
          </c:cat>
          <c:val>
            <c:numRef>
              <c:f>CF表!$C$20:$BJ$20</c:f>
              <c:numCache>
                <c:formatCode>#,##0;[Red]\-#,##0;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54CB-49A4-AFC0-B65725803375}"/>
            </c:ext>
          </c:extLst>
        </c:ser>
        <c:ser>
          <c:idx val="3"/>
          <c:order val="5"/>
          <c:tx>
            <c:strRef>
              <c:f>CF表!$B$21</c:f>
              <c:strCache>
                <c:ptCount val="1"/>
                <c:pt idx="0">
                  <c:v>定期収入</c:v>
                </c:pt>
              </c:strCache>
            </c:strRef>
          </c:tx>
          <c:spPr>
            <a:solidFill>
              <a:srgbClr val="FF8C00"/>
            </a:solidFill>
          </c:spPr>
          <c:invertIfNegative val="0"/>
          <c:cat>
            <c:numRef>
              <c:f>CF表!$C$4:$BK$4</c:f>
              <c:numCache>
                <c:formatCode>General</c:formatCode>
                <c:ptCount val="6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pt idx="47">
                  <c:v>2072</c:v>
                </c:pt>
                <c:pt idx="48">
                  <c:v>2073</c:v>
                </c:pt>
                <c:pt idx="49">
                  <c:v>2074</c:v>
                </c:pt>
                <c:pt idx="50">
                  <c:v>2075</c:v>
                </c:pt>
                <c:pt idx="51">
                  <c:v>2076</c:v>
                </c:pt>
                <c:pt idx="52">
                  <c:v>2077</c:v>
                </c:pt>
                <c:pt idx="53">
                  <c:v>2078</c:v>
                </c:pt>
                <c:pt idx="54">
                  <c:v>2079</c:v>
                </c:pt>
                <c:pt idx="55">
                  <c:v>2080</c:v>
                </c:pt>
                <c:pt idx="56">
                  <c:v>2081</c:v>
                </c:pt>
                <c:pt idx="57">
                  <c:v>2082</c:v>
                </c:pt>
                <c:pt idx="58">
                  <c:v>2083</c:v>
                </c:pt>
                <c:pt idx="59">
                  <c:v>2084</c:v>
                </c:pt>
              </c:numCache>
            </c:numRef>
          </c:cat>
          <c:val>
            <c:numRef>
              <c:f>CF表!$C$21:$BJ$21</c:f>
              <c:numCache>
                <c:formatCode>#,##0;[Red]\-#,##0;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54CB-49A4-AFC0-B65725803375}"/>
            </c:ext>
          </c:extLst>
        </c:ser>
        <c:ser>
          <c:idx val="5"/>
          <c:order val="6"/>
          <c:tx>
            <c:strRef>
              <c:f>CF表!$B$30</c:f>
              <c:strCache>
                <c:ptCount val="1"/>
                <c:pt idx="0">
                  <c:v>臨時収入</c:v>
                </c:pt>
              </c:strCache>
            </c:strRef>
          </c:tx>
          <c:spPr>
            <a:solidFill>
              <a:srgbClr val="FF0066"/>
            </a:solidFill>
          </c:spPr>
          <c:invertIfNegative val="0"/>
          <c:cat>
            <c:numRef>
              <c:f>CF表!$C$4:$BK$4</c:f>
              <c:numCache>
                <c:formatCode>General</c:formatCode>
                <c:ptCount val="6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pt idx="47">
                  <c:v>2072</c:v>
                </c:pt>
                <c:pt idx="48">
                  <c:v>2073</c:v>
                </c:pt>
                <c:pt idx="49">
                  <c:v>2074</c:v>
                </c:pt>
                <c:pt idx="50">
                  <c:v>2075</c:v>
                </c:pt>
                <c:pt idx="51">
                  <c:v>2076</c:v>
                </c:pt>
                <c:pt idx="52">
                  <c:v>2077</c:v>
                </c:pt>
                <c:pt idx="53">
                  <c:v>2078</c:v>
                </c:pt>
                <c:pt idx="54">
                  <c:v>2079</c:v>
                </c:pt>
                <c:pt idx="55">
                  <c:v>2080</c:v>
                </c:pt>
                <c:pt idx="56">
                  <c:v>2081</c:v>
                </c:pt>
                <c:pt idx="57">
                  <c:v>2082</c:v>
                </c:pt>
                <c:pt idx="58">
                  <c:v>2083</c:v>
                </c:pt>
                <c:pt idx="59">
                  <c:v>2084</c:v>
                </c:pt>
              </c:numCache>
            </c:numRef>
          </c:cat>
          <c:val>
            <c:numRef>
              <c:f>CF表!$C$30:$BJ$30</c:f>
              <c:numCache>
                <c:formatCode>#,##0;[Red]\-#,##0;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54CB-49A4-AFC0-B65725803375}"/>
            </c:ext>
          </c:extLst>
        </c:ser>
        <c:ser>
          <c:idx val="6"/>
          <c:order val="7"/>
          <c:tx>
            <c:strRef>
              <c:f>CF表!$B$31</c:f>
              <c:strCache>
                <c:ptCount val="1"/>
                <c:pt idx="0">
                  <c:v>児童手当</c:v>
                </c:pt>
              </c:strCache>
            </c:strRef>
          </c:tx>
          <c:spPr>
            <a:solidFill>
              <a:srgbClr val="D2C800"/>
            </a:solidFill>
          </c:spPr>
          <c:invertIfNegative val="0"/>
          <c:val>
            <c:numRef>
              <c:f>CF表!$C$31:$BJ$31</c:f>
              <c:numCache>
                <c:formatCode>#,##0;[Red]\-#,##0;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54CB-49A4-AFC0-B65725803375}"/>
            </c:ext>
          </c:extLst>
        </c:ser>
        <c:dLbls>
          <c:showLegendKey val="0"/>
          <c:showVal val="0"/>
          <c:showCatName val="0"/>
          <c:showSerName val="0"/>
          <c:showPercent val="0"/>
          <c:showBubbleSize val="0"/>
        </c:dLbls>
        <c:gapWidth val="40"/>
        <c:overlap val="100"/>
        <c:axId val="207264384"/>
        <c:axId val="207270656"/>
      </c:barChart>
      <c:catAx>
        <c:axId val="2072643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世帯主</a:t>
                </a:r>
                <a:endParaRPr lang="en-US" altLang="ja-JP"/>
              </a:p>
              <a:p>
                <a:pPr>
                  <a:defRPr sz="1000" b="0" i="0" u="none" strike="noStrike" kern="1200" baseline="0">
                    <a:solidFill>
                      <a:schemeClr val="tx1">
                        <a:lumMod val="65000"/>
                        <a:lumOff val="35000"/>
                      </a:schemeClr>
                    </a:solidFill>
                    <a:latin typeface="+mn-lt"/>
                    <a:ea typeface="+mn-ea"/>
                    <a:cs typeface="+mn-cs"/>
                  </a:defRPr>
                </a:pPr>
                <a:r>
                  <a:rPr lang="ja-JP" altLang="en-US"/>
                  <a:t>配偶者</a:t>
                </a:r>
                <a:endParaRPr lang="en-US" altLang="ja-JP"/>
              </a:p>
              <a:p>
                <a:pPr>
                  <a:defRPr sz="1000" b="0" i="0" u="none" strike="noStrike" kern="1200" baseline="0">
                    <a:solidFill>
                      <a:schemeClr val="tx1">
                        <a:lumMod val="65000"/>
                        <a:lumOff val="35000"/>
                      </a:schemeClr>
                    </a:solidFill>
                    <a:latin typeface="+mn-lt"/>
                    <a:ea typeface="+mn-ea"/>
                    <a:cs typeface="+mn-cs"/>
                  </a:defRPr>
                </a:pPr>
                <a:r>
                  <a:rPr lang="ja-JP" altLang="en-US"/>
                  <a:t>（年齢）</a:t>
                </a:r>
              </a:p>
            </c:rich>
          </c:tx>
          <c:layout>
            <c:manualLayout>
              <c:xMode val="edge"/>
              <c:yMode val="edge"/>
              <c:x val="0.94845331415978351"/>
              <c:y val="0.8402626974259797"/>
            </c:manualLayout>
          </c:layout>
          <c:overlay val="0"/>
          <c:spPr>
            <a:noFill/>
            <a:ln w="25400">
              <a:noFill/>
            </a:ln>
          </c:spPr>
        </c:title>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270656"/>
        <c:crosses val="autoZero"/>
        <c:auto val="1"/>
        <c:lblAlgn val="ctr"/>
        <c:lblOffset val="100"/>
        <c:noMultiLvlLbl val="1"/>
      </c:catAx>
      <c:valAx>
        <c:axId val="207270656"/>
        <c:scaling>
          <c:orientation val="minMax"/>
        </c:scaling>
        <c:delete val="0"/>
        <c:axPos val="l"/>
        <c:majorGridlines>
          <c:spPr>
            <a:ln w="9525" cap="flat" cmpd="sng" algn="ctr">
              <a:solidFill>
                <a:schemeClr val="bg1">
                  <a:lumMod val="7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収入合計（万円）</a:t>
                </a:r>
              </a:p>
            </c:rich>
          </c:tx>
          <c:layout>
            <c:manualLayout>
              <c:xMode val="edge"/>
              <c:yMode val="edge"/>
              <c:x val="0"/>
              <c:y val="2.7162591518165493E-2"/>
            </c:manualLayout>
          </c:layout>
          <c:overlay val="0"/>
          <c:spPr>
            <a:noFill/>
            <a:ln w="25400">
              <a:noFill/>
            </a:ln>
          </c:spPr>
        </c:title>
        <c:numFmt formatCode="#,##0;[Red]\-#,##0;0" sourceLinked="0"/>
        <c:majorTickMark val="out"/>
        <c:minorTickMark val="none"/>
        <c:tickLblPos val="nextTo"/>
        <c:spPr>
          <a:noFill/>
          <a:ln w="9525">
            <a:solidFill>
              <a:schemeClr val="tx1"/>
            </a:solidFill>
          </a:ln>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207264384"/>
        <c:crosses val="autoZero"/>
        <c:crossBetween val="between"/>
      </c:valAx>
      <c:spPr>
        <a:noFill/>
        <a:ln w="25400">
          <a:noFill/>
        </a:ln>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ayout>
        <c:manualLayout>
          <c:xMode val="edge"/>
          <c:yMode val="edge"/>
          <c:x val="6.4476151281387936E-2"/>
          <c:y val="0.92109683657963815"/>
          <c:w val="0.80832663199028365"/>
          <c:h val="6.6972648155822601E-2"/>
        </c:manualLayout>
      </c:layout>
      <c:overlay val="0"/>
      <c:spPr>
        <a:noFill/>
        <a:ln w="25400">
          <a:noFill/>
        </a:ln>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支出の推移とその内訳</a:t>
            </a:r>
          </a:p>
        </c:rich>
      </c:tx>
      <c:layout>
        <c:manualLayout>
          <c:xMode val="edge"/>
          <c:yMode val="edge"/>
          <c:x val="0.35453816291227702"/>
          <c:y val="3.4912713634193564E-2"/>
        </c:manualLayout>
      </c:layout>
      <c:overlay val="0"/>
      <c:spPr>
        <a:noFill/>
        <a:ln w="25400">
          <a:noFill/>
        </a:ln>
      </c:spPr>
    </c:title>
    <c:autoTitleDeleted val="0"/>
    <c:plotArea>
      <c:layout>
        <c:manualLayout>
          <c:layoutTarget val="inner"/>
          <c:xMode val="edge"/>
          <c:yMode val="edge"/>
          <c:x val="3.6135222511336766E-2"/>
          <c:y val="0.11681957186544342"/>
          <c:w val="0.90628088084360581"/>
          <c:h val="0.69769424698573612"/>
        </c:manualLayout>
      </c:layout>
      <c:barChart>
        <c:barDir val="col"/>
        <c:grouping val="stacked"/>
        <c:varyColors val="0"/>
        <c:ser>
          <c:idx val="3"/>
          <c:order val="0"/>
          <c:tx>
            <c:strRef>
              <c:f>CF表!$B$38</c:f>
              <c:strCache>
                <c:ptCount val="1"/>
                <c:pt idx="0">
                  <c:v>日常生活費</c:v>
                </c:pt>
              </c:strCache>
            </c:strRef>
          </c:tx>
          <c:spPr>
            <a:solidFill>
              <a:srgbClr val="5082BE"/>
            </a:solidFill>
          </c:spPr>
          <c:invertIfNegative val="0"/>
          <c:cat>
            <c:strRef>
              <c:f>CF表!$C$5:$BJ$5</c:f>
              <c:strCache>
                <c:ptCount val="60"/>
                <c:pt idx="0">
                  <c:v>30
 </c:v>
                </c:pt>
                <c:pt idx="1">
                  <c:v>31
 </c:v>
                </c:pt>
                <c:pt idx="2">
                  <c:v>32
 </c:v>
                </c:pt>
                <c:pt idx="3">
                  <c:v>33
 </c:v>
                </c:pt>
                <c:pt idx="4">
                  <c:v>34
 </c:v>
                </c:pt>
                <c:pt idx="5">
                  <c:v>35
 </c:v>
                </c:pt>
                <c:pt idx="6">
                  <c:v>36
 </c:v>
                </c:pt>
                <c:pt idx="7">
                  <c:v>37
 </c:v>
                </c:pt>
                <c:pt idx="8">
                  <c:v>38
 </c:v>
                </c:pt>
                <c:pt idx="9">
                  <c:v>39
 </c:v>
                </c:pt>
                <c:pt idx="10">
                  <c:v>40
 </c:v>
                </c:pt>
                <c:pt idx="11">
                  <c:v>41
 </c:v>
                </c:pt>
                <c:pt idx="12">
                  <c:v>42
 </c:v>
                </c:pt>
                <c:pt idx="13">
                  <c:v>43
 </c:v>
                </c:pt>
                <c:pt idx="14">
                  <c:v>44
 </c:v>
                </c:pt>
                <c:pt idx="15">
                  <c:v>45
 </c:v>
                </c:pt>
                <c:pt idx="16">
                  <c:v>46
 </c:v>
                </c:pt>
                <c:pt idx="17">
                  <c:v>47
 </c:v>
                </c:pt>
                <c:pt idx="18">
                  <c:v>48
 </c:v>
                </c:pt>
                <c:pt idx="19">
                  <c:v>49
 </c:v>
                </c:pt>
                <c:pt idx="20">
                  <c:v>50
 </c:v>
                </c:pt>
                <c:pt idx="21">
                  <c:v>51
 </c:v>
                </c:pt>
                <c:pt idx="22">
                  <c:v>52
 </c:v>
                </c:pt>
                <c:pt idx="23">
                  <c:v>53
 </c:v>
                </c:pt>
                <c:pt idx="24">
                  <c:v>54
 </c:v>
                </c:pt>
                <c:pt idx="25">
                  <c:v>55
 </c:v>
                </c:pt>
                <c:pt idx="26">
                  <c:v>56
 </c:v>
                </c:pt>
                <c:pt idx="27">
                  <c:v>57
 </c:v>
                </c:pt>
                <c:pt idx="28">
                  <c:v>58
 </c:v>
                </c:pt>
                <c:pt idx="29">
                  <c:v>59
 </c:v>
                </c:pt>
                <c:pt idx="30">
                  <c:v>60
 </c:v>
                </c:pt>
                <c:pt idx="31">
                  <c:v>61
 </c:v>
                </c:pt>
                <c:pt idx="32">
                  <c:v>62
 </c:v>
                </c:pt>
                <c:pt idx="33">
                  <c:v>63
 </c:v>
                </c:pt>
                <c:pt idx="34">
                  <c:v>64
 </c:v>
                </c:pt>
                <c:pt idx="35">
                  <c:v>65
 </c:v>
                </c:pt>
                <c:pt idx="36">
                  <c:v>66
 </c:v>
                </c:pt>
                <c:pt idx="37">
                  <c:v>67
 </c:v>
                </c:pt>
                <c:pt idx="38">
                  <c:v>68
 </c:v>
                </c:pt>
                <c:pt idx="39">
                  <c:v>69
 </c:v>
                </c:pt>
                <c:pt idx="40">
                  <c:v>70
 </c:v>
                </c:pt>
                <c:pt idx="41">
                  <c:v>71
 </c:v>
                </c:pt>
                <c:pt idx="42">
                  <c:v>72
 </c:v>
                </c:pt>
                <c:pt idx="43">
                  <c:v>73
 </c:v>
                </c:pt>
                <c:pt idx="44">
                  <c:v>74
 </c:v>
                </c:pt>
                <c:pt idx="45">
                  <c:v>75
 </c:v>
                </c:pt>
                <c:pt idx="46">
                  <c:v>76
 </c:v>
                </c:pt>
                <c:pt idx="47">
                  <c:v>77
 </c:v>
                </c:pt>
                <c:pt idx="48">
                  <c:v>78
 </c:v>
                </c:pt>
                <c:pt idx="49">
                  <c:v>79
 </c:v>
                </c:pt>
                <c:pt idx="50">
                  <c:v>80
 </c:v>
                </c:pt>
                <c:pt idx="51">
                  <c:v>81
 </c:v>
                </c:pt>
                <c:pt idx="52">
                  <c:v>82
 </c:v>
                </c:pt>
                <c:pt idx="53">
                  <c:v>83
 </c:v>
                </c:pt>
                <c:pt idx="54">
                  <c:v>84
 </c:v>
                </c:pt>
                <c:pt idx="55">
                  <c:v>85
 </c:v>
                </c:pt>
                <c:pt idx="56">
                  <c:v>86
 </c:v>
                </c:pt>
                <c:pt idx="57">
                  <c:v>87
 </c:v>
                </c:pt>
                <c:pt idx="58">
                  <c:v>88
 </c:v>
                </c:pt>
                <c:pt idx="59">
                  <c:v>89
 </c:v>
                </c:pt>
              </c:strCache>
            </c:strRef>
          </c:cat>
          <c:val>
            <c:numRef>
              <c:f>CF表!$C$38:$BJ$38</c:f>
              <c:numCache>
                <c:formatCode>#,##0;[Red]\-#,##0;</c:formatCode>
                <c:ptCount val="60"/>
                <c:pt idx="0">
                  <c:v>210</c:v>
                </c:pt>
                <c:pt idx="1">
                  <c:v>214.2</c:v>
                </c:pt>
                <c:pt idx="2">
                  <c:v>218.5</c:v>
                </c:pt>
                <c:pt idx="3">
                  <c:v>222.9</c:v>
                </c:pt>
                <c:pt idx="4">
                  <c:v>227.3</c:v>
                </c:pt>
                <c:pt idx="5">
                  <c:v>231.9</c:v>
                </c:pt>
                <c:pt idx="6">
                  <c:v>236.5</c:v>
                </c:pt>
                <c:pt idx="7">
                  <c:v>241.2</c:v>
                </c:pt>
                <c:pt idx="8">
                  <c:v>246</c:v>
                </c:pt>
                <c:pt idx="9">
                  <c:v>251</c:v>
                </c:pt>
                <c:pt idx="10">
                  <c:v>256</c:v>
                </c:pt>
                <c:pt idx="11">
                  <c:v>261.10000000000002</c:v>
                </c:pt>
                <c:pt idx="12">
                  <c:v>266.3</c:v>
                </c:pt>
                <c:pt idx="13">
                  <c:v>271.7</c:v>
                </c:pt>
                <c:pt idx="14">
                  <c:v>277.10000000000002</c:v>
                </c:pt>
                <c:pt idx="15">
                  <c:v>282.60000000000002</c:v>
                </c:pt>
                <c:pt idx="16">
                  <c:v>288.3</c:v>
                </c:pt>
                <c:pt idx="17">
                  <c:v>294.10000000000002</c:v>
                </c:pt>
                <c:pt idx="18">
                  <c:v>299.89999999999998</c:v>
                </c:pt>
                <c:pt idx="19">
                  <c:v>305.89999999999998</c:v>
                </c:pt>
                <c:pt idx="20">
                  <c:v>312</c:v>
                </c:pt>
                <c:pt idx="21">
                  <c:v>318.3</c:v>
                </c:pt>
                <c:pt idx="22">
                  <c:v>324.7</c:v>
                </c:pt>
                <c:pt idx="23">
                  <c:v>331.1</c:v>
                </c:pt>
                <c:pt idx="24">
                  <c:v>337.8</c:v>
                </c:pt>
                <c:pt idx="25">
                  <c:v>344.5</c:v>
                </c:pt>
                <c:pt idx="26">
                  <c:v>351.4</c:v>
                </c:pt>
                <c:pt idx="27">
                  <c:v>358.4</c:v>
                </c:pt>
                <c:pt idx="28">
                  <c:v>365.6</c:v>
                </c:pt>
                <c:pt idx="29">
                  <c:v>372.9</c:v>
                </c:pt>
                <c:pt idx="30">
                  <c:v>380.4</c:v>
                </c:pt>
                <c:pt idx="31">
                  <c:v>388</c:v>
                </c:pt>
                <c:pt idx="32">
                  <c:v>395.8</c:v>
                </c:pt>
                <c:pt idx="33">
                  <c:v>403.7</c:v>
                </c:pt>
                <c:pt idx="34">
                  <c:v>411.7</c:v>
                </c:pt>
                <c:pt idx="35">
                  <c:v>360</c:v>
                </c:pt>
                <c:pt idx="36">
                  <c:v>367.2</c:v>
                </c:pt>
                <c:pt idx="37">
                  <c:v>374.5</c:v>
                </c:pt>
                <c:pt idx="38">
                  <c:v>382</c:v>
                </c:pt>
                <c:pt idx="39">
                  <c:v>389.7</c:v>
                </c:pt>
                <c:pt idx="40">
                  <c:v>397.4</c:v>
                </c:pt>
                <c:pt idx="41">
                  <c:v>405.4</c:v>
                </c:pt>
                <c:pt idx="42">
                  <c:v>413.5</c:v>
                </c:pt>
                <c:pt idx="43">
                  <c:v>421.8</c:v>
                </c:pt>
                <c:pt idx="44">
                  <c:v>430.2</c:v>
                </c:pt>
                <c:pt idx="45">
                  <c:v>438.8</c:v>
                </c:pt>
                <c:pt idx="46">
                  <c:v>447.6</c:v>
                </c:pt>
                <c:pt idx="47">
                  <c:v>456.5</c:v>
                </c:pt>
                <c:pt idx="48">
                  <c:v>465.7</c:v>
                </c:pt>
                <c:pt idx="49">
                  <c:v>475</c:v>
                </c:pt>
                <c:pt idx="50">
                  <c:v>484.5</c:v>
                </c:pt>
                <c:pt idx="51">
                  <c:v>494.2</c:v>
                </c:pt>
                <c:pt idx="52">
                  <c:v>504.1</c:v>
                </c:pt>
                <c:pt idx="53">
                  <c:v>514.1</c:v>
                </c:pt>
                <c:pt idx="54">
                  <c:v>524.4</c:v>
                </c:pt>
                <c:pt idx="55">
                  <c:v>534.9</c:v>
                </c:pt>
                <c:pt idx="56">
                  <c:v>545.6</c:v>
                </c:pt>
                <c:pt idx="57">
                  <c:v>556.5</c:v>
                </c:pt>
                <c:pt idx="58">
                  <c:v>567.70000000000005</c:v>
                </c:pt>
                <c:pt idx="59">
                  <c:v>579</c:v>
                </c:pt>
              </c:numCache>
            </c:numRef>
          </c:val>
          <c:extLst>
            <c:ext xmlns:c16="http://schemas.microsoft.com/office/drawing/2014/chart" uri="{C3380CC4-5D6E-409C-BE32-E72D297353CC}">
              <c16:uniqueId val="{00000000-6AF7-4C7F-A48B-9DFEEB120BEA}"/>
            </c:ext>
          </c:extLst>
        </c:ser>
        <c:ser>
          <c:idx val="0"/>
          <c:order val="1"/>
          <c:tx>
            <c:strRef>
              <c:f>CF表!$B$35</c:f>
              <c:strCache>
                <c:ptCount val="1"/>
                <c:pt idx="0">
                  <c:v>保険料</c:v>
                </c:pt>
              </c:strCache>
            </c:strRef>
          </c:tx>
          <c:spPr>
            <a:solidFill>
              <a:srgbClr val="BE5050"/>
            </a:solidFill>
            <a:ln w="25400">
              <a:noFill/>
            </a:ln>
          </c:spPr>
          <c:invertIfNegative val="0"/>
          <c:val>
            <c:numRef>
              <c:f>CF表!$C$35:$BJ$35</c:f>
              <c:numCache>
                <c:formatCode>#,##0;[Red]\-#,##0;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6AF7-4C7F-A48B-9DFEEB120BEA}"/>
            </c:ext>
          </c:extLst>
        </c:ser>
        <c:ser>
          <c:idx val="1"/>
          <c:order val="2"/>
          <c:tx>
            <c:strRef>
              <c:f>CF表!$B$36</c:f>
              <c:strCache>
                <c:ptCount val="1"/>
                <c:pt idx="0">
                  <c:v>教育費</c:v>
                </c:pt>
              </c:strCache>
            </c:strRef>
          </c:tx>
          <c:spPr>
            <a:solidFill>
              <a:srgbClr val="96BE5A"/>
            </a:solidFill>
          </c:spPr>
          <c:invertIfNegative val="0"/>
          <c:val>
            <c:numRef>
              <c:f>CF表!$C$36:$BJ$36</c:f>
              <c:numCache>
                <c:formatCode>#,##0;[Red]\-#,##0;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6AF7-4C7F-A48B-9DFEEB120BEA}"/>
            </c:ext>
          </c:extLst>
        </c:ser>
        <c:ser>
          <c:idx val="2"/>
          <c:order val="3"/>
          <c:tx>
            <c:strRef>
              <c:f>CF表!$B$37</c:f>
              <c:strCache>
                <c:ptCount val="1"/>
                <c:pt idx="0">
                  <c:v>住宅費</c:v>
                </c:pt>
              </c:strCache>
            </c:strRef>
          </c:tx>
          <c:spPr>
            <a:solidFill>
              <a:srgbClr val="00B4F0"/>
            </a:solidFill>
          </c:spPr>
          <c:invertIfNegative val="0"/>
          <c:val>
            <c:numRef>
              <c:f>CF表!$C$37:$BJ$37</c:f>
              <c:numCache>
                <c:formatCode>#,##0;[Red]\-#,##0;</c:formatCode>
                <c:ptCount val="60"/>
                <c:pt idx="0">
                  <c:v>84</c:v>
                </c:pt>
                <c:pt idx="1">
                  <c:v>84</c:v>
                </c:pt>
                <c:pt idx="2">
                  <c:v>91</c:v>
                </c:pt>
                <c:pt idx="3">
                  <c:v>84</c:v>
                </c:pt>
                <c:pt idx="4">
                  <c:v>91</c:v>
                </c:pt>
                <c:pt idx="5">
                  <c:v>84</c:v>
                </c:pt>
                <c:pt idx="6">
                  <c:v>91</c:v>
                </c:pt>
                <c:pt idx="7">
                  <c:v>84</c:v>
                </c:pt>
                <c:pt idx="8">
                  <c:v>91</c:v>
                </c:pt>
                <c:pt idx="9">
                  <c:v>84</c:v>
                </c:pt>
                <c:pt idx="10">
                  <c:v>91</c:v>
                </c:pt>
                <c:pt idx="11">
                  <c:v>84</c:v>
                </c:pt>
                <c:pt idx="12">
                  <c:v>91</c:v>
                </c:pt>
                <c:pt idx="13">
                  <c:v>84</c:v>
                </c:pt>
                <c:pt idx="14">
                  <c:v>91</c:v>
                </c:pt>
                <c:pt idx="15">
                  <c:v>84</c:v>
                </c:pt>
                <c:pt idx="16">
                  <c:v>91</c:v>
                </c:pt>
                <c:pt idx="17">
                  <c:v>84</c:v>
                </c:pt>
                <c:pt idx="18">
                  <c:v>91</c:v>
                </c:pt>
                <c:pt idx="19">
                  <c:v>84</c:v>
                </c:pt>
                <c:pt idx="20">
                  <c:v>91</c:v>
                </c:pt>
                <c:pt idx="21">
                  <c:v>84</c:v>
                </c:pt>
                <c:pt idx="22">
                  <c:v>91</c:v>
                </c:pt>
                <c:pt idx="23">
                  <c:v>84</c:v>
                </c:pt>
                <c:pt idx="24">
                  <c:v>91</c:v>
                </c:pt>
                <c:pt idx="25">
                  <c:v>84</c:v>
                </c:pt>
                <c:pt idx="26">
                  <c:v>91</c:v>
                </c:pt>
                <c:pt idx="27">
                  <c:v>84</c:v>
                </c:pt>
                <c:pt idx="28">
                  <c:v>91</c:v>
                </c:pt>
                <c:pt idx="29">
                  <c:v>84</c:v>
                </c:pt>
                <c:pt idx="30">
                  <c:v>91</c:v>
                </c:pt>
                <c:pt idx="31">
                  <c:v>84</c:v>
                </c:pt>
                <c:pt idx="32">
                  <c:v>91</c:v>
                </c:pt>
                <c:pt idx="33">
                  <c:v>84</c:v>
                </c:pt>
                <c:pt idx="34">
                  <c:v>91</c:v>
                </c:pt>
                <c:pt idx="35">
                  <c:v>84</c:v>
                </c:pt>
                <c:pt idx="36">
                  <c:v>91</c:v>
                </c:pt>
                <c:pt idx="37">
                  <c:v>84</c:v>
                </c:pt>
                <c:pt idx="38">
                  <c:v>91</c:v>
                </c:pt>
                <c:pt idx="39">
                  <c:v>84</c:v>
                </c:pt>
                <c:pt idx="40">
                  <c:v>91</c:v>
                </c:pt>
                <c:pt idx="41">
                  <c:v>84</c:v>
                </c:pt>
                <c:pt idx="42">
                  <c:v>91</c:v>
                </c:pt>
                <c:pt idx="43">
                  <c:v>84</c:v>
                </c:pt>
                <c:pt idx="44">
                  <c:v>91</c:v>
                </c:pt>
                <c:pt idx="45">
                  <c:v>84</c:v>
                </c:pt>
                <c:pt idx="46">
                  <c:v>91</c:v>
                </c:pt>
                <c:pt idx="47">
                  <c:v>84</c:v>
                </c:pt>
                <c:pt idx="48">
                  <c:v>91</c:v>
                </c:pt>
                <c:pt idx="49">
                  <c:v>84</c:v>
                </c:pt>
                <c:pt idx="50">
                  <c:v>91</c:v>
                </c:pt>
                <c:pt idx="51">
                  <c:v>84</c:v>
                </c:pt>
                <c:pt idx="52">
                  <c:v>91</c:v>
                </c:pt>
                <c:pt idx="53">
                  <c:v>84</c:v>
                </c:pt>
                <c:pt idx="54">
                  <c:v>91</c:v>
                </c:pt>
                <c:pt idx="55">
                  <c:v>84</c:v>
                </c:pt>
                <c:pt idx="56">
                  <c:v>91</c:v>
                </c:pt>
                <c:pt idx="57">
                  <c:v>84</c:v>
                </c:pt>
                <c:pt idx="58">
                  <c:v>91</c:v>
                </c:pt>
                <c:pt idx="59">
                  <c:v>84</c:v>
                </c:pt>
              </c:numCache>
            </c:numRef>
          </c:val>
          <c:extLst>
            <c:ext xmlns:c16="http://schemas.microsoft.com/office/drawing/2014/chart" uri="{C3380CC4-5D6E-409C-BE32-E72D297353CC}">
              <c16:uniqueId val="{00000004-6AF7-4C7F-A48B-9DFEEB120BEA}"/>
            </c:ext>
          </c:extLst>
        </c:ser>
        <c:ser>
          <c:idx val="7"/>
          <c:order val="4"/>
          <c:tx>
            <c:strRef>
              <c:f>CF表!$B$94</c:f>
              <c:strCache>
                <c:ptCount val="1"/>
                <c:pt idx="0">
                  <c:v>社保・税金</c:v>
                </c:pt>
              </c:strCache>
            </c:strRef>
          </c:tx>
          <c:spPr>
            <a:solidFill>
              <a:srgbClr val="8264A0"/>
            </a:solidFill>
          </c:spPr>
          <c:invertIfNegative val="0"/>
          <c:val>
            <c:numRef>
              <c:f>CF表!$C$94:$BJ$94</c:f>
              <c:numCache>
                <c:formatCode>#,##0;[Red]\-#,##0;</c:formatCode>
                <c:ptCount val="60"/>
                <c:pt idx="0">
                  <c:v>109.78336999999999</c:v>
                </c:pt>
                <c:pt idx="1">
                  <c:v>109.78336999999999</c:v>
                </c:pt>
                <c:pt idx="2">
                  <c:v>109.78336999999999</c:v>
                </c:pt>
                <c:pt idx="3">
                  <c:v>109.78336999999999</c:v>
                </c:pt>
                <c:pt idx="4">
                  <c:v>109.78336999999999</c:v>
                </c:pt>
                <c:pt idx="5">
                  <c:v>129.72459000000001</c:v>
                </c:pt>
                <c:pt idx="6">
                  <c:v>129.72459000000001</c:v>
                </c:pt>
                <c:pt idx="7">
                  <c:v>129.72459000000001</c:v>
                </c:pt>
                <c:pt idx="8">
                  <c:v>129.72459000000001</c:v>
                </c:pt>
                <c:pt idx="9">
                  <c:v>129.72459000000001</c:v>
                </c:pt>
                <c:pt idx="10">
                  <c:v>155.3372</c:v>
                </c:pt>
                <c:pt idx="11">
                  <c:v>155.3372</c:v>
                </c:pt>
                <c:pt idx="12">
                  <c:v>155.3372</c:v>
                </c:pt>
                <c:pt idx="13">
                  <c:v>155.3372</c:v>
                </c:pt>
                <c:pt idx="14">
                  <c:v>155.3372</c:v>
                </c:pt>
                <c:pt idx="15">
                  <c:v>183.27799000000002</c:v>
                </c:pt>
                <c:pt idx="16">
                  <c:v>183.27799000000002</c:v>
                </c:pt>
                <c:pt idx="17">
                  <c:v>183.27799000000002</c:v>
                </c:pt>
                <c:pt idx="18">
                  <c:v>183.27799000000002</c:v>
                </c:pt>
                <c:pt idx="19">
                  <c:v>183.27799000000002</c:v>
                </c:pt>
                <c:pt idx="20">
                  <c:v>196.89139</c:v>
                </c:pt>
                <c:pt idx="21">
                  <c:v>196.89139</c:v>
                </c:pt>
                <c:pt idx="22">
                  <c:v>196.89139</c:v>
                </c:pt>
                <c:pt idx="23">
                  <c:v>196.89139</c:v>
                </c:pt>
                <c:pt idx="24">
                  <c:v>196.89139</c:v>
                </c:pt>
                <c:pt idx="25">
                  <c:v>181.00909000000001</c:v>
                </c:pt>
                <c:pt idx="26">
                  <c:v>181.00909000000001</c:v>
                </c:pt>
                <c:pt idx="27">
                  <c:v>181.00909000000001</c:v>
                </c:pt>
                <c:pt idx="28">
                  <c:v>181.00909000000001</c:v>
                </c:pt>
                <c:pt idx="29">
                  <c:v>181.00909000000001</c:v>
                </c:pt>
                <c:pt idx="30">
                  <c:v>181.00909000000001</c:v>
                </c:pt>
                <c:pt idx="31">
                  <c:v>116.50883000000002</c:v>
                </c:pt>
                <c:pt idx="32">
                  <c:v>116.50883000000002</c:v>
                </c:pt>
                <c:pt idx="33">
                  <c:v>116.50883000000002</c:v>
                </c:pt>
                <c:pt idx="34">
                  <c:v>116.50883000000002</c:v>
                </c:pt>
                <c:pt idx="35">
                  <c:v>138.78155000000001</c:v>
                </c:pt>
                <c:pt idx="36">
                  <c:v>30.080609999999997</c:v>
                </c:pt>
                <c:pt idx="37">
                  <c:v>30.080609999999997</c:v>
                </c:pt>
                <c:pt idx="38">
                  <c:v>30.080609999999997</c:v>
                </c:pt>
                <c:pt idx="39">
                  <c:v>30.080609999999997</c:v>
                </c:pt>
                <c:pt idx="40">
                  <c:v>30.080609999999997</c:v>
                </c:pt>
                <c:pt idx="41">
                  <c:v>30.080609999999997</c:v>
                </c:pt>
                <c:pt idx="42">
                  <c:v>30.080609999999997</c:v>
                </c:pt>
                <c:pt idx="43">
                  <c:v>30.080609999999997</c:v>
                </c:pt>
                <c:pt idx="44">
                  <c:v>30.080609999999997</c:v>
                </c:pt>
                <c:pt idx="45">
                  <c:v>28.807184999999997</c:v>
                </c:pt>
                <c:pt idx="46">
                  <c:v>28.807184999999997</c:v>
                </c:pt>
                <c:pt idx="47">
                  <c:v>28.807184999999997</c:v>
                </c:pt>
                <c:pt idx="48">
                  <c:v>28.807184999999997</c:v>
                </c:pt>
                <c:pt idx="49">
                  <c:v>28.807184999999997</c:v>
                </c:pt>
                <c:pt idx="50">
                  <c:v>28.807184999999997</c:v>
                </c:pt>
                <c:pt idx="51">
                  <c:v>28.807184999999997</c:v>
                </c:pt>
                <c:pt idx="52">
                  <c:v>28.807184999999997</c:v>
                </c:pt>
                <c:pt idx="53">
                  <c:v>28.807184999999997</c:v>
                </c:pt>
                <c:pt idx="54">
                  <c:v>28.807184999999997</c:v>
                </c:pt>
                <c:pt idx="55">
                  <c:v>28.807184999999997</c:v>
                </c:pt>
                <c:pt idx="56">
                  <c:v>28.807184999999997</c:v>
                </c:pt>
                <c:pt idx="57">
                  <c:v>28.807184999999997</c:v>
                </c:pt>
                <c:pt idx="58">
                  <c:v>28.807184999999997</c:v>
                </c:pt>
                <c:pt idx="59">
                  <c:v>28.807184999999997</c:v>
                </c:pt>
              </c:numCache>
            </c:numRef>
          </c:val>
          <c:extLst>
            <c:ext xmlns:c16="http://schemas.microsoft.com/office/drawing/2014/chart" uri="{C3380CC4-5D6E-409C-BE32-E72D297353CC}">
              <c16:uniqueId val="{00000003-6AF7-4C7F-A48B-9DFEEB120BEA}"/>
            </c:ext>
          </c:extLst>
        </c:ser>
        <c:ser>
          <c:idx val="4"/>
          <c:order val="5"/>
          <c:tx>
            <c:strRef>
              <c:f>CF表!$B$39</c:f>
              <c:strCache>
                <c:ptCount val="1"/>
                <c:pt idx="0">
                  <c:v>定期支出</c:v>
                </c:pt>
              </c:strCache>
            </c:strRef>
          </c:tx>
          <c:spPr>
            <a:solidFill>
              <a:srgbClr val="FFBE00"/>
            </a:solidFill>
          </c:spPr>
          <c:invertIfNegative val="0"/>
          <c:val>
            <c:numRef>
              <c:f>CF表!$C$39:$BJ$39</c:f>
              <c:numCache>
                <c:formatCode>#,##0;[Red]\-#,##0;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6AF7-4C7F-A48B-9DFEEB120BEA}"/>
            </c:ext>
          </c:extLst>
        </c:ser>
        <c:ser>
          <c:idx val="5"/>
          <c:order val="6"/>
          <c:tx>
            <c:strRef>
              <c:f>CF表!$B$58</c:f>
              <c:strCache>
                <c:ptCount val="1"/>
                <c:pt idx="0">
                  <c:v>臨時支出</c:v>
                </c:pt>
              </c:strCache>
            </c:strRef>
          </c:tx>
          <c:spPr>
            <a:solidFill>
              <a:srgbClr val="FF0066"/>
            </a:solidFill>
          </c:spPr>
          <c:invertIfNegative val="0"/>
          <c:val>
            <c:numRef>
              <c:f>CF表!$C$58:$BJ$58</c:f>
              <c:numCache>
                <c:formatCode>#,##0;[Red]\-#,##0;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6AF7-4C7F-A48B-9DFEEB120BEA}"/>
            </c:ext>
          </c:extLst>
        </c:ser>
        <c:dLbls>
          <c:showLegendKey val="0"/>
          <c:showVal val="0"/>
          <c:showCatName val="0"/>
          <c:showSerName val="0"/>
          <c:showPercent val="0"/>
          <c:showBubbleSize val="0"/>
        </c:dLbls>
        <c:gapWidth val="40"/>
        <c:overlap val="100"/>
        <c:axId val="207328000"/>
        <c:axId val="207329920"/>
      </c:barChart>
      <c:catAx>
        <c:axId val="2073280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世帯主</a:t>
                </a:r>
                <a:endParaRPr lang="en-US" altLang="ja-JP"/>
              </a:p>
              <a:p>
                <a:pPr>
                  <a:defRPr sz="1000" b="0" i="0" u="none" strike="noStrike" kern="1200" baseline="0">
                    <a:solidFill>
                      <a:schemeClr val="tx1">
                        <a:lumMod val="65000"/>
                        <a:lumOff val="35000"/>
                      </a:schemeClr>
                    </a:solidFill>
                    <a:latin typeface="+mn-lt"/>
                    <a:ea typeface="+mn-ea"/>
                    <a:cs typeface="+mn-cs"/>
                  </a:defRPr>
                </a:pPr>
                <a:r>
                  <a:rPr lang="ja-JP" altLang="en-US"/>
                  <a:t>配偶者</a:t>
                </a:r>
                <a:endParaRPr lang="en-US" altLang="ja-JP"/>
              </a:p>
              <a:p>
                <a:pPr>
                  <a:defRPr sz="1000" b="0" i="0" u="none" strike="noStrike" kern="1200" baseline="0">
                    <a:solidFill>
                      <a:schemeClr val="tx1">
                        <a:lumMod val="65000"/>
                        <a:lumOff val="35000"/>
                      </a:schemeClr>
                    </a:solidFill>
                    <a:latin typeface="+mn-lt"/>
                    <a:ea typeface="+mn-ea"/>
                    <a:cs typeface="+mn-cs"/>
                  </a:defRPr>
                </a:pPr>
                <a:r>
                  <a:rPr lang="ja-JP" altLang="en-US"/>
                  <a:t>（年齢）</a:t>
                </a:r>
              </a:p>
            </c:rich>
          </c:tx>
          <c:layout>
            <c:manualLayout>
              <c:xMode val="edge"/>
              <c:yMode val="edge"/>
              <c:x val="0.94523619120100688"/>
              <c:y val="0.82361173193962112"/>
            </c:manualLayout>
          </c:layout>
          <c:overlay val="0"/>
          <c:spPr>
            <a:noFill/>
            <a:ln w="25400">
              <a:noFill/>
            </a:ln>
          </c:spPr>
        </c:title>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329920"/>
        <c:crosses val="autoZero"/>
        <c:auto val="1"/>
        <c:lblAlgn val="ctr"/>
        <c:lblOffset val="100"/>
        <c:noMultiLvlLbl val="0"/>
      </c:catAx>
      <c:valAx>
        <c:axId val="207329920"/>
        <c:scaling>
          <c:orientation val="minMax"/>
          <c:min val="0"/>
        </c:scaling>
        <c:delete val="0"/>
        <c:axPos val="l"/>
        <c:majorGridlines>
          <c:spPr>
            <a:ln w="9525" cap="flat" cmpd="sng" algn="ctr">
              <a:solidFill>
                <a:schemeClr val="bg1">
                  <a:lumMod val="7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支出合計（万円）</a:t>
                </a:r>
              </a:p>
            </c:rich>
          </c:tx>
          <c:layout>
            <c:manualLayout>
              <c:xMode val="edge"/>
              <c:yMode val="edge"/>
              <c:x val="5.6124511221742614E-4"/>
              <c:y val="3.8994797914034089E-2"/>
            </c:manualLayout>
          </c:layout>
          <c:overlay val="0"/>
          <c:spPr>
            <a:noFill/>
            <a:ln w="25400">
              <a:noFill/>
            </a:ln>
          </c:spPr>
        </c:title>
        <c:numFmt formatCode="#,##0;[Red]\-#,##0;0" sourceLinked="0"/>
        <c:majorTickMark val="out"/>
        <c:minorTickMark val="none"/>
        <c:tickLblPos val="nextTo"/>
        <c:spPr>
          <a:noFill/>
          <a:ln w="9525">
            <a:solidFill>
              <a:schemeClr val="tx1"/>
            </a:solidFill>
          </a:ln>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207328000"/>
        <c:crosses val="autoZero"/>
        <c:crossBetween val="between"/>
      </c:valAx>
      <c:spPr>
        <a:noFill/>
        <a:ln w="25400">
          <a:noFill/>
        </a:ln>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ayout>
        <c:manualLayout>
          <c:xMode val="edge"/>
          <c:yMode val="edge"/>
          <c:x val="8.976762158691938E-2"/>
          <c:y val="0.9100278513220782"/>
          <c:w val="0.74983720068975257"/>
          <c:h val="6.6680304922692626E-2"/>
        </c:manualLayout>
      </c:layout>
      <c:overlay val="0"/>
      <c:spPr>
        <a:noFill/>
        <a:ln w="25400">
          <a:noFill/>
        </a:ln>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資産G!$H$42</c:f>
          <c:strCache>
            <c:ptCount val="1"/>
            <c:pt idx="0">
              <c:v>現預金の額の推移</c:v>
            </c:pt>
          </c:strCache>
        </c:strRef>
      </c:tx>
      <c:layout>
        <c:manualLayout>
          <c:xMode val="edge"/>
          <c:yMode val="edge"/>
          <c:x val="0.31975308641975309"/>
          <c:y val="1.1299435028248588E-2"/>
        </c:manualLayout>
      </c:layout>
      <c:overlay val="0"/>
      <c:spPr>
        <a:noFill/>
        <a:ln w="25400">
          <a:noFill/>
        </a:ln>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4.3714980071935451E-2"/>
          <c:y val="0.10066820904494836"/>
          <c:w val="0.91131116943715385"/>
          <c:h val="0.70624989434580254"/>
        </c:manualLayout>
      </c:layout>
      <c:areaChart>
        <c:grouping val="standard"/>
        <c:varyColors val="0"/>
        <c:ser>
          <c:idx val="0"/>
          <c:order val="0"/>
          <c:tx>
            <c:strRef>
              <c:f>CF表!$A$108</c:f>
              <c:strCache>
                <c:ptCount val="1"/>
                <c:pt idx="0">
                  <c:v>年末の現預金の額</c:v>
                </c:pt>
              </c:strCache>
            </c:strRef>
          </c:tx>
          <c:spPr>
            <a:solidFill>
              <a:srgbClr val="FFCC66"/>
            </a:solidFill>
            <a:ln w="25400">
              <a:noFill/>
            </a:ln>
          </c:spPr>
          <c:cat>
            <c:strRef>
              <c:f>CF表!$C$5:$BJ$5</c:f>
              <c:strCache>
                <c:ptCount val="60"/>
                <c:pt idx="0">
                  <c:v>30
 </c:v>
                </c:pt>
                <c:pt idx="1">
                  <c:v>31
 </c:v>
                </c:pt>
                <c:pt idx="2">
                  <c:v>32
 </c:v>
                </c:pt>
                <c:pt idx="3">
                  <c:v>33
 </c:v>
                </c:pt>
                <c:pt idx="4">
                  <c:v>34
 </c:v>
                </c:pt>
                <c:pt idx="5">
                  <c:v>35
 </c:v>
                </c:pt>
                <c:pt idx="6">
                  <c:v>36
 </c:v>
                </c:pt>
                <c:pt idx="7">
                  <c:v>37
 </c:v>
                </c:pt>
                <c:pt idx="8">
                  <c:v>38
 </c:v>
                </c:pt>
                <c:pt idx="9">
                  <c:v>39
 </c:v>
                </c:pt>
                <c:pt idx="10">
                  <c:v>40
 </c:v>
                </c:pt>
                <c:pt idx="11">
                  <c:v>41
 </c:v>
                </c:pt>
                <c:pt idx="12">
                  <c:v>42
 </c:v>
                </c:pt>
                <c:pt idx="13">
                  <c:v>43
 </c:v>
                </c:pt>
                <c:pt idx="14">
                  <c:v>44
 </c:v>
                </c:pt>
                <c:pt idx="15">
                  <c:v>45
 </c:v>
                </c:pt>
                <c:pt idx="16">
                  <c:v>46
 </c:v>
                </c:pt>
                <c:pt idx="17">
                  <c:v>47
 </c:v>
                </c:pt>
                <c:pt idx="18">
                  <c:v>48
 </c:v>
                </c:pt>
                <c:pt idx="19">
                  <c:v>49
 </c:v>
                </c:pt>
                <c:pt idx="20">
                  <c:v>50
 </c:v>
                </c:pt>
                <c:pt idx="21">
                  <c:v>51
 </c:v>
                </c:pt>
                <c:pt idx="22">
                  <c:v>52
 </c:v>
                </c:pt>
                <c:pt idx="23">
                  <c:v>53
 </c:v>
                </c:pt>
                <c:pt idx="24">
                  <c:v>54
 </c:v>
                </c:pt>
                <c:pt idx="25">
                  <c:v>55
 </c:v>
                </c:pt>
                <c:pt idx="26">
                  <c:v>56
 </c:v>
                </c:pt>
                <c:pt idx="27">
                  <c:v>57
 </c:v>
                </c:pt>
                <c:pt idx="28">
                  <c:v>58
 </c:v>
                </c:pt>
                <c:pt idx="29">
                  <c:v>59
 </c:v>
                </c:pt>
                <c:pt idx="30">
                  <c:v>60
 </c:v>
                </c:pt>
                <c:pt idx="31">
                  <c:v>61
 </c:v>
                </c:pt>
                <c:pt idx="32">
                  <c:v>62
 </c:v>
                </c:pt>
                <c:pt idx="33">
                  <c:v>63
 </c:v>
                </c:pt>
                <c:pt idx="34">
                  <c:v>64
 </c:v>
                </c:pt>
                <c:pt idx="35">
                  <c:v>65
 </c:v>
                </c:pt>
                <c:pt idx="36">
                  <c:v>66
 </c:v>
                </c:pt>
                <c:pt idx="37">
                  <c:v>67
 </c:v>
                </c:pt>
                <c:pt idx="38">
                  <c:v>68
 </c:v>
                </c:pt>
                <c:pt idx="39">
                  <c:v>69
 </c:v>
                </c:pt>
                <c:pt idx="40">
                  <c:v>70
 </c:v>
                </c:pt>
                <c:pt idx="41">
                  <c:v>71
 </c:v>
                </c:pt>
                <c:pt idx="42">
                  <c:v>72
 </c:v>
                </c:pt>
                <c:pt idx="43">
                  <c:v>73
 </c:v>
                </c:pt>
                <c:pt idx="44">
                  <c:v>74
 </c:v>
                </c:pt>
                <c:pt idx="45">
                  <c:v>75
 </c:v>
                </c:pt>
                <c:pt idx="46">
                  <c:v>76
 </c:v>
                </c:pt>
                <c:pt idx="47">
                  <c:v>77
 </c:v>
                </c:pt>
                <c:pt idx="48">
                  <c:v>78
 </c:v>
                </c:pt>
                <c:pt idx="49">
                  <c:v>79
 </c:v>
                </c:pt>
                <c:pt idx="50">
                  <c:v>80
 </c:v>
                </c:pt>
                <c:pt idx="51">
                  <c:v>81
 </c:v>
                </c:pt>
                <c:pt idx="52">
                  <c:v>82
 </c:v>
                </c:pt>
                <c:pt idx="53">
                  <c:v>83
 </c:v>
                </c:pt>
                <c:pt idx="54">
                  <c:v>84
 </c:v>
                </c:pt>
                <c:pt idx="55">
                  <c:v>85
 </c:v>
                </c:pt>
                <c:pt idx="56">
                  <c:v>86
 </c:v>
                </c:pt>
                <c:pt idx="57">
                  <c:v>87
 </c:v>
                </c:pt>
                <c:pt idx="58">
                  <c:v>88
 </c:v>
                </c:pt>
                <c:pt idx="59">
                  <c:v>89
 </c:v>
                </c:pt>
              </c:strCache>
            </c:strRef>
          </c:cat>
          <c:val>
            <c:numRef>
              <c:f>CF表!$C$108:$BJ$108</c:f>
              <c:numCache>
                <c:formatCode>#,##0_);[Red]\(#,##0\)</c:formatCode>
                <c:ptCount val="60"/>
                <c:pt idx="0">
                  <c:v>461.01663000000002</c:v>
                </c:pt>
                <c:pt idx="1">
                  <c:v>517.95529325999996</c:v>
                </c:pt>
                <c:pt idx="2">
                  <c:v>563.70783384651997</c:v>
                </c:pt>
                <c:pt idx="3">
                  <c:v>612.15187951421308</c:v>
                </c:pt>
                <c:pt idx="4">
                  <c:v>649.29281327324145</c:v>
                </c:pt>
                <c:pt idx="5">
                  <c:v>741.96680889978791</c:v>
                </c:pt>
                <c:pt idx="6">
                  <c:v>823.22615251758748</c:v>
                </c:pt>
                <c:pt idx="7">
                  <c:v>906.94801482262255</c:v>
                </c:pt>
                <c:pt idx="8">
                  <c:v>979.03732085226773</c:v>
                </c:pt>
                <c:pt idx="9">
                  <c:v>1053.2708054939721</c:v>
                </c:pt>
                <c:pt idx="10">
                  <c:v>1166.0401471049602</c:v>
                </c:pt>
                <c:pt idx="11">
                  <c:v>1280.9350273991699</c:v>
                </c:pt>
                <c:pt idx="12">
                  <c:v>1383.8596974539682</c:v>
                </c:pt>
                <c:pt idx="13">
                  <c:v>1488.5902168488763</c:v>
                </c:pt>
                <c:pt idx="14">
                  <c:v>1581.1301972825738</c:v>
                </c:pt>
                <c:pt idx="15">
                  <c:v>1722.4144676771389</c:v>
                </c:pt>
                <c:pt idx="16">
                  <c:v>1851.2813066124932</c:v>
                </c:pt>
                <c:pt idx="17">
                  <c:v>1981.6058792257181</c:v>
                </c:pt>
                <c:pt idx="18">
                  <c:v>2099.3911009841695</c:v>
                </c:pt>
                <c:pt idx="19">
                  <c:v>2218.4118931861376</c:v>
                </c:pt>
                <c:pt idx="20">
                  <c:v>2346.9573269725101</c:v>
                </c:pt>
                <c:pt idx="21">
                  <c:v>2476.459851626455</c:v>
                </c:pt>
                <c:pt idx="22">
                  <c:v>2592.8213813297079</c:v>
                </c:pt>
                <c:pt idx="23">
                  <c:v>2710.0156340923672</c:v>
                </c:pt>
                <c:pt idx="24">
                  <c:v>2813.7442753605519</c:v>
                </c:pt>
                <c:pt idx="25">
                  <c:v>2891.8626739112729</c:v>
                </c:pt>
                <c:pt idx="26">
                  <c:v>2956.2373092590951</c:v>
                </c:pt>
                <c:pt idx="27">
                  <c:v>3020.740693877613</c:v>
                </c:pt>
                <c:pt idx="28">
                  <c:v>3071.1730852653682</c:v>
                </c:pt>
                <c:pt idx="29">
                  <c:v>3121.4063414358989</c:v>
                </c:pt>
                <c:pt idx="30">
                  <c:v>4827.84006411877</c:v>
                </c:pt>
                <c:pt idx="31">
                  <c:v>4930.5869142470074</c:v>
                </c:pt>
                <c:pt idx="32">
                  <c:v>5018.7392580755022</c:v>
                </c:pt>
                <c:pt idx="33">
                  <c:v>5106.1679065916533</c:v>
                </c:pt>
                <c:pt idx="34">
                  <c:v>5178.7714124048362</c:v>
                </c:pt>
                <c:pt idx="35">
                  <c:v>5470.6474052296462</c:v>
                </c:pt>
                <c:pt idx="36">
                  <c:v>5391.7287288201051</c:v>
                </c:pt>
                <c:pt idx="37">
                  <c:v>5312.3516150577452</c:v>
                </c:pt>
                <c:pt idx="38">
                  <c:v>5218.2867470678611</c:v>
                </c:pt>
                <c:pt idx="39">
                  <c:v>5123.3323493419966</c:v>
                </c:pt>
                <c:pt idx="40">
                  <c:v>5013.4586428206803</c:v>
                </c:pt>
                <c:pt idx="41">
                  <c:v>4902.363188886322</c:v>
                </c:pt>
                <c:pt idx="42">
                  <c:v>4775.9153440440941</c:v>
                </c:pt>
                <c:pt idx="43">
                  <c:v>4647.9120035121823</c:v>
                </c:pt>
                <c:pt idx="44">
                  <c:v>4504.2218562992066</c:v>
                </c:pt>
                <c:pt idx="45">
                  <c:v>4359.9171006418046</c:v>
                </c:pt>
                <c:pt idx="46">
                  <c:v>4199.4921354730877</c:v>
                </c:pt>
                <c:pt idx="47">
                  <c:v>4036.8425203740335</c:v>
                </c:pt>
                <c:pt idx="48">
                  <c:v>3857.6352060447816</c:v>
                </c:pt>
                <c:pt idx="49">
                  <c:v>3675.7648770868709</c:v>
                </c:pt>
                <c:pt idx="50">
                  <c:v>3476.9978074710443</c:v>
                </c:pt>
                <c:pt idx="51">
                  <c:v>3275.1278037159864</c:v>
                </c:pt>
                <c:pt idx="52">
                  <c:v>3055.9202599534183</c:v>
                </c:pt>
                <c:pt idx="53">
                  <c:v>2833.268301103325</c:v>
                </c:pt>
                <c:pt idx="54">
                  <c:v>2592.8364383355315</c:v>
                </c:pt>
                <c:pt idx="55">
                  <c:v>2177.4755118422022</c:v>
                </c:pt>
                <c:pt idx="56">
                  <c:v>1743.5484634958866</c:v>
                </c:pt>
                <c:pt idx="57">
                  <c:v>1304.8457610528783</c:v>
                </c:pt>
                <c:pt idx="58">
                  <c:v>847.02925320498389</c:v>
                </c:pt>
                <c:pt idx="59">
                  <c:v>383.98851234139374</c:v>
                </c:pt>
              </c:numCache>
            </c:numRef>
          </c:val>
          <c:extLst>
            <c:ext xmlns:c16="http://schemas.microsoft.com/office/drawing/2014/chart" uri="{C3380CC4-5D6E-409C-BE32-E72D297353CC}">
              <c16:uniqueId val="{00000000-9C6A-4031-97A8-D31922DB3895}"/>
            </c:ext>
          </c:extLst>
        </c:ser>
        <c:dLbls>
          <c:showLegendKey val="0"/>
          <c:showVal val="0"/>
          <c:showCatName val="0"/>
          <c:showSerName val="0"/>
          <c:showPercent val="0"/>
          <c:showBubbleSize val="0"/>
        </c:dLbls>
        <c:axId val="207378688"/>
        <c:axId val="207397248"/>
      </c:areaChart>
      <c:catAx>
        <c:axId val="207378688"/>
        <c:scaling>
          <c:orientation val="minMax"/>
        </c:scaling>
        <c:delete val="0"/>
        <c:axPos val="b"/>
        <c:title>
          <c:tx>
            <c:rich>
              <a:bodyPr rot="0" spcFirstLastPara="1" vertOverflow="ellipsis" vert="horz" wrap="square" anchor="ctr" anchorCtr="1"/>
              <a:lstStyle/>
              <a:p>
                <a:pPr algn="r">
                  <a:defRPr sz="800" b="0" i="0" u="none" strike="noStrike" kern="1200" baseline="0">
                    <a:solidFill>
                      <a:schemeClr val="tx1">
                        <a:lumMod val="65000"/>
                        <a:lumOff val="35000"/>
                      </a:schemeClr>
                    </a:solidFill>
                    <a:latin typeface="+mn-lt"/>
                    <a:ea typeface="+mn-ea"/>
                    <a:cs typeface="+mn-cs"/>
                  </a:defRPr>
                </a:pPr>
                <a:r>
                  <a:rPr lang="ja-JP" altLang="en-US" sz="800"/>
                  <a:t>世帯主</a:t>
                </a:r>
                <a:endParaRPr lang="en-US" altLang="ja-JP" sz="800"/>
              </a:p>
              <a:p>
                <a:pPr algn="r">
                  <a:defRPr sz="800" b="0" i="0" u="none" strike="noStrike" kern="1200" baseline="0">
                    <a:solidFill>
                      <a:schemeClr val="tx1">
                        <a:lumMod val="65000"/>
                        <a:lumOff val="35000"/>
                      </a:schemeClr>
                    </a:solidFill>
                    <a:latin typeface="+mn-lt"/>
                    <a:ea typeface="+mn-ea"/>
                    <a:cs typeface="+mn-cs"/>
                  </a:defRPr>
                </a:pPr>
                <a:r>
                  <a:rPr lang="ja-JP" altLang="en-US" sz="800"/>
                  <a:t>配偶者</a:t>
                </a:r>
                <a:endParaRPr lang="en-US" altLang="ja-JP" sz="800"/>
              </a:p>
              <a:p>
                <a:pPr algn="r">
                  <a:defRPr sz="800" b="0" i="0" u="none" strike="noStrike" kern="1200" baseline="0">
                    <a:solidFill>
                      <a:schemeClr val="tx1">
                        <a:lumMod val="65000"/>
                        <a:lumOff val="35000"/>
                      </a:schemeClr>
                    </a:solidFill>
                    <a:latin typeface="+mn-lt"/>
                    <a:ea typeface="+mn-ea"/>
                    <a:cs typeface="+mn-cs"/>
                  </a:defRPr>
                </a:pPr>
                <a:r>
                  <a:rPr lang="en-US" altLang="ja-JP" sz="800"/>
                  <a:t>(</a:t>
                </a:r>
                <a:r>
                  <a:rPr lang="ja-JP" altLang="en-US" sz="800"/>
                  <a:t>年齢</a:t>
                </a:r>
                <a:r>
                  <a:rPr lang="en-US" altLang="ja-JP" sz="800"/>
                  <a:t>)</a:t>
                </a:r>
                <a:endParaRPr lang="ja-JP" altLang="en-US" sz="800"/>
              </a:p>
            </c:rich>
          </c:tx>
          <c:layout>
            <c:manualLayout>
              <c:xMode val="edge"/>
              <c:yMode val="edge"/>
              <c:x val="0.96049382716049381"/>
              <c:y val="0.82975488233462336"/>
            </c:manualLayout>
          </c:layout>
          <c:overlay val="0"/>
          <c:spPr>
            <a:noFill/>
            <a:ln w="25400">
              <a:noFill/>
            </a:ln>
          </c:spPr>
        </c:title>
        <c:numFmt formatCode="General" sourceLinked="1"/>
        <c:majorTickMark val="none"/>
        <c:minorTickMark val="none"/>
        <c:tickLblPos val="low"/>
        <c:spPr>
          <a:noFill/>
          <a:ln w="190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397248"/>
        <c:crosses val="autoZero"/>
        <c:auto val="1"/>
        <c:lblAlgn val="ctr"/>
        <c:lblOffset val="100"/>
        <c:noMultiLvlLbl val="0"/>
      </c:catAx>
      <c:valAx>
        <c:axId val="207397248"/>
        <c:scaling>
          <c:orientation val="minMax"/>
        </c:scaling>
        <c:delete val="0"/>
        <c:axPos val="r"/>
        <c:majorGridlines>
          <c:spPr>
            <a:ln w="9525" cap="flat" cmpd="sng" algn="ctr">
              <a:solidFill>
                <a:schemeClr val="bg1">
                  <a:lumMod val="65000"/>
                </a:schemeClr>
              </a:solidFill>
              <a:round/>
            </a:ln>
            <a:effectLst/>
          </c:spPr>
        </c:majorGridlines>
        <c:title>
          <c:tx>
            <c:strRef>
              <c:f>資産G!$F$42</c:f>
              <c:strCache>
                <c:ptCount val="1"/>
                <c:pt idx="0">
                  <c:v>現預金の額(万円)</c:v>
                </c:pt>
              </c:strCache>
            </c:strRef>
          </c:tx>
          <c:layout>
            <c:manualLayout>
              <c:xMode val="edge"/>
              <c:yMode val="edge"/>
              <c:x val="2.4691358024691358E-3"/>
              <c:y val="2.1514302237644022E-2"/>
            </c:manualLayout>
          </c:layout>
          <c:overlay val="0"/>
          <c:spPr>
            <a:noFill/>
            <a:ln w="25400">
              <a:noFill/>
            </a:ln>
          </c:spPr>
          <c:txPr>
            <a:bodyPr rot="0" spcFirstLastPara="1" vertOverflow="ellipsis" wrap="square" anchor="ctr" anchorCtr="1"/>
            <a:lstStyle/>
            <a:p>
              <a:pPr algn="l">
                <a:defRPr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out"/>
        <c:minorTickMark val="none"/>
        <c:tickLblPos val="low"/>
        <c:spPr>
          <a:noFill/>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378688"/>
        <c:crosses val="max"/>
        <c:crossBetween val="between"/>
      </c:valAx>
      <c:spPr>
        <a:noFill/>
        <a:ln w="25400">
          <a:noFill/>
        </a:ln>
      </c:spPr>
    </c:plotArea>
    <c:plotVisOnly val="1"/>
    <c:dispBlanksAs val="zero"/>
    <c:showDLblsOverMax val="0"/>
  </c:chart>
  <c:spPr>
    <a:solidFill>
      <a:schemeClr val="bg1"/>
    </a:solidFill>
    <a:ln w="9525" cap="flat" cmpd="sng" algn="ctr">
      <a:noFill/>
      <a:round/>
    </a:ln>
    <a:effectLst/>
  </c:spPr>
  <c:txPr>
    <a:bodyPr rot="0" vert="horz"/>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ja-JP" altLang="ja-JP" sz="1200" b="0" i="0" baseline="0">
                <a:effectLst/>
              </a:rPr>
              <a:t>年間収支の推移</a:t>
            </a:r>
            <a:endParaRPr lang="ja-JP" altLang="ja-JP" sz="1200">
              <a:effectLst/>
            </a:endParaRPr>
          </a:p>
        </c:rich>
      </c:tx>
      <c:layout>
        <c:manualLayout>
          <c:xMode val="edge"/>
          <c:yMode val="edge"/>
          <c:x val="0.32345679012345679"/>
          <c:y val="1.1299324128393299E-2"/>
        </c:manualLayout>
      </c:layout>
      <c:overlay val="0"/>
      <c:spPr>
        <a:noFill/>
        <a:ln w="25400">
          <a:noFill/>
        </a:ln>
      </c:spPr>
    </c:title>
    <c:autoTitleDeleted val="0"/>
    <c:plotArea>
      <c:layout>
        <c:manualLayout>
          <c:layoutTarget val="inner"/>
          <c:xMode val="edge"/>
          <c:yMode val="edge"/>
          <c:x val="4.3714980071935451E-2"/>
          <c:y val="0.10443468850473435"/>
          <c:w val="0.91392242636337129"/>
          <c:h val="0.70248341488601651"/>
        </c:manualLayout>
      </c:layout>
      <c:lineChart>
        <c:grouping val="standard"/>
        <c:varyColors val="0"/>
        <c:ser>
          <c:idx val="1"/>
          <c:order val="0"/>
          <c:tx>
            <c:v>年間収支</c:v>
          </c:tx>
          <c:spPr>
            <a:ln w="25400">
              <a:solidFill>
                <a:srgbClr val="FF0000"/>
              </a:solidFill>
              <a:prstDash val="solid"/>
            </a:ln>
          </c:spPr>
          <c:marker>
            <c:symbol val="none"/>
          </c:marker>
          <c:cat>
            <c:strRef>
              <c:f>CF表!$C$5:$BJ$5</c:f>
              <c:strCache>
                <c:ptCount val="60"/>
                <c:pt idx="0">
                  <c:v>30
 </c:v>
                </c:pt>
                <c:pt idx="1">
                  <c:v>31
 </c:v>
                </c:pt>
                <c:pt idx="2">
                  <c:v>32
 </c:v>
                </c:pt>
                <c:pt idx="3">
                  <c:v>33
 </c:v>
                </c:pt>
                <c:pt idx="4">
                  <c:v>34
 </c:v>
                </c:pt>
                <c:pt idx="5">
                  <c:v>35
 </c:v>
                </c:pt>
                <c:pt idx="6">
                  <c:v>36
 </c:v>
                </c:pt>
                <c:pt idx="7">
                  <c:v>37
 </c:v>
                </c:pt>
                <c:pt idx="8">
                  <c:v>38
 </c:v>
                </c:pt>
                <c:pt idx="9">
                  <c:v>39
 </c:v>
                </c:pt>
                <c:pt idx="10">
                  <c:v>40
 </c:v>
                </c:pt>
                <c:pt idx="11">
                  <c:v>41
 </c:v>
                </c:pt>
                <c:pt idx="12">
                  <c:v>42
 </c:v>
                </c:pt>
                <c:pt idx="13">
                  <c:v>43
 </c:v>
                </c:pt>
                <c:pt idx="14">
                  <c:v>44
 </c:v>
                </c:pt>
                <c:pt idx="15">
                  <c:v>45
 </c:v>
                </c:pt>
                <c:pt idx="16">
                  <c:v>46
 </c:v>
                </c:pt>
                <c:pt idx="17">
                  <c:v>47
 </c:v>
                </c:pt>
                <c:pt idx="18">
                  <c:v>48
 </c:v>
                </c:pt>
                <c:pt idx="19">
                  <c:v>49
 </c:v>
                </c:pt>
                <c:pt idx="20">
                  <c:v>50
 </c:v>
                </c:pt>
                <c:pt idx="21">
                  <c:v>51
 </c:v>
                </c:pt>
                <c:pt idx="22">
                  <c:v>52
 </c:v>
                </c:pt>
                <c:pt idx="23">
                  <c:v>53
 </c:v>
                </c:pt>
                <c:pt idx="24">
                  <c:v>54
 </c:v>
                </c:pt>
                <c:pt idx="25">
                  <c:v>55
 </c:v>
                </c:pt>
                <c:pt idx="26">
                  <c:v>56
 </c:v>
                </c:pt>
                <c:pt idx="27">
                  <c:v>57
 </c:v>
                </c:pt>
                <c:pt idx="28">
                  <c:v>58
 </c:v>
                </c:pt>
                <c:pt idx="29">
                  <c:v>59
 </c:v>
                </c:pt>
                <c:pt idx="30">
                  <c:v>60
 </c:v>
                </c:pt>
                <c:pt idx="31">
                  <c:v>61
 </c:v>
                </c:pt>
                <c:pt idx="32">
                  <c:v>62
 </c:v>
                </c:pt>
                <c:pt idx="33">
                  <c:v>63
 </c:v>
                </c:pt>
                <c:pt idx="34">
                  <c:v>64
 </c:v>
                </c:pt>
                <c:pt idx="35">
                  <c:v>65
 </c:v>
                </c:pt>
                <c:pt idx="36">
                  <c:v>66
 </c:v>
                </c:pt>
                <c:pt idx="37">
                  <c:v>67
 </c:v>
                </c:pt>
                <c:pt idx="38">
                  <c:v>68
 </c:v>
                </c:pt>
                <c:pt idx="39">
                  <c:v>69
 </c:v>
                </c:pt>
                <c:pt idx="40">
                  <c:v>70
 </c:v>
                </c:pt>
                <c:pt idx="41">
                  <c:v>71
 </c:v>
                </c:pt>
                <c:pt idx="42">
                  <c:v>72
 </c:v>
                </c:pt>
                <c:pt idx="43">
                  <c:v>73
 </c:v>
                </c:pt>
                <c:pt idx="44">
                  <c:v>74
 </c:v>
                </c:pt>
                <c:pt idx="45">
                  <c:v>75
 </c:v>
                </c:pt>
                <c:pt idx="46">
                  <c:v>76
 </c:v>
                </c:pt>
                <c:pt idx="47">
                  <c:v>77
 </c:v>
                </c:pt>
                <c:pt idx="48">
                  <c:v>78
 </c:v>
                </c:pt>
                <c:pt idx="49">
                  <c:v>79
 </c:v>
                </c:pt>
                <c:pt idx="50">
                  <c:v>80
 </c:v>
                </c:pt>
                <c:pt idx="51">
                  <c:v>81
 </c:v>
                </c:pt>
                <c:pt idx="52">
                  <c:v>82
 </c:v>
                </c:pt>
                <c:pt idx="53">
                  <c:v>83
 </c:v>
                </c:pt>
                <c:pt idx="54">
                  <c:v>84
 </c:v>
                </c:pt>
                <c:pt idx="55">
                  <c:v>85
 </c:v>
                </c:pt>
                <c:pt idx="56">
                  <c:v>86
 </c:v>
                </c:pt>
                <c:pt idx="57">
                  <c:v>87
 </c:v>
                </c:pt>
                <c:pt idx="58">
                  <c:v>88
 </c:v>
                </c:pt>
                <c:pt idx="59">
                  <c:v>89
 </c:v>
                </c:pt>
              </c:strCache>
            </c:strRef>
          </c:cat>
          <c:val>
            <c:numRef>
              <c:f>CF表!$C$95:$BJ$95</c:f>
              <c:numCache>
                <c:formatCode>#,##0_);[Red]\(#,##0\)</c:formatCode>
                <c:ptCount val="60"/>
                <c:pt idx="0">
                  <c:v>96.216630000000009</c:v>
                </c:pt>
                <c:pt idx="1">
                  <c:v>92.016629999999964</c:v>
                </c:pt>
                <c:pt idx="2">
                  <c:v>80.716630000000009</c:v>
                </c:pt>
                <c:pt idx="3">
                  <c:v>83.316630000000032</c:v>
                </c:pt>
                <c:pt idx="4">
                  <c:v>71.916629999999941</c:v>
                </c:pt>
                <c:pt idx="5">
                  <c:v>127.37540999999999</c:v>
                </c:pt>
                <c:pt idx="6">
                  <c:v>115.77540999999997</c:v>
                </c:pt>
                <c:pt idx="7">
                  <c:v>118.07540999999998</c:v>
                </c:pt>
                <c:pt idx="8">
                  <c:v>106.27540999999997</c:v>
                </c:pt>
                <c:pt idx="9">
                  <c:v>108.27540999999997</c:v>
                </c:pt>
                <c:pt idx="10">
                  <c:v>146.6628</c:v>
                </c:pt>
                <c:pt idx="11">
                  <c:v>148.56279999999998</c:v>
                </c:pt>
                <c:pt idx="12">
                  <c:v>136.36279999999999</c:v>
                </c:pt>
                <c:pt idx="13">
                  <c:v>137.96280000000002</c:v>
                </c:pt>
                <c:pt idx="14">
                  <c:v>125.56279999999992</c:v>
                </c:pt>
                <c:pt idx="15">
                  <c:v>174.12200999999993</c:v>
                </c:pt>
                <c:pt idx="16">
                  <c:v>161.42201</c:v>
                </c:pt>
                <c:pt idx="17">
                  <c:v>162.62200999999993</c:v>
                </c:pt>
                <c:pt idx="18">
                  <c:v>149.82200999999998</c:v>
                </c:pt>
                <c:pt idx="19">
                  <c:v>150.82200999999998</c:v>
                </c:pt>
                <c:pt idx="20">
                  <c:v>160.10861000000011</c:v>
                </c:pt>
                <c:pt idx="21">
                  <c:v>160.80861000000004</c:v>
                </c:pt>
                <c:pt idx="22">
                  <c:v>147.40861000000007</c:v>
                </c:pt>
                <c:pt idx="23">
                  <c:v>148.00861000000009</c:v>
                </c:pt>
                <c:pt idx="24">
                  <c:v>134.30861000000016</c:v>
                </c:pt>
                <c:pt idx="25">
                  <c:v>108.49090999999999</c:v>
                </c:pt>
                <c:pt idx="26">
                  <c:v>94.590910000000008</c:v>
                </c:pt>
                <c:pt idx="27">
                  <c:v>94.590910000000008</c:v>
                </c:pt>
                <c:pt idx="28">
                  <c:v>80.390909999999963</c:v>
                </c:pt>
                <c:pt idx="29">
                  <c:v>80.090910000000008</c:v>
                </c:pt>
                <c:pt idx="30">
                  <c:v>1565.5909099999999</c:v>
                </c:pt>
                <c:pt idx="31">
                  <c:v>-77.508829999999989</c:v>
                </c:pt>
                <c:pt idx="32">
                  <c:v>-92.308829999999944</c:v>
                </c:pt>
                <c:pt idx="33">
                  <c:v>-93.208829999999921</c:v>
                </c:pt>
                <c:pt idx="34">
                  <c:v>-108.20882999999992</c:v>
                </c:pt>
                <c:pt idx="35">
                  <c:v>110.91845000000012</c:v>
                </c:pt>
                <c:pt idx="36">
                  <c:v>-260.28060999999997</c:v>
                </c:pt>
                <c:pt idx="37">
                  <c:v>-260.58060999999998</c:v>
                </c:pt>
                <c:pt idx="38">
                  <c:v>-275.08060999999998</c:v>
                </c:pt>
                <c:pt idx="39">
                  <c:v>-275.78060999999997</c:v>
                </c:pt>
                <c:pt idx="40">
                  <c:v>-290.48061000000007</c:v>
                </c:pt>
                <c:pt idx="41">
                  <c:v>-291.48061000000007</c:v>
                </c:pt>
                <c:pt idx="42">
                  <c:v>-306.58061000000009</c:v>
                </c:pt>
                <c:pt idx="43">
                  <c:v>-307.88061000000005</c:v>
                </c:pt>
                <c:pt idx="44">
                  <c:v>-323.28061000000014</c:v>
                </c:pt>
                <c:pt idx="45">
                  <c:v>-323.60718500000007</c:v>
                </c:pt>
                <c:pt idx="46">
                  <c:v>-339.40718500000014</c:v>
                </c:pt>
                <c:pt idx="47">
                  <c:v>-341.30718500000012</c:v>
                </c:pt>
                <c:pt idx="48">
                  <c:v>-357.50718500000016</c:v>
                </c:pt>
                <c:pt idx="49">
                  <c:v>-359.80718500000012</c:v>
                </c:pt>
                <c:pt idx="50">
                  <c:v>-376.30718500000012</c:v>
                </c:pt>
                <c:pt idx="51">
                  <c:v>-379.00718500000016</c:v>
                </c:pt>
                <c:pt idx="52">
                  <c:v>-395.90718500000014</c:v>
                </c:pt>
                <c:pt idx="53">
                  <c:v>-398.90718500000014</c:v>
                </c:pt>
                <c:pt idx="54">
                  <c:v>-416.20718500000009</c:v>
                </c:pt>
                <c:pt idx="55">
                  <c:v>-419.70718500000009</c:v>
                </c:pt>
                <c:pt idx="56">
                  <c:v>-437.40718500000014</c:v>
                </c:pt>
                <c:pt idx="57">
                  <c:v>-441.30718500000012</c:v>
                </c:pt>
                <c:pt idx="58">
                  <c:v>-459.50718500000016</c:v>
                </c:pt>
                <c:pt idx="59">
                  <c:v>-463.80718500000012</c:v>
                </c:pt>
              </c:numCache>
            </c:numRef>
          </c:val>
          <c:smooth val="0"/>
          <c:extLst>
            <c:ext xmlns:c16="http://schemas.microsoft.com/office/drawing/2014/chart" uri="{C3380CC4-5D6E-409C-BE32-E72D297353CC}">
              <c16:uniqueId val="{00000000-9C4D-49DF-B6B8-10654B491795}"/>
            </c:ext>
          </c:extLst>
        </c:ser>
        <c:dLbls>
          <c:showLegendKey val="0"/>
          <c:showVal val="0"/>
          <c:showCatName val="0"/>
          <c:showSerName val="0"/>
          <c:showPercent val="0"/>
          <c:showBubbleSize val="0"/>
        </c:dLbls>
        <c:smooth val="0"/>
        <c:axId val="207418112"/>
        <c:axId val="207420032"/>
      </c:lineChart>
      <c:catAx>
        <c:axId val="207418112"/>
        <c:scaling>
          <c:orientation val="minMax"/>
        </c:scaling>
        <c:delete val="0"/>
        <c:axPos val="b"/>
        <c:title>
          <c:tx>
            <c:rich>
              <a:bodyPr rot="0" spcFirstLastPara="1" vertOverflow="ellipsis" vert="horz" wrap="square" anchor="ctr" anchorCtr="1"/>
              <a:lstStyle/>
              <a:p>
                <a:pPr algn="r">
                  <a:defRPr sz="800" b="0" i="0" u="none" strike="noStrike" kern="1200" baseline="0">
                    <a:solidFill>
                      <a:schemeClr val="tx1">
                        <a:lumMod val="65000"/>
                        <a:lumOff val="35000"/>
                      </a:schemeClr>
                    </a:solidFill>
                    <a:latin typeface="+mn-lt"/>
                    <a:ea typeface="+mn-ea"/>
                    <a:cs typeface="+mn-cs"/>
                  </a:defRPr>
                </a:pPr>
                <a:r>
                  <a:rPr lang="ja-JP" altLang="en-US" sz="800"/>
                  <a:t>世帯主</a:t>
                </a:r>
                <a:endParaRPr lang="en-US" altLang="ja-JP" sz="800"/>
              </a:p>
              <a:p>
                <a:pPr algn="r">
                  <a:defRPr sz="800" b="0" i="0" u="none" strike="noStrike" kern="1200" baseline="0">
                    <a:solidFill>
                      <a:schemeClr val="tx1">
                        <a:lumMod val="65000"/>
                        <a:lumOff val="35000"/>
                      </a:schemeClr>
                    </a:solidFill>
                    <a:latin typeface="+mn-lt"/>
                    <a:ea typeface="+mn-ea"/>
                    <a:cs typeface="+mn-cs"/>
                  </a:defRPr>
                </a:pPr>
                <a:r>
                  <a:rPr lang="ja-JP" altLang="en-US" sz="800"/>
                  <a:t>配偶者</a:t>
                </a:r>
                <a:endParaRPr lang="en-US" altLang="ja-JP" sz="800"/>
              </a:p>
              <a:p>
                <a:pPr algn="r">
                  <a:defRPr sz="800" b="0" i="0" u="none" strike="noStrike" kern="1200" baseline="0">
                    <a:solidFill>
                      <a:schemeClr val="tx1">
                        <a:lumMod val="65000"/>
                        <a:lumOff val="35000"/>
                      </a:schemeClr>
                    </a:solidFill>
                    <a:latin typeface="+mn-lt"/>
                    <a:ea typeface="+mn-ea"/>
                    <a:cs typeface="+mn-cs"/>
                  </a:defRPr>
                </a:pPr>
                <a:r>
                  <a:rPr lang="en-US" altLang="ja-JP" sz="800"/>
                  <a:t>(</a:t>
                </a:r>
                <a:r>
                  <a:rPr lang="ja-JP" altLang="en-US" sz="800"/>
                  <a:t>年齢</a:t>
                </a:r>
                <a:r>
                  <a:rPr lang="en-US" altLang="ja-JP" sz="800"/>
                  <a:t>)</a:t>
                </a:r>
                <a:endParaRPr lang="ja-JP" altLang="en-US" sz="800"/>
              </a:p>
            </c:rich>
          </c:tx>
          <c:layout>
            <c:manualLayout>
              <c:xMode val="edge"/>
              <c:yMode val="edge"/>
              <c:x val="0.96064469719062895"/>
              <c:y val="0.829755005836735"/>
            </c:manualLayout>
          </c:layout>
          <c:overlay val="0"/>
          <c:spPr>
            <a:noFill/>
            <a:ln w="25400">
              <a:noFill/>
            </a:ln>
          </c:spPr>
        </c:title>
        <c:numFmt formatCode="General" sourceLinked="1"/>
        <c:majorTickMark val="none"/>
        <c:minorTickMark val="none"/>
        <c:tickLblPos val="low"/>
        <c:spPr>
          <a:noFill/>
          <a:ln w="190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420032"/>
        <c:crosses val="autoZero"/>
        <c:auto val="1"/>
        <c:lblAlgn val="ctr"/>
        <c:lblOffset val="100"/>
        <c:noMultiLvlLbl val="0"/>
      </c:catAx>
      <c:valAx>
        <c:axId val="207420032"/>
        <c:scaling>
          <c:orientation val="minMax"/>
        </c:scaling>
        <c:delete val="0"/>
        <c:axPos val="r"/>
        <c:majorGridlines>
          <c:spPr>
            <a:ln w="9525" cap="flat" cmpd="sng" algn="ctr">
              <a:solidFill>
                <a:schemeClr val="bg1">
                  <a:lumMod val="65000"/>
                </a:schemeClr>
              </a:solidFill>
              <a:round/>
            </a:ln>
            <a:effectLst/>
          </c:spPr>
        </c:majorGridlines>
        <c:title>
          <c:tx>
            <c:rich>
              <a:bodyPr rot="0" spcFirstLastPara="1" vertOverflow="ellipsis" wrap="square" anchor="ctr" anchorCtr="1"/>
              <a:lstStyle/>
              <a:p>
                <a:pPr algn="l">
                  <a:defRPr sz="1000" b="0" i="0" u="none" strike="noStrike" kern="1200" baseline="0">
                    <a:solidFill>
                      <a:schemeClr val="tx1">
                        <a:lumMod val="65000"/>
                        <a:lumOff val="35000"/>
                      </a:schemeClr>
                    </a:solidFill>
                    <a:latin typeface="+mn-lt"/>
                    <a:ea typeface="+mn-ea"/>
                    <a:cs typeface="+mn-cs"/>
                  </a:defRPr>
                </a:pPr>
                <a:r>
                  <a:rPr lang="ja-JP" altLang="en-US"/>
                  <a:t>年間収支（万円）</a:t>
                </a:r>
              </a:p>
            </c:rich>
          </c:tx>
          <c:layout>
            <c:manualLayout>
              <c:xMode val="edge"/>
              <c:yMode val="edge"/>
              <c:x val="5.2851171381355106E-3"/>
              <c:y val="1.6683990988378576E-2"/>
            </c:manualLayout>
          </c:layout>
          <c:overlay val="0"/>
          <c:spPr>
            <a:noFill/>
            <a:ln w="25400">
              <a:noFill/>
            </a:ln>
          </c:spPr>
        </c:title>
        <c:numFmt formatCode="#,##0_);[Red]\(#,##0\)" sourceLinked="1"/>
        <c:majorTickMark val="out"/>
        <c:minorTickMark val="none"/>
        <c:tickLblPos val="low"/>
        <c:spPr>
          <a:noFill/>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418112"/>
        <c:crosses val="max"/>
        <c:crossBetween val="between"/>
      </c:valAx>
      <c:spPr>
        <a:noFill/>
        <a:ln w="25400">
          <a:noFill/>
        </a:ln>
      </c:spPr>
    </c:plotArea>
    <c:plotVisOnly val="1"/>
    <c:dispBlanksAs val="zero"/>
    <c:showDLblsOverMax val="0"/>
  </c:chart>
  <c:spPr>
    <a:solidFill>
      <a:schemeClr val="bg1"/>
    </a:solidFill>
    <a:ln w="9525" cap="flat" cmpd="sng" algn="ctr">
      <a:noFill/>
      <a:round/>
    </a:ln>
    <a:effectLst/>
  </c:spPr>
  <c:txPr>
    <a:bodyPr rot="0" vert="horz"/>
    <a:lstStyle/>
    <a:p>
      <a:pPr>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8</xdr:col>
      <xdr:colOff>105833</xdr:colOff>
      <xdr:row>428</xdr:row>
      <xdr:rowOff>148167</xdr:rowOff>
    </xdr:from>
    <xdr:to>
      <xdr:col>12</xdr:col>
      <xdr:colOff>20362</xdr:colOff>
      <xdr:row>437</xdr:row>
      <xdr:rowOff>4428</xdr:rowOff>
    </xdr:to>
    <xdr:pic>
      <xdr:nvPicPr>
        <xdr:cNvPr id="3" name="図 2">
          <a:extLst>
            <a:ext uri="{FF2B5EF4-FFF2-40B4-BE49-F238E27FC236}">
              <a16:creationId xmlns:a16="http://schemas.microsoft.com/office/drawing/2014/main" id="{7A036B56-6C22-4A74-8002-3A03058DF3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23416" y="72855667"/>
          <a:ext cx="1819529" cy="139084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0.52732</cdr:x>
      <cdr:y>0.04904</cdr:y>
    </cdr:from>
    <cdr:to>
      <cdr:x>0.93673</cdr:x>
      <cdr:y>0.1122</cdr:y>
    </cdr:to>
    <cdr:sp macro="" textlink="CFG!$G$52">
      <cdr:nvSpPr>
        <cdr:cNvPr id="2" name="テキスト ボックス 1">
          <a:extLst xmlns:a="http://schemas.openxmlformats.org/drawingml/2006/main">
            <a:ext uri="{FF2B5EF4-FFF2-40B4-BE49-F238E27FC236}">
              <a16:creationId xmlns:a16="http://schemas.microsoft.com/office/drawing/2014/main" id="{BA48446B-2ABD-4E49-936F-903823ACDADB}"/>
            </a:ext>
          </a:extLst>
        </cdr:cNvPr>
        <cdr:cNvSpPr txBox="1"/>
      </cdr:nvSpPr>
      <cdr:spPr>
        <a:xfrm xmlns:a="http://schemas.openxmlformats.org/drawingml/2006/main">
          <a:off x="6759150" y="214082"/>
          <a:ext cx="5247789" cy="2757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7BD8310A-7728-40DF-9208-ADE8D6EF7A17}" type="TxLink">
            <a:rPr kumimoji="1" lang="ja-JP" altLang="en-US" sz="1100" b="0" i="0" u="none" strike="noStrike">
              <a:solidFill>
                <a:srgbClr val="000000"/>
              </a:solidFill>
              <a:latin typeface="ＭＳ Ｐゴシック"/>
              <a:ea typeface="ＭＳ Ｐゴシック"/>
            </a:rPr>
            <a:pPr/>
            <a:t>将来に、どのような支出に、どれくらいかかるのか、今のうちに把握をしておきましょう。</a:t>
          </a:fld>
          <a:endParaRPr kumimoji="1" lang="ja-JP" alt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21</xdr:row>
      <xdr:rowOff>0</xdr:rowOff>
    </xdr:from>
    <xdr:to>
      <xdr:col>15</xdr:col>
      <xdr:colOff>0</xdr:colOff>
      <xdr:row>40</xdr:row>
      <xdr:rowOff>114300</xdr:rowOff>
    </xdr:to>
    <xdr:graphicFrame macro="">
      <xdr:nvGraphicFramePr>
        <xdr:cNvPr id="26625" name="グラフ 2">
          <a:extLst>
            <a:ext uri="{FF2B5EF4-FFF2-40B4-BE49-F238E27FC236}">
              <a16:creationId xmlns:a16="http://schemas.microsoft.com/office/drawing/2014/main" id="{00000000-0008-0000-1900-0000016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114300</xdr:rowOff>
    </xdr:from>
    <xdr:to>
      <xdr:col>15</xdr:col>
      <xdr:colOff>0</xdr:colOff>
      <xdr:row>20</xdr:row>
      <xdr:rowOff>47625</xdr:rowOff>
    </xdr:to>
    <xdr:graphicFrame macro="">
      <xdr:nvGraphicFramePr>
        <xdr:cNvPr id="26626" name="グラフ 1">
          <a:extLst>
            <a:ext uri="{FF2B5EF4-FFF2-40B4-BE49-F238E27FC236}">
              <a16:creationId xmlns:a16="http://schemas.microsoft.com/office/drawing/2014/main" id="{00000000-0008-0000-1900-0000026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209551</xdr:colOff>
      <xdr:row>0</xdr:row>
      <xdr:rowOff>76200</xdr:rowOff>
    </xdr:from>
    <xdr:to>
      <xdr:col>13</xdr:col>
      <xdr:colOff>466725</xdr:colOff>
      <xdr:row>2</xdr:row>
      <xdr:rowOff>142875</xdr:rowOff>
    </xdr:to>
    <xdr:sp macro="" textlink="$A$42">
      <xdr:nvSpPr>
        <xdr:cNvPr id="4" name="テキスト ボックス 1">
          <a:extLst>
            <a:ext uri="{FF2B5EF4-FFF2-40B4-BE49-F238E27FC236}">
              <a16:creationId xmlns:a16="http://schemas.microsoft.com/office/drawing/2014/main" id="{00000000-0008-0000-1900-000004000000}"/>
            </a:ext>
          </a:extLst>
        </xdr:cNvPr>
        <xdr:cNvSpPr txBox="1"/>
      </xdr:nvSpPr>
      <xdr:spPr>
        <a:xfrm>
          <a:off x="5010151" y="76200"/>
          <a:ext cx="4371974" cy="4095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3067CC3D-7E4F-440D-BFF4-D946BCAC4B54}" type="TxLink">
            <a:rPr lang="en-US" altLang="en-US" sz="900" b="0" i="0" u="none" strike="noStrike">
              <a:solidFill>
                <a:srgbClr val="000000"/>
              </a:solidFill>
              <a:latin typeface="Calibri"/>
            </a:rPr>
            <a:pPr/>
            <a:t>※各年の、収入と支出の差です。
金額が0を下回っている年は、支出の方が多いことを示しています。</a:t>
          </a:fld>
          <a:endParaRPr lang="ja-JP" altLang="en-US" sz="900"/>
        </a:p>
      </xdr:txBody>
    </xdr:sp>
    <xdr:clientData/>
  </xdr:twoCellAnchor>
  <xdr:twoCellAnchor>
    <xdr:from>
      <xdr:col>7</xdr:col>
      <xdr:colOff>133350</xdr:colOff>
      <xdr:row>20</xdr:row>
      <xdr:rowOff>142875</xdr:rowOff>
    </xdr:from>
    <xdr:to>
      <xdr:col>14</xdr:col>
      <xdr:colOff>428625</xdr:colOff>
      <xdr:row>23</xdr:row>
      <xdr:rowOff>85725</xdr:rowOff>
    </xdr:to>
    <xdr:sp macro="" textlink="$C$42">
      <xdr:nvSpPr>
        <xdr:cNvPr id="5" name="テキスト ボックス 1">
          <a:extLst>
            <a:ext uri="{FF2B5EF4-FFF2-40B4-BE49-F238E27FC236}">
              <a16:creationId xmlns:a16="http://schemas.microsoft.com/office/drawing/2014/main" id="{00000000-0008-0000-1900-000005000000}"/>
            </a:ext>
          </a:extLst>
        </xdr:cNvPr>
        <xdr:cNvSpPr txBox="1"/>
      </xdr:nvSpPr>
      <xdr:spPr>
        <a:xfrm>
          <a:off x="4933950" y="3571875"/>
          <a:ext cx="5095875" cy="4572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BF701821-2D97-4C36-BB12-A9AA8DE46201}" type="TxLink">
            <a:rPr lang="en-US" altLang="en-US" sz="900" b="0" i="0" u="none" strike="noStrike">
              <a:solidFill>
                <a:srgbClr val="000000"/>
              </a:solidFill>
              <a:latin typeface="Calibri"/>
            </a:rPr>
            <a:pPr/>
            <a:t>※現預金が0を下回ると、貯蓄が底をつく家計破綻状態になることを示します。
こうならないよう対策を取りましょう。</a:t>
          </a:fld>
          <a:endParaRPr lang="ja-JP" altLang="en-US" sz="9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152400</xdr:rowOff>
    </xdr:from>
    <xdr:to>
      <xdr:col>12</xdr:col>
      <xdr:colOff>628650</xdr:colOff>
      <xdr:row>33</xdr:row>
      <xdr:rowOff>19050</xdr:rowOff>
    </xdr:to>
    <xdr:graphicFrame macro="">
      <xdr:nvGraphicFramePr>
        <xdr:cNvPr id="2" name="グラフ 2">
          <a:extLst>
            <a:ext uri="{FF2B5EF4-FFF2-40B4-BE49-F238E27FC236}">
              <a16:creationId xmlns:a16="http://schemas.microsoft.com/office/drawing/2014/main" id="{BE9781CD-F015-4EA0-A01F-F4D5C9FCE0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8</xdr:row>
      <xdr:rowOff>0</xdr:rowOff>
    </xdr:from>
    <xdr:to>
      <xdr:col>13</xdr:col>
      <xdr:colOff>1152525</xdr:colOff>
      <xdr:row>9</xdr:row>
      <xdr:rowOff>152400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5325" y="1371600"/>
          <a:ext cx="9372600" cy="323850"/>
        </a:xfrm>
        <a:prstGeom prst="rect">
          <a:avLst/>
        </a:prstGeom>
        <a:gradFill flip="none" rotWithShape="1">
          <a:gsLst>
            <a:gs pos="0">
              <a:schemeClr val="accent1">
                <a:lumMod val="5000"/>
                <a:lumOff val="95000"/>
              </a:schemeClr>
            </a:gs>
            <a:gs pos="50000">
              <a:srgbClr val="78963C"/>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19050</xdr:colOff>
      <xdr:row>20</xdr:row>
      <xdr:rowOff>0</xdr:rowOff>
    </xdr:from>
    <xdr:to>
      <xdr:col>13</xdr:col>
      <xdr:colOff>476250</xdr:colOff>
      <xdr:row>21</xdr:row>
      <xdr:rowOff>152400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9050" y="3752850"/>
          <a:ext cx="9372600" cy="323850"/>
        </a:xfrm>
        <a:prstGeom prst="rect">
          <a:avLst/>
        </a:prstGeom>
        <a:gradFill flip="none" rotWithShape="1">
          <a:gsLst>
            <a:gs pos="100000">
              <a:schemeClr val="accent1">
                <a:lumMod val="5000"/>
                <a:lumOff val="95000"/>
              </a:schemeClr>
            </a:gs>
            <a:gs pos="50000">
              <a:srgbClr val="78963C"/>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xdr:colOff>
      <xdr:row>15</xdr:row>
      <xdr:rowOff>0</xdr:rowOff>
    </xdr:from>
    <xdr:to>
      <xdr:col>13</xdr:col>
      <xdr:colOff>1085850</xdr:colOff>
      <xdr:row>16</xdr:row>
      <xdr:rowOff>152400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9049" y="2143125"/>
          <a:ext cx="9982201" cy="323850"/>
        </a:xfrm>
        <a:prstGeom prst="rect">
          <a:avLst/>
        </a:prstGeom>
        <a:gradFill flip="none" rotWithShape="1">
          <a:gsLst>
            <a:gs pos="0">
              <a:schemeClr val="bg1"/>
            </a:gs>
            <a:gs pos="100000">
              <a:schemeClr val="accent1">
                <a:lumMod val="5000"/>
                <a:lumOff val="95000"/>
              </a:schemeClr>
            </a:gs>
            <a:gs pos="50000">
              <a:schemeClr val="accent3">
                <a:lumMod val="7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3</xdr:row>
      <xdr:rowOff>86845</xdr:rowOff>
    </xdr:from>
    <xdr:to>
      <xdr:col>20</xdr:col>
      <xdr:colOff>414618</xdr:colOff>
      <xdr:row>32</xdr:row>
      <xdr:rowOff>135030</xdr:rowOff>
    </xdr:to>
    <xdr:graphicFrame macro="">
      <xdr:nvGraphicFramePr>
        <xdr:cNvPr id="19457" name="グラフ 2">
          <a:extLst>
            <a:ext uri="{FF2B5EF4-FFF2-40B4-BE49-F238E27FC236}">
              <a16:creationId xmlns:a16="http://schemas.microsoft.com/office/drawing/2014/main" id="{00000000-0008-0000-0800-000001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4</xdr:row>
      <xdr:rowOff>95250</xdr:rowOff>
    </xdr:from>
    <xdr:to>
      <xdr:col>14</xdr:col>
      <xdr:colOff>295275</xdr:colOff>
      <xdr:row>33</xdr:row>
      <xdr:rowOff>57150</xdr:rowOff>
    </xdr:to>
    <xdr:graphicFrame macro="">
      <xdr:nvGraphicFramePr>
        <xdr:cNvPr id="20481" name="グラフ 1">
          <a:extLst>
            <a:ext uri="{FF2B5EF4-FFF2-40B4-BE49-F238E27FC236}">
              <a16:creationId xmlns:a16="http://schemas.microsoft.com/office/drawing/2014/main" id="{00000000-0008-0000-0900-000001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5</xdr:row>
      <xdr:rowOff>171449</xdr:rowOff>
    </xdr:from>
    <xdr:to>
      <xdr:col>12</xdr:col>
      <xdr:colOff>609600</xdr:colOff>
      <xdr:row>37</xdr:row>
      <xdr:rowOff>0</xdr:rowOff>
    </xdr:to>
    <xdr:graphicFrame macro="">
      <xdr:nvGraphicFramePr>
        <xdr:cNvPr id="2" name="グラフ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104775</xdr:colOff>
      <xdr:row>33</xdr:row>
      <xdr:rowOff>123825</xdr:rowOff>
    </xdr:from>
    <xdr:ext cx="307777" cy="400110"/>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8143875" y="5781675"/>
          <a:ext cx="307777" cy="4001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800"/>
            <a:t>世帯主</a:t>
          </a:r>
          <a:endParaRPr kumimoji="1" lang="en-US" altLang="ja-JP" sz="800"/>
        </a:p>
        <a:p>
          <a:pPr algn="ctr"/>
          <a:r>
            <a:rPr kumimoji="1" lang="ja-JP" altLang="en-US" sz="800"/>
            <a:t>配偶者</a:t>
          </a:r>
          <a:endParaRPr kumimoji="1" lang="en-US" altLang="ja-JP" sz="800"/>
        </a:p>
        <a:p>
          <a:pPr algn="ctr"/>
          <a:r>
            <a:rPr kumimoji="1" lang="en-US" altLang="ja-JP" sz="800"/>
            <a:t>(</a:t>
          </a:r>
          <a:r>
            <a:rPr kumimoji="1" lang="ja-JP" altLang="en-US" sz="800"/>
            <a:t>年齢</a:t>
          </a:r>
          <a:r>
            <a:rPr kumimoji="1" lang="en-US" altLang="ja-JP" sz="800"/>
            <a:t>)</a:t>
          </a:r>
          <a:endParaRPr kumimoji="1" lang="ja-JP" altLang="en-US" sz="8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38100</xdr:colOff>
      <xdr:row>17</xdr:row>
      <xdr:rowOff>123825</xdr:rowOff>
    </xdr:from>
    <xdr:ext cx="6810375" cy="550151"/>
    <xdr:sp macro="" textlink="">
      <xdr:nvSpPr>
        <xdr:cNvPr id="2" name="テキスト ボックス 1">
          <a:extLst>
            <a:ext uri="{FF2B5EF4-FFF2-40B4-BE49-F238E27FC236}">
              <a16:creationId xmlns:a16="http://schemas.microsoft.com/office/drawing/2014/main" id="{F436C88F-8956-480C-ACBF-DF0B2E6EA86D}"/>
            </a:ext>
          </a:extLst>
        </xdr:cNvPr>
        <xdr:cNvSpPr txBox="1"/>
      </xdr:nvSpPr>
      <xdr:spPr>
        <a:xfrm>
          <a:off x="1876425" y="3209925"/>
          <a:ext cx="6810375" cy="550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en-US" altLang="ja-JP" sz="1100"/>
            <a:t>※</a:t>
          </a:r>
          <a:r>
            <a:rPr kumimoji="1" lang="ja-JP" altLang="en-US" sz="1100"/>
            <a:t>一括受取の場合、税金を引いた手取り額は「今後の働き方・年収・退職金について」のページに記載。</a:t>
          </a:r>
          <a:endParaRPr kumimoji="1" lang="en-US" altLang="ja-JP" sz="1100"/>
        </a:p>
        <a:p>
          <a:r>
            <a:rPr kumimoji="1" lang="en-US" altLang="ja-JP" sz="1100"/>
            <a:t>※</a:t>
          </a:r>
          <a:r>
            <a:rPr kumimoji="1" lang="ja-JP" altLang="en-US" sz="1100"/>
            <a:t>年金形式で受取の場合、各年の受取金額は「老後の年金収入について（金額詳細）」のページに記載。</a:t>
          </a:r>
          <a:endParaRPr kumimoji="1" lang="en-US" altLang="ja-JP" sz="1100"/>
        </a:p>
        <a:p>
          <a:r>
            <a:rPr kumimoji="1" lang="ja-JP" altLang="en-US" sz="1100"/>
            <a:t>　 年金形式で受取中に利回りが低下した場合、設定年数より早くに資産全額を取り崩す結果になることがある。</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28575</xdr:rowOff>
    </xdr:from>
    <xdr:to>
      <xdr:col>7</xdr:col>
      <xdr:colOff>514350</xdr:colOff>
      <xdr:row>19</xdr:row>
      <xdr:rowOff>57150</xdr:rowOff>
    </xdr:to>
    <xdr:graphicFrame macro="">
      <xdr:nvGraphicFramePr>
        <xdr:cNvPr id="2" name="グラフ 1">
          <a:extLst>
            <a:ext uri="{FF2B5EF4-FFF2-40B4-BE49-F238E27FC236}">
              <a16:creationId xmlns:a16="http://schemas.microsoft.com/office/drawing/2014/main" id="{AF46948E-781A-49C6-B16E-28E493D6CE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142875</xdr:rowOff>
    </xdr:from>
    <xdr:to>
      <xdr:col>7</xdr:col>
      <xdr:colOff>514350</xdr:colOff>
      <xdr:row>38</xdr:row>
      <xdr:rowOff>57150</xdr:rowOff>
    </xdr:to>
    <xdr:graphicFrame macro="">
      <xdr:nvGraphicFramePr>
        <xdr:cNvPr id="4" name="グラフ 3">
          <a:extLst>
            <a:ext uri="{FF2B5EF4-FFF2-40B4-BE49-F238E27FC236}">
              <a16:creationId xmlns:a16="http://schemas.microsoft.com/office/drawing/2014/main" id="{6FBE08B4-08F5-4543-9EE1-AF825C9229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142876</xdr:colOff>
      <xdr:row>16</xdr:row>
      <xdr:rowOff>47624</xdr:rowOff>
    </xdr:from>
    <xdr:to>
      <xdr:col>7</xdr:col>
      <xdr:colOff>485776</xdr:colOff>
      <xdr:row>19</xdr:row>
      <xdr:rowOff>38099</xdr:rowOff>
    </xdr:to>
    <xdr:sp macro="" textlink="">
      <xdr:nvSpPr>
        <xdr:cNvPr id="3" name="テキスト ボックス 2">
          <a:extLst>
            <a:ext uri="{FF2B5EF4-FFF2-40B4-BE49-F238E27FC236}">
              <a16:creationId xmlns:a16="http://schemas.microsoft.com/office/drawing/2014/main" id="{6D01756C-1F6E-8EF7-ADF7-B55FA7048749}"/>
            </a:ext>
          </a:extLst>
        </xdr:cNvPr>
        <xdr:cNvSpPr txBox="1"/>
      </xdr:nvSpPr>
      <xdr:spPr>
        <a:xfrm>
          <a:off x="8743951" y="2790824"/>
          <a:ext cx="34290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r>
            <a:rPr lang="ja-JP" altLang="ja-JP" sz="800" b="0" i="0" baseline="0">
              <a:solidFill>
                <a:schemeClr val="dk1"/>
              </a:solidFill>
              <a:effectLst/>
              <a:latin typeface="+mn-lt"/>
              <a:ea typeface="+mn-ea"/>
              <a:cs typeface="+mn-cs"/>
            </a:rPr>
            <a:t>世帯主</a:t>
          </a:r>
          <a:endParaRPr lang="ja-JP" altLang="ja-JP" sz="800">
            <a:effectLst/>
          </a:endParaRPr>
        </a:p>
        <a:p>
          <a:pPr rtl="0"/>
          <a:r>
            <a:rPr lang="ja-JP" altLang="ja-JP" sz="800" b="0" i="0" baseline="0">
              <a:solidFill>
                <a:schemeClr val="dk1"/>
              </a:solidFill>
              <a:effectLst/>
              <a:latin typeface="+mn-lt"/>
              <a:ea typeface="+mn-ea"/>
              <a:cs typeface="+mn-cs"/>
            </a:rPr>
            <a:t>配偶者</a:t>
          </a:r>
          <a:endParaRPr lang="ja-JP" altLang="ja-JP" sz="800">
            <a:effectLst/>
          </a:endParaRPr>
        </a:p>
        <a:p>
          <a:pPr rtl="0"/>
          <a:r>
            <a:rPr lang="en-US" altLang="ja-JP" sz="800" b="0" i="0" baseline="0">
              <a:solidFill>
                <a:schemeClr val="dk1"/>
              </a:solidFill>
              <a:effectLst/>
              <a:latin typeface="+mn-lt"/>
              <a:ea typeface="+mn-ea"/>
              <a:cs typeface="+mn-cs"/>
            </a:rPr>
            <a:t>(</a:t>
          </a:r>
          <a:r>
            <a:rPr lang="ja-JP" altLang="ja-JP" sz="800" b="0" i="0" baseline="0">
              <a:solidFill>
                <a:schemeClr val="dk1"/>
              </a:solidFill>
              <a:effectLst/>
              <a:latin typeface="+mn-lt"/>
              <a:ea typeface="+mn-ea"/>
              <a:cs typeface="+mn-cs"/>
            </a:rPr>
            <a:t>年齢</a:t>
          </a:r>
          <a:r>
            <a:rPr lang="en-US" altLang="ja-JP" sz="800" b="0" i="0" baseline="0">
              <a:solidFill>
                <a:schemeClr val="dk1"/>
              </a:solidFill>
              <a:effectLst/>
              <a:latin typeface="+mn-lt"/>
              <a:ea typeface="+mn-ea"/>
              <a:cs typeface="+mn-cs"/>
            </a:rPr>
            <a:t>)</a:t>
          </a:r>
          <a:endParaRPr lang="ja-JP" altLang="ja-JP" sz="800">
            <a:effectLst/>
          </a:endParaRPr>
        </a:p>
        <a:p>
          <a:endParaRPr kumimoji="1" lang="ja-JP" altLang="en-US" sz="800"/>
        </a:p>
      </xdr:txBody>
    </xdr:sp>
    <xdr:clientData/>
  </xdr:twoCellAnchor>
  <xdr:twoCellAnchor>
    <xdr:from>
      <xdr:col>7</xdr:col>
      <xdr:colOff>171451</xdr:colOff>
      <xdr:row>35</xdr:row>
      <xdr:rowOff>104775</xdr:rowOff>
    </xdr:from>
    <xdr:to>
      <xdr:col>7</xdr:col>
      <xdr:colOff>514351</xdr:colOff>
      <xdr:row>38</xdr:row>
      <xdr:rowOff>28575</xdr:rowOff>
    </xdr:to>
    <xdr:sp macro="" textlink="">
      <xdr:nvSpPr>
        <xdr:cNvPr id="5" name="テキスト ボックス 4">
          <a:extLst>
            <a:ext uri="{FF2B5EF4-FFF2-40B4-BE49-F238E27FC236}">
              <a16:creationId xmlns:a16="http://schemas.microsoft.com/office/drawing/2014/main" id="{D63B2C10-4F10-28D3-C0EA-0ADCF126CF38}"/>
            </a:ext>
          </a:extLst>
        </xdr:cNvPr>
        <xdr:cNvSpPr txBox="1"/>
      </xdr:nvSpPr>
      <xdr:spPr>
        <a:xfrm>
          <a:off x="8772526" y="6105525"/>
          <a:ext cx="34290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r>
            <a:rPr lang="ja-JP" altLang="ja-JP" sz="800" b="0" i="0" baseline="0">
              <a:solidFill>
                <a:schemeClr val="dk1"/>
              </a:solidFill>
              <a:effectLst/>
              <a:latin typeface="+mn-lt"/>
              <a:ea typeface="+mn-ea"/>
              <a:cs typeface="+mn-cs"/>
            </a:rPr>
            <a:t>世帯主</a:t>
          </a:r>
          <a:endParaRPr lang="ja-JP" altLang="ja-JP" sz="800">
            <a:effectLst/>
          </a:endParaRPr>
        </a:p>
        <a:p>
          <a:pPr rtl="0"/>
          <a:r>
            <a:rPr lang="ja-JP" altLang="ja-JP" sz="800" b="0" i="0" baseline="0">
              <a:solidFill>
                <a:schemeClr val="dk1"/>
              </a:solidFill>
              <a:effectLst/>
              <a:latin typeface="+mn-lt"/>
              <a:ea typeface="+mn-ea"/>
              <a:cs typeface="+mn-cs"/>
            </a:rPr>
            <a:t>配偶者</a:t>
          </a:r>
          <a:endParaRPr lang="ja-JP" altLang="ja-JP" sz="800">
            <a:effectLst/>
          </a:endParaRPr>
        </a:p>
        <a:p>
          <a:pPr rtl="0"/>
          <a:r>
            <a:rPr lang="en-US" altLang="ja-JP" sz="800" b="0" i="0" baseline="0">
              <a:solidFill>
                <a:schemeClr val="dk1"/>
              </a:solidFill>
              <a:effectLst/>
              <a:latin typeface="+mn-lt"/>
              <a:ea typeface="+mn-ea"/>
              <a:cs typeface="+mn-cs"/>
            </a:rPr>
            <a:t>(</a:t>
          </a:r>
          <a:r>
            <a:rPr lang="ja-JP" altLang="ja-JP" sz="800" b="0" i="0" baseline="0">
              <a:solidFill>
                <a:schemeClr val="dk1"/>
              </a:solidFill>
              <a:effectLst/>
              <a:latin typeface="+mn-lt"/>
              <a:ea typeface="+mn-ea"/>
              <a:cs typeface="+mn-cs"/>
            </a:rPr>
            <a:t>年齢</a:t>
          </a:r>
          <a:r>
            <a:rPr lang="en-US" altLang="ja-JP" sz="800" b="0" i="0" baseline="0">
              <a:solidFill>
                <a:schemeClr val="dk1"/>
              </a:solidFill>
              <a:effectLst/>
              <a:latin typeface="+mn-lt"/>
              <a:ea typeface="+mn-ea"/>
              <a:cs typeface="+mn-cs"/>
            </a:rPr>
            <a:t>)</a:t>
          </a:r>
          <a:endParaRPr lang="ja-JP" altLang="ja-JP" sz="800">
            <a:effectLst/>
          </a:endParaRPr>
        </a:p>
        <a:p>
          <a:endParaRPr kumimoji="1" lang="ja-JP" altLang="en-US" sz="8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0</xdr:row>
      <xdr:rowOff>171450</xdr:rowOff>
    </xdr:from>
    <xdr:to>
      <xdr:col>18</xdr:col>
      <xdr:colOff>657225</xdr:colOff>
      <xdr:row>25</xdr:row>
      <xdr:rowOff>95250</xdr:rowOff>
    </xdr:to>
    <xdr:graphicFrame macro="">
      <xdr:nvGraphicFramePr>
        <xdr:cNvPr id="25601" name="グラフ 1">
          <a:extLst>
            <a:ext uri="{FF2B5EF4-FFF2-40B4-BE49-F238E27FC236}">
              <a16:creationId xmlns:a16="http://schemas.microsoft.com/office/drawing/2014/main" id="{00000000-0008-0000-1800-000001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25</xdr:row>
      <xdr:rowOff>142875</xdr:rowOff>
    </xdr:from>
    <xdr:to>
      <xdr:col>18</xdr:col>
      <xdr:colOff>657225</xdr:colOff>
      <xdr:row>50</xdr:row>
      <xdr:rowOff>85725</xdr:rowOff>
    </xdr:to>
    <xdr:graphicFrame macro="">
      <xdr:nvGraphicFramePr>
        <xdr:cNvPr id="25602" name="グラフ 2">
          <a:extLst>
            <a:ext uri="{FF2B5EF4-FFF2-40B4-BE49-F238E27FC236}">
              <a16:creationId xmlns:a16="http://schemas.microsoft.com/office/drawing/2014/main" id="{00000000-0008-0000-1800-000002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27215</xdr:colOff>
      <xdr:row>1</xdr:row>
      <xdr:rowOff>0</xdr:rowOff>
    </xdr:from>
    <xdr:ext cx="5225405" cy="459100"/>
    <xdr:sp macro="" textlink="$A$52">
      <xdr:nvSpPr>
        <xdr:cNvPr id="2" name="テキスト ボックス 1">
          <a:extLst>
            <a:ext uri="{FF2B5EF4-FFF2-40B4-BE49-F238E27FC236}">
              <a16:creationId xmlns:a16="http://schemas.microsoft.com/office/drawing/2014/main" id="{00000000-0008-0000-1800-000002000000}"/>
            </a:ext>
          </a:extLst>
        </xdr:cNvPr>
        <xdr:cNvSpPr txBox="1"/>
      </xdr:nvSpPr>
      <xdr:spPr>
        <a:xfrm>
          <a:off x="6830786" y="176893"/>
          <a:ext cx="5225405"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5E29791B-46C0-4DE3-8077-DEF474A18F9D}" type="TxLink">
            <a:rPr kumimoji="1" lang="ja-JP" altLang="en-US" sz="1100" b="0" i="0" u="none" strike="noStrike">
              <a:solidFill>
                <a:srgbClr val="000000"/>
              </a:solidFill>
              <a:latin typeface="ＭＳ Ｐゴシック"/>
              <a:ea typeface="ＭＳ Ｐゴシック"/>
            </a:rPr>
            <a:pPr/>
            <a:t>人生において、どのような収入・支出が多いのか、色の多さで直感的に確認できます。
各年の具体的な内訳の金額は、あとのキャッシュフロー表のページをご覧ください。</a:t>
          </a:fld>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23.bin"/><Relationship Id="rId4" Type="http://schemas.openxmlformats.org/officeDocument/2006/relationships/comments" Target="../comments3.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BM172"/>
  <sheetViews>
    <sheetView topLeftCell="A509" zoomScale="70" zoomScaleNormal="70" workbookViewId="0"/>
  </sheetViews>
  <sheetFormatPr defaultRowHeight="13.5"/>
  <cols>
    <col min="1" max="2" width="3" customWidth="1"/>
    <col min="3" max="3" width="8.375" customWidth="1"/>
    <col min="4" max="4" width="6.375" customWidth="1"/>
    <col min="5" max="5" width="30.75" style="112" bestFit="1" customWidth="1"/>
    <col min="6" max="65" width="6.25" customWidth="1"/>
  </cols>
  <sheetData>
    <row r="1" spans="3:65">
      <c r="C1" s="94"/>
      <c r="D1" s="94"/>
      <c r="E1" s="111" t="s">
        <v>460</v>
      </c>
      <c r="F1" s="94">
        <f>BigCF!D2</f>
        <v>2025</v>
      </c>
      <c r="G1" s="94">
        <f>BigCF!E2</f>
        <v>2026</v>
      </c>
      <c r="H1" s="94">
        <f>BigCF!F2</f>
        <v>2027</v>
      </c>
      <c r="I1" s="94">
        <f>BigCF!G2</f>
        <v>2028</v>
      </c>
      <c r="J1" s="94">
        <f>BigCF!H2</f>
        <v>2029</v>
      </c>
      <c r="K1" s="94">
        <f>BigCF!I2</f>
        <v>2030</v>
      </c>
      <c r="L1" s="94">
        <f>BigCF!J2</f>
        <v>2031</v>
      </c>
      <c r="M1" s="94">
        <f>BigCF!K2</f>
        <v>2032</v>
      </c>
      <c r="N1" s="94">
        <f>BigCF!L2</f>
        <v>2033</v>
      </c>
      <c r="O1" s="94">
        <f>BigCF!M2</f>
        <v>2034</v>
      </c>
      <c r="P1" s="94">
        <f>BigCF!N2</f>
        <v>2035</v>
      </c>
      <c r="Q1" s="94">
        <f>BigCF!O2</f>
        <v>2036</v>
      </c>
      <c r="R1" s="94">
        <f>BigCF!P2</f>
        <v>2037</v>
      </c>
      <c r="S1" s="94">
        <f>BigCF!Q2</f>
        <v>2038</v>
      </c>
      <c r="T1" s="94">
        <f>BigCF!R2</f>
        <v>2039</v>
      </c>
      <c r="U1" s="94">
        <f>BigCF!S2</f>
        <v>2040</v>
      </c>
      <c r="V1" s="94">
        <f>BigCF!T2</f>
        <v>2041</v>
      </c>
      <c r="W1" s="94">
        <f>BigCF!U2</f>
        <v>2042</v>
      </c>
      <c r="X1" s="94">
        <f>BigCF!V2</f>
        <v>2043</v>
      </c>
      <c r="Y1" s="94">
        <f>BigCF!W2</f>
        <v>2044</v>
      </c>
      <c r="Z1" s="94">
        <f>BigCF!X2</f>
        <v>2045</v>
      </c>
      <c r="AA1" s="94">
        <f>BigCF!Y2</f>
        <v>2046</v>
      </c>
      <c r="AB1" s="94">
        <f>BigCF!Z2</f>
        <v>2047</v>
      </c>
      <c r="AC1" s="94">
        <f>BigCF!AA2</f>
        <v>2048</v>
      </c>
      <c r="AD1" s="94">
        <f>BigCF!AB2</f>
        <v>2049</v>
      </c>
      <c r="AE1" s="94">
        <f>BigCF!AC2</f>
        <v>2050</v>
      </c>
      <c r="AF1" s="94">
        <f>BigCF!AD2</f>
        <v>2051</v>
      </c>
      <c r="AG1" s="94">
        <f>BigCF!AE2</f>
        <v>2052</v>
      </c>
      <c r="AH1" s="94">
        <f>BigCF!AF2</f>
        <v>2053</v>
      </c>
      <c r="AI1" s="94">
        <f>BigCF!AG2</f>
        <v>2054</v>
      </c>
      <c r="AJ1" s="94">
        <f>BigCF!AH2</f>
        <v>2055</v>
      </c>
      <c r="AK1" s="94">
        <f>BigCF!AI2</f>
        <v>2056</v>
      </c>
      <c r="AL1" s="94">
        <f>BigCF!AJ2</f>
        <v>2057</v>
      </c>
      <c r="AM1" s="94">
        <f>BigCF!AK2</f>
        <v>2058</v>
      </c>
      <c r="AN1" s="94">
        <f>BigCF!AL2</f>
        <v>2059</v>
      </c>
      <c r="AO1" s="94">
        <f>BigCF!AM2</f>
        <v>2060</v>
      </c>
      <c r="AP1" s="94">
        <f>BigCF!AN2</f>
        <v>2061</v>
      </c>
      <c r="AQ1" s="94">
        <f>BigCF!AO2</f>
        <v>2062</v>
      </c>
      <c r="AR1" s="94">
        <f>BigCF!AP2</f>
        <v>2063</v>
      </c>
      <c r="AS1" s="94">
        <f>BigCF!AQ2</f>
        <v>2064</v>
      </c>
      <c r="AT1" s="94">
        <f>BigCF!AR2</f>
        <v>2065</v>
      </c>
      <c r="AU1" s="94">
        <f>BigCF!AS2</f>
        <v>2066</v>
      </c>
      <c r="AV1" s="94">
        <f>BigCF!AT2</f>
        <v>2067</v>
      </c>
      <c r="AW1" s="94">
        <f>BigCF!AU2</f>
        <v>2068</v>
      </c>
      <c r="AX1" s="94">
        <f>BigCF!AV2</f>
        <v>2069</v>
      </c>
      <c r="AY1" s="94">
        <f>BigCF!AW2</f>
        <v>2070</v>
      </c>
      <c r="AZ1" s="94">
        <f>BigCF!AX2</f>
        <v>2071</v>
      </c>
      <c r="BA1" s="94">
        <f>BigCF!AY2</f>
        <v>2072</v>
      </c>
      <c r="BB1" s="94">
        <f>BigCF!AZ2</f>
        <v>2073</v>
      </c>
      <c r="BC1" s="94">
        <f>BigCF!BA2</f>
        <v>2074</v>
      </c>
      <c r="BD1" s="94">
        <f>BigCF!BB2</f>
        <v>2075</v>
      </c>
      <c r="BE1" s="94">
        <f>BigCF!BC2</f>
        <v>2076</v>
      </c>
      <c r="BF1" s="94">
        <f>BigCF!BD2</f>
        <v>2077</v>
      </c>
      <c r="BG1" s="94">
        <f>BigCF!BE2</f>
        <v>2078</v>
      </c>
      <c r="BH1" s="94">
        <f>BigCF!BF2</f>
        <v>2079</v>
      </c>
      <c r="BI1" s="94">
        <f>BigCF!BG2</f>
        <v>2080</v>
      </c>
      <c r="BJ1" s="94">
        <f>BigCF!BH2</f>
        <v>2081</v>
      </c>
      <c r="BK1" s="94">
        <f>BigCF!BI2</f>
        <v>2082</v>
      </c>
      <c r="BL1" s="94">
        <f>BigCF!BJ2</f>
        <v>2083</v>
      </c>
      <c r="BM1" s="94">
        <f>BigCF!BK2</f>
        <v>2084</v>
      </c>
    </row>
    <row r="2" spans="3:65">
      <c r="C2" s="94" t="str">
        <f>BigCF!B3</f>
        <v>世帯主</v>
      </c>
      <c r="D2" s="94"/>
      <c r="E2" s="111" t="str">
        <f>BigCF!C3</f>
        <v>世帯主</v>
      </c>
      <c r="F2" s="94">
        <f>BigCF!D3</f>
        <v>30</v>
      </c>
      <c r="G2" s="94">
        <f>BigCF!E3</f>
        <v>31</v>
      </c>
      <c r="H2" s="94">
        <f>BigCF!F3</f>
        <v>32</v>
      </c>
      <c r="I2" s="94">
        <f>BigCF!G3</f>
        <v>33</v>
      </c>
      <c r="J2" s="94">
        <f>BigCF!H3</f>
        <v>34</v>
      </c>
      <c r="K2" s="94">
        <f>BigCF!I3</f>
        <v>35</v>
      </c>
      <c r="L2" s="94">
        <f>BigCF!J3</f>
        <v>36</v>
      </c>
      <c r="M2" s="94">
        <f>BigCF!K3</f>
        <v>37</v>
      </c>
      <c r="N2" s="94">
        <f>BigCF!L3</f>
        <v>38</v>
      </c>
      <c r="O2" s="94">
        <f>BigCF!M3</f>
        <v>39</v>
      </c>
      <c r="P2" s="94">
        <f>BigCF!N3</f>
        <v>40</v>
      </c>
      <c r="Q2" s="94">
        <f>BigCF!O3</f>
        <v>41</v>
      </c>
      <c r="R2" s="94">
        <f>BigCF!P3</f>
        <v>42</v>
      </c>
      <c r="S2" s="94">
        <f>BigCF!Q3</f>
        <v>43</v>
      </c>
      <c r="T2" s="94">
        <f>BigCF!R3</f>
        <v>44</v>
      </c>
      <c r="U2" s="94">
        <f>BigCF!S3</f>
        <v>45</v>
      </c>
      <c r="V2" s="94">
        <f>BigCF!T3</f>
        <v>46</v>
      </c>
      <c r="W2" s="94">
        <f>BigCF!U3</f>
        <v>47</v>
      </c>
      <c r="X2" s="94">
        <f>BigCF!V3</f>
        <v>48</v>
      </c>
      <c r="Y2" s="94">
        <f>BigCF!W3</f>
        <v>49</v>
      </c>
      <c r="Z2" s="94">
        <f>BigCF!X3</f>
        <v>50</v>
      </c>
      <c r="AA2" s="94">
        <f>BigCF!Y3</f>
        <v>51</v>
      </c>
      <c r="AB2" s="94">
        <f>BigCF!Z3</f>
        <v>52</v>
      </c>
      <c r="AC2" s="94">
        <f>BigCF!AA3</f>
        <v>53</v>
      </c>
      <c r="AD2" s="94">
        <f>BigCF!AB3</f>
        <v>54</v>
      </c>
      <c r="AE2" s="94">
        <f>BigCF!AC3</f>
        <v>55</v>
      </c>
      <c r="AF2" s="94">
        <f>BigCF!AD3</f>
        <v>56</v>
      </c>
      <c r="AG2" s="94">
        <f>BigCF!AE3</f>
        <v>57</v>
      </c>
      <c r="AH2" s="94">
        <f>BigCF!AF3</f>
        <v>58</v>
      </c>
      <c r="AI2" s="94">
        <f>BigCF!AG3</f>
        <v>59</v>
      </c>
      <c r="AJ2" s="94">
        <f>BigCF!AH3</f>
        <v>60</v>
      </c>
      <c r="AK2" s="94">
        <f>BigCF!AI3</f>
        <v>61</v>
      </c>
      <c r="AL2" s="94">
        <f>BigCF!AJ3</f>
        <v>62</v>
      </c>
      <c r="AM2" s="94">
        <f>BigCF!AK3</f>
        <v>63</v>
      </c>
      <c r="AN2" s="94">
        <f>BigCF!AL3</f>
        <v>64</v>
      </c>
      <c r="AO2" s="94">
        <f>BigCF!AM3</f>
        <v>65</v>
      </c>
      <c r="AP2" s="94">
        <f>BigCF!AN3</f>
        <v>66</v>
      </c>
      <c r="AQ2" s="94">
        <f>BigCF!AO3</f>
        <v>67</v>
      </c>
      <c r="AR2" s="94">
        <f>BigCF!AP3</f>
        <v>68</v>
      </c>
      <c r="AS2" s="94">
        <f>BigCF!AQ3</f>
        <v>69</v>
      </c>
      <c r="AT2" s="94">
        <f>BigCF!AR3</f>
        <v>70</v>
      </c>
      <c r="AU2" s="94">
        <f>BigCF!AS3</f>
        <v>71</v>
      </c>
      <c r="AV2" s="94">
        <f>BigCF!AT3</f>
        <v>72</v>
      </c>
      <c r="AW2" s="94">
        <f>BigCF!AU3</f>
        <v>73</v>
      </c>
      <c r="AX2" s="94">
        <f>BigCF!AV3</f>
        <v>74</v>
      </c>
      <c r="AY2" s="94">
        <f>BigCF!AW3</f>
        <v>75</v>
      </c>
      <c r="AZ2" s="94">
        <f>BigCF!AX3</f>
        <v>76</v>
      </c>
      <c r="BA2" s="94">
        <f>BigCF!AY3</f>
        <v>77</v>
      </c>
      <c r="BB2" s="94">
        <f>BigCF!AZ3</f>
        <v>78</v>
      </c>
      <c r="BC2" s="94">
        <f>BigCF!BA3</f>
        <v>79</v>
      </c>
      <c r="BD2" s="94">
        <f>BigCF!BB3</f>
        <v>80</v>
      </c>
      <c r="BE2" s="94">
        <f>BigCF!BC3</f>
        <v>81</v>
      </c>
      <c r="BF2" s="94">
        <f>BigCF!BD3</f>
        <v>82</v>
      </c>
      <c r="BG2" s="94">
        <f>BigCF!BE3</f>
        <v>83</v>
      </c>
      <c r="BH2" s="94">
        <f>BigCF!BF3</f>
        <v>84</v>
      </c>
      <c r="BI2" s="94">
        <f>BigCF!BG3</f>
        <v>85</v>
      </c>
      <c r="BJ2" s="94">
        <f>BigCF!BH3</f>
        <v>86</v>
      </c>
      <c r="BK2" s="94">
        <f>BigCF!BI3</f>
        <v>87</v>
      </c>
      <c r="BL2" s="94">
        <f>BigCF!BJ3</f>
        <v>88</v>
      </c>
      <c r="BM2" s="94">
        <f>BigCF!BK3</f>
        <v>89</v>
      </c>
    </row>
    <row r="3" spans="3:65">
      <c r="C3" s="94" t="str">
        <f>BigCF!B4</f>
        <v>配偶者</v>
      </c>
      <c r="D3" s="94"/>
      <c r="E3" s="111" t="str">
        <f>BigCF!C4</f>
        <v xml:space="preserve"> </v>
      </c>
      <c r="F3" s="94" t="str">
        <f>BigCF!D4</f>
        <v xml:space="preserve"> </v>
      </c>
      <c r="G3" s="94" t="str">
        <f>BigCF!E4</f>
        <v xml:space="preserve"> </v>
      </c>
      <c r="H3" s="94" t="str">
        <f>BigCF!F4</f>
        <v xml:space="preserve"> </v>
      </c>
      <c r="I3" s="94" t="str">
        <f>BigCF!G4</f>
        <v xml:space="preserve"> </v>
      </c>
      <c r="J3" s="94" t="str">
        <f>BigCF!H4</f>
        <v xml:space="preserve"> </v>
      </c>
      <c r="K3" s="94" t="str">
        <f>BigCF!I4</f>
        <v xml:space="preserve"> </v>
      </c>
      <c r="L3" s="94" t="str">
        <f>BigCF!J4</f>
        <v xml:space="preserve"> </v>
      </c>
      <c r="M3" s="94" t="str">
        <f>BigCF!K4</f>
        <v xml:space="preserve"> </v>
      </c>
      <c r="N3" s="94" t="str">
        <f>BigCF!L4</f>
        <v xml:space="preserve"> </v>
      </c>
      <c r="O3" s="94" t="str">
        <f>BigCF!M4</f>
        <v xml:space="preserve"> </v>
      </c>
      <c r="P3" s="94" t="str">
        <f>BigCF!N4</f>
        <v xml:space="preserve"> </v>
      </c>
      <c r="Q3" s="94" t="str">
        <f>BigCF!O4</f>
        <v xml:space="preserve"> </v>
      </c>
      <c r="R3" s="94" t="str">
        <f>BigCF!P4</f>
        <v xml:space="preserve"> </v>
      </c>
      <c r="S3" s="94" t="str">
        <f>BigCF!Q4</f>
        <v xml:space="preserve"> </v>
      </c>
      <c r="T3" s="94" t="str">
        <f>BigCF!R4</f>
        <v xml:space="preserve"> </v>
      </c>
      <c r="U3" s="94" t="str">
        <f>BigCF!S4</f>
        <v xml:space="preserve"> </v>
      </c>
      <c r="V3" s="94" t="str">
        <f>BigCF!T4</f>
        <v xml:space="preserve"> </v>
      </c>
      <c r="W3" s="94" t="str">
        <f>BigCF!U4</f>
        <v xml:space="preserve"> </v>
      </c>
      <c r="X3" s="94" t="str">
        <f>BigCF!V4</f>
        <v xml:space="preserve"> </v>
      </c>
      <c r="Y3" s="94" t="str">
        <f>BigCF!W4</f>
        <v xml:space="preserve"> </v>
      </c>
      <c r="Z3" s="94" t="str">
        <f>BigCF!X4</f>
        <v xml:space="preserve"> </v>
      </c>
      <c r="AA3" s="94" t="str">
        <f>BigCF!Y4</f>
        <v xml:space="preserve"> </v>
      </c>
      <c r="AB3" s="94" t="str">
        <f>BigCF!Z4</f>
        <v xml:space="preserve"> </v>
      </c>
      <c r="AC3" s="94" t="str">
        <f>BigCF!AA4</f>
        <v xml:space="preserve"> </v>
      </c>
      <c r="AD3" s="94" t="str">
        <f>BigCF!AB4</f>
        <v xml:space="preserve"> </v>
      </c>
      <c r="AE3" s="94" t="str">
        <f>BigCF!AC4</f>
        <v xml:space="preserve"> </v>
      </c>
      <c r="AF3" s="94" t="str">
        <f>BigCF!AD4</f>
        <v xml:space="preserve"> </v>
      </c>
      <c r="AG3" s="94" t="str">
        <f>BigCF!AE4</f>
        <v xml:space="preserve"> </v>
      </c>
      <c r="AH3" s="94" t="str">
        <f>BigCF!AF4</f>
        <v xml:space="preserve"> </v>
      </c>
      <c r="AI3" s="94" t="str">
        <f>BigCF!AG4</f>
        <v xml:space="preserve"> </v>
      </c>
      <c r="AJ3" s="94" t="str">
        <f>BigCF!AH4</f>
        <v xml:space="preserve"> </v>
      </c>
      <c r="AK3" s="94" t="str">
        <f>BigCF!AI4</f>
        <v xml:space="preserve"> </v>
      </c>
      <c r="AL3" s="94" t="str">
        <f>BigCF!AJ4</f>
        <v xml:space="preserve"> </v>
      </c>
      <c r="AM3" s="94" t="str">
        <f>BigCF!AK4</f>
        <v xml:space="preserve"> </v>
      </c>
      <c r="AN3" s="94" t="str">
        <f>BigCF!AL4</f>
        <v xml:space="preserve"> </v>
      </c>
      <c r="AO3" s="94" t="str">
        <f>BigCF!AM4</f>
        <v xml:space="preserve"> </v>
      </c>
      <c r="AP3" s="94" t="str">
        <f>BigCF!AN4</f>
        <v xml:space="preserve"> </v>
      </c>
      <c r="AQ3" s="94" t="str">
        <f>BigCF!AO4</f>
        <v xml:space="preserve"> </v>
      </c>
      <c r="AR3" s="94" t="str">
        <f>BigCF!AP4</f>
        <v xml:space="preserve"> </v>
      </c>
      <c r="AS3" s="94" t="str">
        <f>BigCF!AQ4</f>
        <v xml:space="preserve"> </v>
      </c>
      <c r="AT3" s="94" t="str">
        <f>BigCF!AR4</f>
        <v xml:space="preserve"> </v>
      </c>
      <c r="AU3" s="94" t="str">
        <f>BigCF!AS4</f>
        <v xml:space="preserve"> </v>
      </c>
      <c r="AV3" s="94" t="str">
        <f>BigCF!AT4</f>
        <v xml:space="preserve"> </v>
      </c>
      <c r="AW3" s="94" t="str">
        <f>BigCF!AU4</f>
        <v xml:space="preserve"> </v>
      </c>
      <c r="AX3" s="94" t="str">
        <f>BigCF!AV4</f>
        <v xml:space="preserve"> </v>
      </c>
      <c r="AY3" s="94" t="str">
        <f>BigCF!AW4</f>
        <v xml:space="preserve"> </v>
      </c>
      <c r="AZ3" s="94" t="str">
        <f>BigCF!AX4</f>
        <v xml:space="preserve"> </v>
      </c>
      <c r="BA3" s="94" t="str">
        <f>BigCF!AY4</f>
        <v xml:space="preserve"> </v>
      </c>
      <c r="BB3" s="94" t="str">
        <f>BigCF!AZ4</f>
        <v xml:space="preserve"> </v>
      </c>
      <c r="BC3" s="94" t="str">
        <f>BigCF!BA4</f>
        <v xml:space="preserve"> </v>
      </c>
      <c r="BD3" s="94" t="str">
        <f>BigCF!BB4</f>
        <v xml:space="preserve"> </v>
      </c>
      <c r="BE3" s="94" t="str">
        <f>BigCF!BC4</f>
        <v xml:space="preserve"> </v>
      </c>
      <c r="BF3" s="94" t="str">
        <f>BigCF!BD4</f>
        <v xml:space="preserve"> </v>
      </c>
      <c r="BG3" s="94" t="str">
        <f>BigCF!BE4</f>
        <v xml:space="preserve"> </v>
      </c>
      <c r="BH3" s="94" t="str">
        <f>BigCF!BF4</f>
        <v xml:space="preserve"> </v>
      </c>
      <c r="BI3" s="94" t="str">
        <f>BigCF!BG4</f>
        <v xml:space="preserve"> </v>
      </c>
      <c r="BJ3" s="94" t="str">
        <f>BigCF!BH4</f>
        <v xml:space="preserve"> </v>
      </c>
      <c r="BK3" s="94" t="str">
        <f>BigCF!BI4</f>
        <v xml:space="preserve"> </v>
      </c>
      <c r="BL3" s="94" t="str">
        <f>BigCF!BJ4</f>
        <v xml:space="preserve"> </v>
      </c>
      <c r="BM3" s="94" t="str">
        <f>BigCF!BK4</f>
        <v xml:space="preserve"> </v>
      </c>
    </row>
    <row r="5" spans="3:65">
      <c r="D5" s="112" t="s">
        <v>544</v>
      </c>
    </row>
    <row r="6" spans="3:65">
      <c r="D6" s="112"/>
    </row>
    <row r="7" spans="3:65">
      <c r="C7" t="s">
        <v>531</v>
      </c>
    </row>
    <row r="8" spans="3:65">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row>
    <row r="9" spans="3:65">
      <c r="C9" t="s">
        <v>510</v>
      </c>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row>
    <row r="10" spans="3:65">
      <c r="C10" s="318" t="s">
        <v>521</v>
      </c>
      <c r="D10" s="126"/>
      <c r="E10" s="127"/>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244"/>
      <c r="AW10" s="244"/>
      <c r="AX10" s="244"/>
      <c r="AY10" s="244"/>
      <c r="AZ10" s="244"/>
      <c r="BA10" s="244"/>
      <c r="BB10" s="244"/>
      <c r="BC10" s="244"/>
      <c r="BD10" s="125"/>
      <c r="BE10" s="125"/>
      <c r="BF10" s="125"/>
      <c r="BG10" s="125"/>
      <c r="BH10" s="125"/>
      <c r="BI10" s="125"/>
      <c r="BJ10" s="125"/>
      <c r="BK10" s="125"/>
      <c r="BL10" s="125"/>
      <c r="BM10" s="125"/>
    </row>
    <row r="11" spans="3:65">
      <c r="C11" s="319"/>
      <c r="D11" s="126"/>
      <c r="E11" s="127"/>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c r="BD11" s="125"/>
      <c r="BE11" s="125"/>
      <c r="BF11" s="125"/>
      <c r="BG11" s="125"/>
      <c r="BH11" s="125"/>
      <c r="BI11" s="125"/>
      <c r="BJ11" s="125"/>
      <c r="BK11" s="125"/>
      <c r="BL11" s="125"/>
      <c r="BM11" s="125"/>
    </row>
    <row r="12" spans="3:65">
      <c r="C12" s="319"/>
      <c r="D12" s="126"/>
      <c r="E12" s="127"/>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4"/>
      <c r="AR12" s="244"/>
      <c r="AS12" s="244"/>
      <c r="AT12" s="244"/>
      <c r="AU12" s="244"/>
      <c r="AV12" s="244"/>
      <c r="AW12" s="244"/>
      <c r="AX12" s="244"/>
      <c r="AY12" s="244"/>
      <c r="AZ12" s="244"/>
      <c r="BA12" s="244"/>
      <c r="BB12" s="244"/>
      <c r="BC12" s="244"/>
      <c r="BD12" s="125"/>
      <c r="BE12" s="125"/>
      <c r="BF12" s="125"/>
      <c r="BG12" s="125"/>
      <c r="BH12" s="125"/>
      <c r="BI12" s="125"/>
      <c r="BJ12" s="125"/>
      <c r="BK12" s="125"/>
      <c r="BL12" s="125"/>
      <c r="BM12" s="125"/>
    </row>
    <row r="13" spans="3:65">
      <c r="C13" s="319"/>
      <c r="D13" s="126"/>
      <c r="E13" s="127"/>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125"/>
      <c r="BE13" s="125"/>
      <c r="BF13" s="125"/>
      <c r="BG13" s="125"/>
      <c r="BH13" s="125"/>
      <c r="BI13" s="125"/>
      <c r="BJ13" s="125"/>
      <c r="BK13" s="125"/>
      <c r="BL13" s="125"/>
      <c r="BM13" s="125"/>
    </row>
    <row r="14" spans="3:65">
      <c r="C14" s="319"/>
      <c r="D14" s="126"/>
      <c r="E14" s="127"/>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125"/>
      <c r="BE14" s="125"/>
      <c r="BF14" s="125"/>
      <c r="BG14" s="125"/>
      <c r="BH14" s="125"/>
      <c r="BI14" s="125"/>
      <c r="BJ14" s="125"/>
      <c r="BK14" s="125"/>
      <c r="BL14" s="125"/>
      <c r="BM14" s="125"/>
    </row>
    <row r="15" spans="3:65">
      <c r="C15" s="319"/>
      <c r="D15" s="126"/>
      <c r="E15" s="127"/>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125"/>
      <c r="BE15" s="125"/>
      <c r="BF15" s="125"/>
      <c r="BG15" s="125"/>
      <c r="BH15" s="125"/>
      <c r="BI15" s="125"/>
      <c r="BJ15" s="125"/>
      <c r="BK15" s="125"/>
      <c r="BL15" s="125"/>
      <c r="BM15" s="125"/>
    </row>
    <row r="16" spans="3:65">
      <c r="C16" s="319"/>
      <c r="D16" s="126"/>
      <c r="E16" s="127"/>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125"/>
      <c r="BE16" s="125"/>
      <c r="BF16" s="125"/>
      <c r="BG16" s="125"/>
      <c r="BH16" s="125"/>
      <c r="BI16" s="125"/>
      <c r="BJ16" s="125"/>
      <c r="BK16" s="125"/>
      <c r="BL16" s="125"/>
      <c r="BM16" s="125"/>
    </row>
    <row r="17" spans="3:65">
      <c r="C17" s="319"/>
      <c r="D17" s="126"/>
      <c r="E17" s="127"/>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125"/>
      <c r="BE17" s="125"/>
      <c r="BF17" s="125"/>
      <c r="BG17" s="125"/>
      <c r="BH17" s="125"/>
      <c r="BI17" s="125"/>
      <c r="BJ17" s="125"/>
      <c r="BK17" s="125"/>
      <c r="BL17" s="125"/>
      <c r="BM17" s="125"/>
    </row>
    <row r="18" spans="3:65">
      <c r="C18" s="319"/>
      <c r="D18" s="126"/>
      <c r="E18" s="127"/>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125"/>
      <c r="BE18" s="125"/>
      <c r="BF18" s="125"/>
      <c r="BG18" s="125"/>
      <c r="BH18" s="125"/>
      <c r="BI18" s="125"/>
      <c r="BJ18" s="125"/>
      <c r="BK18" s="125"/>
      <c r="BL18" s="125"/>
      <c r="BM18" s="125"/>
    </row>
    <row r="19" spans="3:65">
      <c r="C19" s="319"/>
      <c r="D19" s="126"/>
      <c r="E19" s="127"/>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125"/>
      <c r="BE19" s="125"/>
      <c r="BF19" s="125"/>
      <c r="BG19" s="125"/>
      <c r="BH19" s="125"/>
      <c r="BI19" s="125"/>
      <c r="BJ19" s="125"/>
      <c r="BK19" s="125"/>
      <c r="BL19" s="125"/>
      <c r="BM19" s="125"/>
    </row>
    <row r="20" spans="3:65">
      <c r="C20" s="319"/>
      <c r="D20" s="126"/>
      <c r="E20" s="127"/>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125"/>
      <c r="BE20" s="125"/>
      <c r="BF20" s="125"/>
      <c r="BG20" s="125"/>
      <c r="BH20" s="125"/>
      <c r="BI20" s="125"/>
      <c r="BJ20" s="125"/>
      <c r="BK20" s="125"/>
      <c r="BL20" s="125"/>
      <c r="BM20" s="125"/>
    </row>
    <row r="21" spans="3:65">
      <c r="C21" s="319"/>
      <c r="D21" s="126"/>
      <c r="E21" s="127"/>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125"/>
      <c r="BE21" s="125"/>
      <c r="BF21" s="125"/>
      <c r="BG21" s="125"/>
      <c r="BH21" s="125"/>
      <c r="BI21" s="125"/>
      <c r="BJ21" s="125"/>
      <c r="BK21" s="125"/>
      <c r="BL21" s="125"/>
      <c r="BM21" s="125"/>
    </row>
    <row r="22" spans="3:65">
      <c r="C22" s="319"/>
      <c r="D22" s="126"/>
      <c r="E22" s="127"/>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125"/>
      <c r="BE22" s="125"/>
      <c r="BF22" s="125"/>
      <c r="BG22" s="125"/>
      <c r="BH22" s="125"/>
      <c r="BI22" s="125"/>
      <c r="BJ22" s="125"/>
      <c r="BK22" s="125"/>
      <c r="BL22" s="125"/>
      <c r="BM22" s="125"/>
    </row>
    <row r="23" spans="3:65">
      <c r="C23" s="319"/>
      <c r="D23" s="126"/>
      <c r="E23" s="127"/>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125"/>
      <c r="BE23" s="125"/>
      <c r="BF23" s="125"/>
      <c r="BG23" s="125"/>
      <c r="BH23" s="125"/>
      <c r="BI23" s="125"/>
      <c r="BJ23" s="125"/>
      <c r="BK23" s="125"/>
      <c r="BL23" s="125"/>
      <c r="BM23" s="125"/>
    </row>
    <row r="24" spans="3:65">
      <c r="C24" s="319"/>
      <c r="D24" s="126"/>
      <c r="E24" s="127"/>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125"/>
      <c r="BE24" s="125"/>
      <c r="BF24" s="125"/>
      <c r="BG24" s="125"/>
      <c r="BH24" s="125"/>
      <c r="BI24" s="125"/>
      <c r="BJ24" s="125"/>
      <c r="BK24" s="125"/>
      <c r="BL24" s="125"/>
      <c r="BM24" s="125"/>
    </row>
    <row r="25" spans="3:65">
      <c r="C25" s="319"/>
      <c r="D25" s="126"/>
      <c r="E25" s="127"/>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125"/>
      <c r="BE25" s="125"/>
      <c r="BF25" s="125"/>
      <c r="BG25" s="125"/>
      <c r="BH25" s="125"/>
      <c r="BI25" s="125"/>
      <c r="BJ25" s="125"/>
      <c r="BK25" s="125"/>
      <c r="BL25" s="125"/>
      <c r="BM25" s="125"/>
    </row>
    <row r="26" spans="3:65">
      <c r="C26" s="319"/>
      <c r="D26" s="126"/>
      <c r="E26" s="127"/>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125"/>
      <c r="BE26" s="125"/>
      <c r="BF26" s="125"/>
      <c r="BG26" s="125"/>
      <c r="BH26" s="125"/>
      <c r="BI26" s="125"/>
      <c r="BJ26" s="125"/>
      <c r="BK26" s="125"/>
      <c r="BL26" s="125"/>
      <c r="BM26" s="125"/>
    </row>
    <row r="27" spans="3:65">
      <c r="C27" s="319"/>
      <c r="D27" s="126"/>
      <c r="E27" s="127"/>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125"/>
      <c r="BE27" s="125"/>
      <c r="BF27" s="125"/>
      <c r="BG27" s="125"/>
      <c r="BH27" s="125"/>
      <c r="BI27" s="125"/>
      <c r="BJ27" s="125"/>
      <c r="BK27" s="125"/>
      <c r="BL27" s="125"/>
      <c r="BM27" s="125"/>
    </row>
    <row r="28" spans="3:65">
      <c r="C28" s="319"/>
      <c r="D28" s="126"/>
      <c r="E28" s="127"/>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125"/>
      <c r="BE28" s="125"/>
      <c r="BF28" s="125"/>
      <c r="BG28" s="125"/>
      <c r="BH28" s="125"/>
      <c r="BI28" s="125"/>
      <c r="BJ28" s="125"/>
      <c r="BK28" s="125"/>
      <c r="BL28" s="125"/>
      <c r="BM28" s="125"/>
    </row>
    <row r="29" spans="3:65">
      <c r="C29" s="319"/>
      <c r="D29" s="126"/>
      <c r="E29" s="127"/>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c r="BD29" s="125"/>
      <c r="BE29" s="125"/>
      <c r="BF29" s="125"/>
      <c r="BG29" s="125"/>
      <c r="BH29" s="125"/>
      <c r="BI29" s="125"/>
      <c r="BJ29" s="125"/>
      <c r="BK29" s="125"/>
      <c r="BL29" s="125"/>
      <c r="BM29" s="125"/>
    </row>
    <row r="30" spans="3:65">
      <c r="C30" s="319"/>
      <c r="D30" s="126"/>
      <c r="E30" s="127"/>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4"/>
      <c r="BD30" s="125"/>
      <c r="BE30" s="125"/>
      <c r="BF30" s="125"/>
      <c r="BG30" s="125"/>
      <c r="BH30" s="125"/>
      <c r="BI30" s="125"/>
      <c r="BJ30" s="125"/>
      <c r="BK30" s="125"/>
      <c r="BL30" s="125"/>
      <c r="BM30" s="125"/>
    </row>
    <row r="31" spans="3:65">
      <c r="C31" s="319"/>
      <c r="D31" s="126"/>
      <c r="E31" s="127"/>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125"/>
      <c r="BE31" s="125"/>
      <c r="BF31" s="125"/>
      <c r="BG31" s="125"/>
      <c r="BH31" s="125"/>
      <c r="BI31" s="125"/>
      <c r="BJ31" s="125"/>
      <c r="BK31" s="125"/>
      <c r="BL31" s="125"/>
      <c r="BM31" s="125"/>
    </row>
    <row r="32" spans="3:65">
      <c r="C32" s="319"/>
      <c r="D32" s="126"/>
      <c r="E32" s="127"/>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125"/>
      <c r="BE32" s="125"/>
      <c r="BF32" s="125"/>
      <c r="BG32" s="125"/>
      <c r="BH32" s="125"/>
      <c r="BI32" s="125"/>
      <c r="BJ32" s="125"/>
      <c r="BK32" s="125"/>
      <c r="BL32" s="125"/>
      <c r="BM32" s="125"/>
    </row>
    <row r="33" spans="3:65">
      <c r="C33" s="319"/>
      <c r="D33" s="126"/>
      <c r="E33" s="127"/>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125"/>
      <c r="BE33" s="125"/>
      <c r="BF33" s="125"/>
      <c r="BG33" s="125"/>
      <c r="BH33" s="125"/>
      <c r="BI33" s="125"/>
      <c r="BJ33" s="125"/>
      <c r="BK33" s="125"/>
      <c r="BL33" s="125"/>
      <c r="BM33" s="125"/>
    </row>
    <row r="34" spans="3:65">
      <c r="C34" s="318" t="s">
        <v>522</v>
      </c>
      <c r="D34" s="126"/>
      <c r="E34" s="127"/>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125"/>
      <c r="BE34" s="125"/>
      <c r="BF34" s="125"/>
      <c r="BG34" s="125"/>
      <c r="BH34" s="125"/>
      <c r="BI34" s="125"/>
      <c r="BJ34" s="125"/>
      <c r="BK34" s="125"/>
      <c r="BL34" s="125"/>
      <c r="BM34" s="125"/>
    </row>
    <row r="35" spans="3:65">
      <c r="C35" s="319"/>
      <c r="D35" s="126"/>
      <c r="E35" s="127"/>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125"/>
      <c r="BE35" s="125"/>
      <c r="BF35" s="125"/>
      <c r="BG35" s="125"/>
      <c r="BH35" s="125"/>
      <c r="BI35" s="125"/>
      <c r="BJ35" s="125"/>
      <c r="BK35" s="125"/>
      <c r="BL35" s="125"/>
      <c r="BM35" s="125"/>
    </row>
    <row r="36" spans="3:65">
      <c r="C36" s="319"/>
      <c r="D36" s="126"/>
      <c r="E36" s="127"/>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125"/>
      <c r="BE36" s="125"/>
      <c r="BF36" s="125"/>
      <c r="BG36" s="125"/>
      <c r="BH36" s="125"/>
      <c r="BI36" s="125"/>
      <c r="BJ36" s="125"/>
      <c r="BK36" s="125"/>
      <c r="BL36" s="125"/>
      <c r="BM36" s="125"/>
    </row>
    <row r="37" spans="3:65">
      <c r="C37" s="319"/>
      <c r="D37" s="126"/>
      <c r="E37" s="127"/>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125"/>
      <c r="BE37" s="125"/>
      <c r="BF37" s="125"/>
      <c r="BG37" s="125"/>
      <c r="BH37" s="125"/>
      <c r="BI37" s="125"/>
      <c r="BJ37" s="125"/>
      <c r="BK37" s="125"/>
      <c r="BL37" s="125"/>
      <c r="BM37" s="125"/>
    </row>
    <row r="38" spans="3:65">
      <c r="C38" s="319"/>
      <c r="D38" s="126"/>
      <c r="E38" s="127"/>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125"/>
      <c r="BE38" s="125"/>
      <c r="BF38" s="125"/>
      <c r="BG38" s="125"/>
      <c r="BH38" s="125"/>
      <c r="BI38" s="125"/>
      <c r="BJ38" s="125"/>
      <c r="BK38" s="125"/>
      <c r="BL38" s="125"/>
      <c r="BM38" s="125"/>
    </row>
    <row r="39" spans="3:65">
      <c r="C39" s="319"/>
      <c r="D39" s="126"/>
      <c r="E39" s="127"/>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125"/>
      <c r="BE39" s="125"/>
      <c r="BF39" s="125"/>
      <c r="BG39" s="125"/>
      <c r="BH39" s="125"/>
      <c r="BI39" s="125"/>
      <c r="BJ39" s="125"/>
      <c r="BK39" s="125"/>
      <c r="BL39" s="125"/>
      <c r="BM39" s="125"/>
    </row>
    <row r="40" spans="3:65">
      <c r="C40" s="319"/>
      <c r="D40" s="126"/>
      <c r="E40" s="127"/>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125"/>
      <c r="BE40" s="125"/>
      <c r="BF40" s="125"/>
      <c r="BG40" s="125"/>
      <c r="BH40" s="125"/>
      <c r="BI40" s="125"/>
      <c r="BJ40" s="125"/>
      <c r="BK40" s="125"/>
      <c r="BL40" s="125"/>
      <c r="BM40" s="125"/>
    </row>
    <row r="41" spans="3:65">
      <c r="C41" s="319"/>
      <c r="D41" s="126"/>
      <c r="E41" s="127"/>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125"/>
      <c r="BE41" s="125"/>
      <c r="BF41" s="125"/>
      <c r="BG41" s="125"/>
      <c r="BH41" s="125"/>
      <c r="BI41" s="125"/>
      <c r="BJ41" s="125"/>
      <c r="BK41" s="125"/>
      <c r="BL41" s="125"/>
      <c r="BM41" s="125"/>
    </row>
    <row r="42" spans="3:65">
      <c r="C42" s="319"/>
      <c r="D42" s="126"/>
      <c r="E42" s="127"/>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125"/>
      <c r="BE42" s="125"/>
      <c r="BF42" s="125"/>
      <c r="BG42" s="125"/>
      <c r="BH42" s="125"/>
      <c r="BI42" s="125"/>
      <c r="BJ42" s="125"/>
      <c r="BK42" s="125"/>
      <c r="BL42" s="125"/>
      <c r="BM42" s="125"/>
    </row>
    <row r="43" spans="3:65">
      <c r="C43" s="319"/>
      <c r="D43" s="126"/>
      <c r="E43" s="127"/>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125"/>
      <c r="BE43" s="125"/>
      <c r="BF43" s="125"/>
      <c r="BG43" s="125"/>
      <c r="BH43" s="125"/>
      <c r="BI43" s="125"/>
      <c r="BJ43" s="125"/>
      <c r="BK43" s="125"/>
      <c r="BL43" s="125"/>
      <c r="BM43" s="125"/>
    </row>
    <row r="44" spans="3:65">
      <c r="C44" s="319"/>
      <c r="D44" s="126"/>
      <c r="E44" s="127"/>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125"/>
      <c r="BE44" s="125"/>
      <c r="BF44" s="125"/>
      <c r="BG44" s="125"/>
      <c r="BH44" s="125"/>
      <c r="BI44" s="125"/>
      <c r="BJ44" s="125"/>
      <c r="BK44" s="125"/>
      <c r="BL44" s="125"/>
      <c r="BM44" s="125"/>
    </row>
    <row r="45" spans="3:65">
      <c r="C45" s="319"/>
      <c r="D45" s="126"/>
      <c r="E45" s="127"/>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125"/>
      <c r="BE45" s="125"/>
      <c r="BF45" s="125"/>
      <c r="BG45" s="125"/>
      <c r="BH45" s="125"/>
      <c r="BI45" s="125"/>
      <c r="BJ45" s="125"/>
      <c r="BK45" s="125"/>
      <c r="BL45" s="125"/>
      <c r="BM45" s="125"/>
    </row>
    <row r="46" spans="3:65">
      <c r="C46" s="319"/>
      <c r="D46" s="126"/>
      <c r="E46" s="127"/>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125"/>
      <c r="BE46" s="125"/>
      <c r="BF46" s="125"/>
      <c r="BG46" s="125"/>
      <c r="BH46" s="125"/>
      <c r="BI46" s="125"/>
      <c r="BJ46" s="125"/>
      <c r="BK46" s="125"/>
      <c r="BL46" s="125"/>
      <c r="BM46" s="125"/>
    </row>
    <row r="47" spans="3:65">
      <c r="C47" s="319"/>
      <c r="D47" s="126"/>
      <c r="E47" s="127"/>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125"/>
      <c r="BE47" s="125"/>
      <c r="BF47" s="125"/>
      <c r="BG47" s="125"/>
      <c r="BH47" s="125"/>
      <c r="BI47" s="125"/>
      <c r="BJ47" s="125"/>
      <c r="BK47" s="125"/>
      <c r="BL47" s="125"/>
      <c r="BM47" s="125"/>
    </row>
    <row r="48" spans="3:65">
      <c r="C48" s="319"/>
      <c r="D48" s="126"/>
      <c r="E48" s="127"/>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125"/>
      <c r="BE48" s="125"/>
      <c r="BF48" s="125"/>
      <c r="BG48" s="125"/>
      <c r="BH48" s="125"/>
      <c r="BI48" s="125"/>
      <c r="BJ48" s="125"/>
      <c r="BK48" s="125"/>
      <c r="BL48" s="125"/>
      <c r="BM48" s="125"/>
    </row>
    <row r="49" spans="3:65">
      <c r="C49" s="319"/>
      <c r="D49" s="126"/>
      <c r="E49" s="127"/>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125"/>
      <c r="BE49" s="125"/>
      <c r="BF49" s="125"/>
      <c r="BG49" s="125"/>
      <c r="BH49" s="125"/>
      <c r="BI49" s="125"/>
      <c r="BJ49" s="125"/>
      <c r="BK49" s="125"/>
      <c r="BL49" s="125"/>
      <c r="BM49" s="125"/>
    </row>
    <row r="50" spans="3:65">
      <c r="C50" s="319"/>
      <c r="D50" s="126"/>
      <c r="E50" s="127"/>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125"/>
      <c r="BE50" s="125"/>
      <c r="BF50" s="125"/>
      <c r="BG50" s="125"/>
      <c r="BH50" s="125"/>
      <c r="BI50" s="125"/>
      <c r="BJ50" s="125"/>
      <c r="BK50" s="125"/>
      <c r="BL50" s="125"/>
      <c r="BM50" s="125"/>
    </row>
    <row r="51" spans="3:65">
      <c r="C51" s="319"/>
      <c r="D51" s="126"/>
      <c r="E51" s="127"/>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125"/>
      <c r="BE51" s="125"/>
      <c r="BF51" s="125"/>
      <c r="BG51" s="125"/>
      <c r="BH51" s="125"/>
      <c r="BI51" s="125"/>
      <c r="BJ51" s="125"/>
      <c r="BK51" s="125"/>
      <c r="BL51" s="125"/>
      <c r="BM51" s="125"/>
    </row>
    <row r="52" spans="3:65">
      <c r="C52" s="319"/>
      <c r="D52" s="126"/>
      <c r="E52" s="127"/>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125"/>
      <c r="BE52" s="125"/>
      <c r="BF52" s="125"/>
      <c r="BG52" s="125"/>
      <c r="BH52" s="125"/>
      <c r="BI52" s="125"/>
      <c r="BJ52" s="125"/>
      <c r="BK52" s="125"/>
      <c r="BL52" s="125"/>
      <c r="BM52" s="125"/>
    </row>
    <row r="53" spans="3:65">
      <c r="C53" s="319"/>
      <c r="D53" s="126"/>
      <c r="E53" s="127"/>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125"/>
      <c r="BE53" s="125"/>
      <c r="BF53" s="125"/>
      <c r="BG53" s="125"/>
      <c r="BH53" s="125"/>
      <c r="BI53" s="125"/>
      <c r="BJ53" s="125"/>
      <c r="BK53" s="125"/>
      <c r="BL53" s="125"/>
      <c r="BM53" s="125"/>
    </row>
    <row r="54" spans="3:65">
      <c r="C54" s="319"/>
      <c r="D54" s="126"/>
      <c r="E54" s="127"/>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c r="BC54" s="244"/>
      <c r="BD54" s="125"/>
      <c r="BE54" s="125"/>
      <c r="BF54" s="125"/>
      <c r="BG54" s="125"/>
      <c r="BH54" s="125"/>
      <c r="BI54" s="125"/>
      <c r="BJ54" s="125"/>
      <c r="BK54" s="125"/>
      <c r="BL54" s="125"/>
      <c r="BM54" s="125"/>
    </row>
    <row r="55" spans="3:65">
      <c r="C55" s="319"/>
      <c r="D55" s="126"/>
      <c r="E55" s="127"/>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44"/>
      <c r="BA55" s="244"/>
      <c r="BB55" s="244"/>
      <c r="BC55" s="244"/>
      <c r="BD55" s="125"/>
      <c r="BE55" s="125"/>
      <c r="BF55" s="125"/>
      <c r="BG55" s="125"/>
      <c r="BH55" s="125"/>
      <c r="BI55" s="125"/>
      <c r="BJ55" s="125"/>
      <c r="BK55" s="125"/>
      <c r="BL55" s="125"/>
      <c r="BM55" s="125"/>
    </row>
    <row r="56" spans="3:65">
      <c r="C56" s="319"/>
      <c r="D56" s="126"/>
      <c r="E56" s="127"/>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4"/>
      <c r="BB56" s="244"/>
      <c r="BC56" s="244"/>
      <c r="BD56" s="125"/>
      <c r="BE56" s="125"/>
      <c r="BF56" s="125"/>
      <c r="BG56" s="125"/>
      <c r="BH56" s="125"/>
      <c r="BI56" s="125"/>
      <c r="BJ56" s="125"/>
      <c r="BK56" s="125"/>
      <c r="BL56" s="125"/>
      <c r="BM56" s="125"/>
    </row>
    <row r="57" spans="3:65">
      <c r="C57" s="319"/>
      <c r="D57" s="126"/>
      <c r="E57" s="127"/>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244"/>
      <c r="BB57" s="244"/>
      <c r="BC57" s="244"/>
      <c r="BD57" s="125"/>
      <c r="BE57" s="125"/>
      <c r="BF57" s="125"/>
      <c r="BG57" s="125"/>
      <c r="BH57" s="125"/>
      <c r="BI57" s="125"/>
      <c r="BJ57" s="125"/>
      <c r="BK57" s="125"/>
      <c r="BL57" s="125"/>
      <c r="BM57" s="125"/>
    </row>
    <row r="58" spans="3:65">
      <c r="C58" s="318" t="s">
        <v>523</v>
      </c>
      <c r="D58" s="126"/>
      <c r="E58" s="127"/>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244"/>
      <c r="BD58" s="125"/>
      <c r="BE58" s="125"/>
      <c r="BF58" s="125"/>
      <c r="BG58" s="125"/>
      <c r="BH58" s="125"/>
      <c r="BI58" s="125"/>
      <c r="BJ58" s="125"/>
      <c r="BK58" s="125"/>
      <c r="BL58" s="125"/>
      <c r="BM58" s="125"/>
    </row>
    <row r="59" spans="3:65">
      <c r="C59" s="319"/>
      <c r="D59" s="126"/>
      <c r="E59" s="127"/>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4"/>
      <c r="AV59" s="244"/>
      <c r="AW59" s="244"/>
      <c r="AX59" s="244"/>
      <c r="AY59" s="244"/>
      <c r="AZ59" s="244"/>
      <c r="BA59" s="244"/>
      <c r="BB59" s="244"/>
      <c r="BC59" s="244"/>
      <c r="BD59" s="125"/>
      <c r="BE59" s="125"/>
      <c r="BF59" s="125"/>
      <c r="BG59" s="125"/>
      <c r="BH59" s="125"/>
      <c r="BI59" s="125"/>
      <c r="BJ59" s="125"/>
      <c r="BK59" s="125"/>
      <c r="BL59" s="125"/>
      <c r="BM59" s="125"/>
    </row>
    <row r="60" spans="3:65">
      <c r="C60" s="319"/>
      <c r="D60" s="126"/>
      <c r="E60" s="127"/>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4"/>
      <c r="AP60" s="244"/>
      <c r="AQ60" s="244"/>
      <c r="AR60" s="244"/>
      <c r="AS60" s="244"/>
      <c r="AT60" s="244"/>
      <c r="AU60" s="244"/>
      <c r="AV60" s="244"/>
      <c r="AW60" s="244"/>
      <c r="AX60" s="244"/>
      <c r="AY60" s="244"/>
      <c r="AZ60" s="244"/>
      <c r="BA60" s="244"/>
      <c r="BB60" s="244"/>
      <c r="BC60" s="244"/>
      <c r="BD60" s="125"/>
      <c r="BE60" s="125"/>
      <c r="BF60" s="125"/>
      <c r="BG60" s="125"/>
      <c r="BH60" s="125"/>
      <c r="BI60" s="125"/>
      <c r="BJ60" s="125"/>
      <c r="BK60" s="125"/>
      <c r="BL60" s="125"/>
      <c r="BM60" s="125"/>
    </row>
    <row r="61" spans="3:65">
      <c r="C61" s="319"/>
      <c r="D61" s="126"/>
      <c r="E61" s="127"/>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244"/>
      <c r="AU61" s="244"/>
      <c r="AV61" s="244"/>
      <c r="AW61" s="244"/>
      <c r="AX61" s="244"/>
      <c r="AY61" s="244"/>
      <c r="AZ61" s="244"/>
      <c r="BA61" s="244"/>
      <c r="BB61" s="244"/>
      <c r="BC61" s="244"/>
      <c r="BD61" s="125"/>
      <c r="BE61" s="125"/>
      <c r="BF61" s="125"/>
      <c r="BG61" s="125"/>
      <c r="BH61" s="125"/>
      <c r="BI61" s="125"/>
      <c r="BJ61" s="125"/>
      <c r="BK61" s="125"/>
      <c r="BL61" s="125"/>
      <c r="BM61" s="125"/>
    </row>
    <row r="62" spans="3:65">
      <c r="C62" s="319"/>
      <c r="D62" s="126"/>
      <c r="E62" s="127"/>
      <c r="F62" s="244"/>
      <c r="G62" s="244"/>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4"/>
      <c r="AP62" s="244"/>
      <c r="AQ62" s="244"/>
      <c r="AR62" s="244"/>
      <c r="AS62" s="244"/>
      <c r="AT62" s="244"/>
      <c r="AU62" s="244"/>
      <c r="AV62" s="244"/>
      <c r="AW62" s="244"/>
      <c r="AX62" s="244"/>
      <c r="AY62" s="244"/>
      <c r="AZ62" s="244"/>
      <c r="BA62" s="244"/>
      <c r="BB62" s="244"/>
      <c r="BC62" s="244"/>
      <c r="BD62" s="125"/>
      <c r="BE62" s="125"/>
      <c r="BF62" s="125"/>
      <c r="BG62" s="125"/>
      <c r="BH62" s="125"/>
      <c r="BI62" s="125"/>
      <c r="BJ62" s="125"/>
      <c r="BK62" s="125"/>
      <c r="BL62" s="125"/>
      <c r="BM62" s="125"/>
    </row>
    <row r="63" spans="3:65">
      <c r="C63" s="319"/>
      <c r="D63" s="126"/>
      <c r="E63" s="127"/>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44"/>
      <c r="BA63" s="244"/>
      <c r="BB63" s="244"/>
      <c r="BC63" s="244"/>
      <c r="BD63" s="125"/>
      <c r="BE63" s="125"/>
      <c r="BF63" s="125"/>
      <c r="BG63" s="125"/>
      <c r="BH63" s="125"/>
      <c r="BI63" s="125"/>
      <c r="BJ63" s="125"/>
      <c r="BK63" s="125"/>
      <c r="BL63" s="125"/>
      <c r="BM63" s="125"/>
    </row>
    <row r="64" spans="3:65">
      <c r="C64" s="319"/>
      <c r="D64" s="126"/>
      <c r="E64" s="127"/>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4"/>
      <c r="BD64" s="125"/>
      <c r="BE64" s="125"/>
      <c r="BF64" s="125"/>
      <c r="BG64" s="125"/>
      <c r="BH64" s="125"/>
      <c r="BI64" s="125"/>
      <c r="BJ64" s="125"/>
      <c r="BK64" s="125"/>
      <c r="BL64" s="125"/>
      <c r="BM64" s="125"/>
    </row>
    <row r="65" spans="3:65">
      <c r="C65" s="319"/>
      <c r="D65" s="126"/>
      <c r="E65" s="127"/>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c r="BA65" s="244"/>
      <c r="BB65" s="244"/>
      <c r="BC65" s="244"/>
      <c r="BD65" s="125"/>
      <c r="BE65" s="125"/>
      <c r="BF65" s="125"/>
      <c r="BG65" s="125"/>
      <c r="BH65" s="125"/>
      <c r="BI65" s="125"/>
      <c r="BJ65" s="125"/>
      <c r="BK65" s="125"/>
      <c r="BL65" s="125"/>
      <c r="BM65" s="125"/>
    </row>
    <row r="66" spans="3:65">
      <c r="C66" s="319"/>
      <c r="D66" s="126"/>
      <c r="E66" s="127"/>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244"/>
      <c r="AS66" s="244"/>
      <c r="AT66" s="244"/>
      <c r="AU66" s="244"/>
      <c r="AV66" s="244"/>
      <c r="AW66" s="244"/>
      <c r="AX66" s="244"/>
      <c r="AY66" s="244"/>
      <c r="AZ66" s="244"/>
      <c r="BA66" s="244"/>
      <c r="BB66" s="244"/>
      <c r="BC66" s="244"/>
      <c r="BD66" s="125"/>
      <c r="BE66" s="125"/>
      <c r="BF66" s="125"/>
      <c r="BG66" s="125"/>
      <c r="BH66" s="125"/>
      <c r="BI66" s="125"/>
      <c r="BJ66" s="125"/>
      <c r="BK66" s="125"/>
      <c r="BL66" s="125"/>
      <c r="BM66" s="125"/>
    </row>
    <row r="67" spans="3:65">
      <c r="C67" s="319"/>
      <c r="D67" s="126"/>
      <c r="E67" s="127"/>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AX67" s="244"/>
      <c r="AY67" s="244"/>
      <c r="AZ67" s="244"/>
      <c r="BA67" s="244"/>
      <c r="BB67" s="244"/>
      <c r="BC67" s="244"/>
      <c r="BD67" s="125"/>
      <c r="BE67" s="125"/>
      <c r="BF67" s="125"/>
      <c r="BG67" s="125"/>
      <c r="BH67" s="125"/>
      <c r="BI67" s="125"/>
      <c r="BJ67" s="125"/>
      <c r="BK67" s="125"/>
      <c r="BL67" s="125"/>
      <c r="BM67" s="125"/>
    </row>
    <row r="68" spans="3:65">
      <c r="C68" s="319"/>
      <c r="D68" s="126"/>
      <c r="E68" s="127"/>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4"/>
      <c r="AS68" s="244"/>
      <c r="AT68" s="244"/>
      <c r="AU68" s="244"/>
      <c r="AV68" s="244"/>
      <c r="AW68" s="244"/>
      <c r="AX68" s="244"/>
      <c r="AY68" s="244"/>
      <c r="AZ68" s="244"/>
      <c r="BA68" s="244"/>
      <c r="BB68" s="244"/>
      <c r="BC68" s="244"/>
      <c r="BD68" s="125"/>
      <c r="BE68" s="125"/>
      <c r="BF68" s="125"/>
      <c r="BG68" s="125"/>
      <c r="BH68" s="125"/>
      <c r="BI68" s="125"/>
      <c r="BJ68" s="125"/>
      <c r="BK68" s="125"/>
      <c r="BL68" s="125"/>
      <c r="BM68" s="125"/>
    </row>
    <row r="69" spans="3:65">
      <c r="C69" s="319"/>
      <c r="D69" s="126"/>
      <c r="E69" s="127"/>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244"/>
      <c r="AP69" s="244"/>
      <c r="AQ69" s="244"/>
      <c r="AR69" s="244"/>
      <c r="AS69" s="244"/>
      <c r="AT69" s="244"/>
      <c r="AU69" s="244"/>
      <c r="AV69" s="244"/>
      <c r="AW69" s="244"/>
      <c r="AX69" s="244"/>
      <c r="AY69" s="244"/>
      <c r="AZ69" s="244"/>
      <c r="BA69" s="244"/>
      <c r="BB69" s="244"/>
      <c r="BC69" s="244"/>
      <c r="BD69" s="125"/>
      <c r="BE69" s="125"/>
      <c r="BF69" s="125"/>
      <c r="BG69" s="125"/>
      <c r="BH69" s="125"/>
      <c r="BI69" s="125"/>
      <c r="BJ69" s="125"/>
      <c r="BK69" s="125"/>
      <c r="BL69" s="125"/>
      <c r="BM69" s="125"/>
    </row>
    <row r="70" spans="3:65">
      <c r="C70" s="319"/>
      <c r="D70" s="126"/>
      <c r="E70" s="127"/>
      <c r="F70" s="244"/>
      <c r="G70" s="244"/>
      <c r="H70" s="244"/>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c r="AN70" s="244"/>
      <c r="AO70" s="244"/>
      <c r="AP70" s="244"/>
      <c r="AQ70" s="244"/>
      <c r="AR70" s="244"/>
      <c r="AS70" s="244"/>
      <c r="AT70" s="244"/>
      <c r="AU70" s="244"/>
      <c r="AV70" s="244"/>
      <c r="AW70" s="244"/>
      <c r="AX70" s="244"/>
      <c r="AY70" s="244"/>
      <c r="AZ70" s="244"/>
      <c r="BA70" s="244"/>
      <c r="BB70" s="244"/>
      <c r="BC70" s="244"/>
      <c r="BD70" s="125"/>
      <c r="BE70" s="125"/>
      <c r="BF70" s="125"/>
      <c r="BG70" s="125"/>
      <c r="BH70" s="125"/>
      <c r="BI70" s="125"/>
      <c r="BJ70" s="125"/>
      <c r="BK70" s="125"/>
      <c r="BL70" s="125"/>
      <c r="BM70" s="125"/>
    </row>
    <row r="71" spans="3:65">
      <c r="C71" s="319"/>
      <c r="D71" s="126"/>
      <c r="E71" s="127"/>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244"/>
      <c r="AP71" s="244"/>
      <c r="AQ71" s="244"/>
      <c r="AR71" s="244"/>
      <c r="AS71" s="244"/>
      <c r="AT71" s="244"/>
      <c r="AU71" s="244"/>
      <c r="AV71" s="244"/>
      <c r="AW71" s="244"/>
      <c r="AX71" s="244"/>
      <c r="AY71" s="244"/>
      <c r="AZ71" s="244"/>
      <c r="BA71" s="244"/>
      <c r="BB71" s="244"/>
      <c r="BC71" s="244"/>
      <c r="BD71" s="125"/>
      <c r="BE71" s="125"/>
      <c r="BF71" s="125"/>
      <c r="BG71" s="125"/>
      <c r="BH71" s="125"/>
      <c r="BI71" s="125"/>
      <c r="BJ71" s="125"/>
      <c r="BK71" s="125"/>
      <c r="BL71" s="125"/>
      <c r="BM71" s="125"/>
    </row>
    <row r="72" spans="3:65">
      <c r="C72" s="319"/>
      <c r="D72" s="126"/>
      <c r="E72" s="127"/>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244"/>
      <c r="AP72" s="244"/>
      <c r="AQ72" s="244"/>
      <c r="AR72" s="244"/>
      <c r="AS72" s="244"/>
      <c r="AT72" s="244"/>
      <c r="AU72" s="244"/>
      <c r="AV72" s="244"/>
      <c r="AW72" s="244"/>
      <c r="AX72" s="244"/>
      <c r="AY72" s="244"/>
      <c r="AZ72" s="244"/>
      <c r="BA72" s="244"/>
      <c r="BB72" s="244"/>
      <c r="BC72" s="244"/>
      <c r="BD72" s="125"/>
      <c r="BE72" s="125"/>
      <c r="BF72" s="125"/>
      <c r="BG72" s="125"/>
      <c r="BH72" s="125"/>
      <c r="BI72" s="125"/>
      <c r="BJ72" s="125"/>
      <c r="BK72" s="125"/>
      <c r="BL72" s="125"/>
      <c r="BM72" s="125"/>
    </row>
    <row r="73" spans="3:65">
      <c r="C73" s="319"/>
      <c r="D73" s="126"/>
      <c r="E73" s="127"/>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244"/>
      <c r="AP73" s="244"/>
      <c r="AQ73" s="244"/>
      <c r="AR73" s="244"/>
      <c r="AS73" s="244"/>
      <c r="AT73" s="244"/>
      <c r="AU73" s="244"/>
      <c r="AV73" s="244"/>
      <c r="AW73" s="244"/>
      <c r="AX73" s="244"/>
      <c r="AY73" s="244"/>
      <c r="AZ73" s="244"/>
      <c r="BA73" s="244"/>
      <c r="BB73" s="244"/>
      <c r="BC73" s="244"/>
      <c r="BD73" s="125"/>
      <c r="BE73" s="125"/>
      <c r="BF73" s="125"/>
      <c r="BG73" s="125"/>
      <c r="BH73" s="125"/>
      <c r="BI73" s="125"/>
      <c r="BJ73" s="125"/>
      <c r="BK73" s="125"/>
      <c r="BL73" s="125"/>
      <c r="BM73" s="125"/>
    </row>
    <row r="74" spans="3:65">
      <c r="C74" s="319"/>
      <c r="D74" s="126"/>
      <c r="E74" s="127"/>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244"/>
      <c r="AX74" s="244"/>
      <c r="AY74" s="244"/>
      <c r="AZ74" s="244"/>
      <c r="BA74" s="244"/>
      <c r="BB74" s="244"/>
      <c r="BC74" s="244"/>
      <c r="BD74" s="125"/>
      <c r="BE74" s="125"/>
      <c r="BF74" s="125"/>
      <c r="BG74" s="125"/>
      <c r="BH74" s="125"/>
      <c r="BI74" s="125"/>
      <c r="BJ74" s="125"/>
      <c r="BK74" s="125"/>
      <c r="BL74" s="125"/>
      <c r="BM74" s="125"/>
    </row>
    <row r="75" spans="3:65">
      <c r="C75" s="319"/>
      <c r="D75" s="126"/>
      <c r="E75" s="127"/>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244"/>
      <c r="AP75" s="244"/>
      <c r="AQ75" s="244"/>
      <c r="AR75" s="244"/>
      <c r="AS75" s="244"/>
      <c r="AT75" s="244"/>
      <c r="AU75" s="244"/>
      <c r="AV75" s="244"/>
      <c r="AW75" s="244"/>
      <c r="AX75" s="244"/>
      <c r="AY75" s="244"/>
      <c r="AZ75" s="244"/>
      <c r="BA75" s="244"/>
      <c r="BB75" s="244"/>
      <c r="BC75" s="244"/>
      <c r="BD75" s="125"/>
      <c r="BE75" s="125"/>
      <c r="BF75" s="125"/>
      <c r="BG75" s="125"/>
      <c r="BH75" s="125"/>
      <c r="BI75" s="125"/>
      <c r="BJ75" s="125"/>
      <c r="BK75" s="125"/>
      <c r="BL75" s="125"/>
      <c r="BM75" s="125"/>
    </row>
    <row r="76" spans="3:65">
      <c r="C76" s="319"/>
      <c r="D76" s="126"/>
      <c r="E76" s="127"/>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44"/>
      <c r="AX76" s="244"/>
      <c r="AY76" s="244"/>
      <c r="AZ76" s="244"/>
      <c r="BA76" s="244"/>
      <c r="BB76" s="244"/>
      <c r="BC76" s="244"/>
      <c r="BD76" s="125"/>
      <c r="BE76" s="125"/>
      <c r="BF76" s="125"/>
      <c r="BG76" s="125"/>
      <c r="BH76" s="125"/>
      <c r="BI76" s="125"/>
      <c r="BJ76" s="125"/>
      <c r="BK76" s="125"/>
      <c r="BL76" s="125"/>
      <c r="BM76" s="125"/>
    </row>
    <row r="77" spans="3:65">
      <c r="C77" s="319"/>
      <c r="D77" s="126"/>
      <c r="E77" s="127"/>
      <c r="F77" s="244"/>
      <c r="G77" s="244"/>
      <c r="H77" s="244"/>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4"/>
      <c r="AP77" s="244"/>
      <c r="AQ77" s="244"/>
      <c r="AR77" s="244"/>
      <c r="AS77" s="244"/>
      <c r="AT77" s="244"/>
      <c r="AU77" s="244"/>
      <c r="AV77" s="244"/>
      <c r="AW77" s="244"/>
      <c r="AX77" s="244"/>
      <c r="AY77" s="244"/>
      <c r="AZ77" s="244"/>
      <c r="BA77" s="244"/>
      <c r="BB77" s="244"/>
      <c r="BC77" s="244"/>
      <c r="BD77" s="125"/>
      <c r="BE77" s="125"/>
      <c r="BF77" s="125"/>
      <c r="BG77" s="125"/>
      <c r="BH77" s="125"/>
      <c r="BI77" s="125"/>
      <c r="BJ77" s="125"/>
      <c r="BK77" s="125"/>
      <c r="BL77" s="125"/>
      <c r="BM77" s="125"/>
    </row>
    <row r="78" spans="3:65">
      <c r="C78" s="319"/>
      <c r="D78" s="126"/>
      <c r="E78" s="127"/>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4"/>
      <c r="AP78" s="244"/>
      <c r="AQ78" s="244"/>
      <c r="AR78" s="244"/>
      <c r="AS78" s="244"/>
      <c r="AT78" s="244"/>
      <c r="AU78" s="244"/>
      <c r="AV78" s="244"/>
      <c r="AW78" s="244"/>
      <c r="AX78" s="244"/>
      <c r="AY78" s="244"/>
      <c r="AZ78" s="244"/>
      <c r="BA78" s="244"/>
      <c r="BB78" s="244"/>
      <c r="BC78" s="244"/>
      <c r="BD78" s="125"/>
      <c r="BE78" s="125"/>
      <c r="BF78" s="125"/>
      <c r="BG78" s="125"/>
      <c r="BH78" s="125"/>
      <c r="BI78" s="125"/>
      <c r="BJ78" s="125"/>
      <c r="BK78" s="125"/>
      <c r="BL78" s="125"/>
      <c r="BM78" s="125"/>
    </row>
    <row r="79" spans="3:65">
      <c r="C79" s="319"/>
      <c r="D79" s="126"/>
      <c r="E79" s="127"/>
      <c r="F79" s="244"/>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4"/>
      <c r="AP79" s="244"/>
      <c r="AQ79" s="244"/>
      <c r="AR79" s="244"/>
      <c r="AS79" s="244"/>
      <c r="AT79" s="244"/>
      <c r="AU79" s="244"/>
      <c r="AV79" s="244"/>
      <c r="AW79" s="244"/>
      <c r="AX79" s="244"/>
      <c r="AY79" s="244"/>
      <c r="AZ79" s="244"/>
      <c r="BA79" s="244"/>
      <c r="BB79" s="244"/>
      <c r="BC79" s="244"/>
      <c r="BD79" s="125"/>
      <c r="BE79" s="125"/>
      <c r="BF79" s="125"/>
      <c r="BG79" s="125"/>
      <c r="BH79" s="125"/>
      <c r="BI79" s="125"/>
      <c r="BJ79" s="125"/>
      <c r="BK79" s="125"/>
      <c r="BL79" s="125"/>
      <c r="BM79" s="125"/>
    </row>
    <row r="80" spans="3:65">
      <c r="C80" s="319"/>
      <c r="D80" s="126"/>
      <c r="E80" s="127"/>
      <c r="F80" s="244"/>
      <c r="G80" s="244"/>
      <c r="H80" s="244"/>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244"/>
      <c r="AP80" s="244"/>
      <c r="AQ80" s="244"/>
      <c r="AR80" s="244"/>
      <c r="AS80" s="244"/>
      <c r="AT80" s="244"/>
      <c r="AU80" s="244"/>
      <c r="AV80" s="244"/>
      <c r="AW80" s="244"/>
      <c r="AX80" s="244"/>
      <c r="AY80" s="244"/>
      <c r="AZ80" s="244"/>
      <c r="BA80" s="244"/>
      <c r="BB80" s="244"/>
      <c r="BC80" s="244"/>
      <c r="BD80" s="125"/>
      <c r="BE80" s="125"/>
      <c r="BF80" s="125"/>
      <c r="BG80" s="125"/>
      <c r="BH80" s="125"/>
      <c r="BI80" s="125"/>
      <c r="BJ80" s="125"/>
      <c r="BK80" s="125"/>
      <c r="BL80" s="125"/>
      <c r="BM80" s="125"/>
    </row>
    <row r="81" spans="3:65">
      <c r="C81" s="319"/>
      <c r="D81" s="126"/>
      <c r="E81" s="127"/>
      <c r="F81" s="244"/>
      <c r="G81" s="244"/>
      <c r="H81" s="244"/>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244"/>
      <c r="AP81" s="244"/>
      <c r="AQ81" s="244"/>
      <c r="AR81" s="244"/>
      <c r="AS81" s="244"/>
      <c r="AT81" s="244"/>
      <c r="AU81" s="244"/>
      <c r="AV81" s="244"/>
      <c r="AW81" s="244"/>
      <c r="AX81" s="244"/>
      <c r="AY81" s="244"/>
      <c r="AZ81" s="244"/>
      <c r="BA81" s="244"/>
      <c r="BB81" s="244"/>
      <c r="BC81" s="244"/>
      <c r="BD81" s="125"/>
      <c r="BE81" s="125"/>
      <c r="BF81" s="125"/>
      <c r="BG81" s="125"/>
      <c r="BH81" s="125"/>
      <c r="BI81" s="125"/>
      <c r="BJ81" s="125"/>
      <c r="BK81" s="125"/>
      <c r="BL81" s="125"/>
      <c r="BM81" s="125"/>
    </row>
    <row r="82" spans="3:65">
      <c r="C82" s="318" t="s">
        <v>524</v>
      </c>
      <c r="D82" s="126"/>
      <c r="E82" s="127"/>
      <c r="F82" s="244"/>
      <c r="G82" s="244"/>
      <c r="H82" s="244"/>
      <c r="I82" s="244"/>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244"/>
      <c r="AP82" s="244"/>
      <c r="AQ82" s="244"/>
      <c r="AR82" s="244"/>
      <c r="AS82" s="244"/>
      <c r="AT82" s="244"/>
      <c r="AU82" s="244"/>
      <c r="AV82" s="244"/>
      <c r="AW82" s="244"/>
      <c r="AX82" s="244"/>
      <c r="AY82" s="244"/>
      <c r="AZ82" s="244"/>
      <c r="BA82" s="244"/>
      <c r="BB82" s="244"/>
      <c r="BC82" s="244"/>
      <c r="BD82" s="125"/>
      <c r="BE82" s="125"/>
      <c r="BF82" s="125"/>
      <c r="BG82" s="125"/>
      <c r="BH82" s="125"/>
      <c r="BI82" s="125"/>
      <c r="BJ82" s="125"/>
      <c r="BK82" s="125"/>
      <c r="BL82" s="125"/>
      <c r="BM82" s="125"/>
    </row>
    <row r="83" spans="3:65">
      <c r="C83" s="319"/>
      <c r="D83" s="126"/>
      <c r="E83" s="127"/>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4"/>
      <c r="AR83" s="244"/>
      <c r="AS83" s="244"/>
      <c r="AT83" s="244"/>
      <c r="AU83" s="244"/>
      <c r="AV83" s="244"/>
      <c r="AW83" s="244"/>
      <c r="AX83" s="244"/>
      <c r="AY83" s="244"/>
      <c r="AZ83" s="244"/>
      <c r="BA83" s="244"/>
      <c r="BB83" s="244"/>
      <c r="BC83" s="244"/>
      <c r="BD83" s="125"/>
      <c r="BE83" s="125"/>
      <c r="BF83" s="125"/>
      <c r="BG83" s="125"/>
      <c r="BH83" s="125"/>
      <c r="BI83" s="125"/>
      <c r="BJ83" s="125"/>
      <c r="BK83" s="125"/>
      <c r="BL83" s="125"/>
      <c r="BM83" s="125"/>
    </row>
    <row r="84" spans="3:65">
      <c r="C84" s="319"/>
      <c r="D84" s="126"/>
      <c r="E84" s="127"/>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4"/>
      <c r="AP84" s="244"/>
      <c r="AQ84" s="244"/>
      <c r="AR84" s="244"/>
      <c r="AS84" s="244"/>
      <c r="AT84" s="244"/>
      <c r="AU84" s="244"/>
      <c r="AV84" s="244"/>
      <c r="AW84" s="244"/>
      <c r="AX84" s="244"/>
      <c r="AY84" s="244"/>
      <c r="AZ84" s="244"/>
      <c r="BA84" s="244"/>
      <c r="BB84" s="244"/>
      <c r="BC84" s="244"/>
      <c r="BD84" s="125"/>
      <c r="BE84" s="125"/>
      <c r="BF84" s="125"/>
      <c r="BG84" s="125"/>
      <c r="BH84" s="125"/>
      <c r="BI84" s="125"/>
      <c r="BJ84" s="125"/>
      <c r="BK84" s="125"/>
      <c r="BL84" s="125"/>
      <c r="BM84" s="125"/>
    </row>
    <row r="85" spans="3:65">
      <c r="C85" s="319"/>
      <c r="D85" s="126"/>
      <c r="E85" s="127"/>
      <c r="F85" s="244"/>
      <c r="G85" s="244"/>
      <c r="H85" s="244"/>
      <c r="I85" s="244"/>
      <c r="J85" s="244"/>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244"/>
      <c r="AP85" s="244"/>
      <c r="AQ85" s="244"/>
      <c r="AR85" s="244"/>
      <c r="AS85" s="244"/>
      <c r="AT85" s="244"/>
      <c r="AU85" s="244"/>
      <c r="AV85" s="244"/>
      <c r="AW85" s="244"/>
      <c r="AX85" s="244"/>
      <c r="AY85" s="244"/>
      <c r="AZ85" s="244"/>
      <c r="BA85" s="244"/>
      <c r="BB85" s="244"/>
      <c r="BC85" s="244"/>
      <c r="BD85" s="125"/>
      <c r="BE85" s="125"/>
      <c r="BF85" s="125"/>
      <c r="BG85" s="125"/>
      <c r="BH85" s="125"/>
      <c r="BI85" s="125"/>
      <c r="BJ85" s="125"/>
      <c r="BK85" s="125"/>
      <c r="BL85" s="125"/>
      <c r="BM85" s="125"/>
    </row>
    <row r="86" spans="3:65">
      <c r="C86" s="319"/>
      <c r="D86" s="126"/>
      <c r="E86" s="127"/>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4"/>
      <c r="AP86" s="244"/>
      <c r="AQ86" s="244"/>
      <c r="AR86" s="244"/>
      <c r="AS86" s="244"/>
      <c r="AT86" s="244"/>
      <c r="AU86" s="244"/>
      <c r="AV86" s="244"/>
      <c r="AW86" s="244"/>
      <c r="AX86" s="244"/>
      <c r="AY86" s="244"/>
      <c r="AZ86" s="244"/>
      <c r="BA86" s="244"/>
      <c r="BB86" s="244"/>
      <c r="BC86" s="244"/>
      <c r="BD86" s="125"/>
      <c r="BE86" s="125"/>
      <c r="BF86" s="125"/>
      <c r="BG86" s="125"/>
      <c r="BH86" s="125"/>
      <c r="BI86" s="125"/>
      <c r="BJ86" s="125"/>
      <c r="BK86" s="125"/>
      <c r="BL86" s="125"/>
      <c r="BM86" s="125"/>
    </row>
    <row r="87" spans="3:65">
      <c r="C87" s="319"/>
      <c r="D87" s="126"/>
      <c r="E87" s="127"/>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244"/>
      <c r="AP87" s="244"/>
      <c r="AQ87" s="244"/>
      <c r="AR87" s="244"/>
      <c r="AS87" s="244"/>
      <c r="AT87" s="244"/>
      <c r="AU87" s="244"/>
      <c r="AV87" s="244"/>
      <c r="AW87" s="244"/>
      <c r="AX87" s="244"/>
      <c r="AY87" s="244"/>
      <c r="AZ87" s="244"/>
      <c r="BA87" s="244"/>
      <c r="BB87" s="244"/>
      <c r="BC87" s="244"/>
      <c r="BD87" s="125"/>
      <c r="BE87" s="125"/>
      <c r="BF87" s="125"/>
      <c r="BG87" s="125"/>
      <c r="BH87" s="125"/>
      <c r="BI87" s="125"/>
      <c r="BJ87" s="125"/>
      <c r="BK87" s="125"/>
      <c r="BL87" s="125"/>
      <c r="BM87" s="125"/>
    </row>
    <row r="88" spans="3:65">
      <c r="C88" s="319"/>
      <c r="D88" s="126"/>
      <c r="E88" s="127"/>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244"/>
      <c r="AP88" s="244"/>
      <c r="AQ88" s="244"/>
      <c r="AR88" s="244"/>
      <c r="AS88" s="244"/>
      <c r="AT88" s="244"/>
      <c r="AU88" s="244"/>
      <c r="AV88" s="244"/>
      <c r="AW88" s="244"/>
      <c r="AX88" s="244"/>
      <c r="AY88" s="244"/>
      <c r="AZ88" s="244"/>
      <c r="BA88" s="244"/>
      <c r="BB88" s="244"/>
      <c r="BC88" s="244"/>
      <c r="BD88" s="125"/>
      <c r="BE88" s="125"/>
      <c r="BF88" s="125"/>
      <c r="BG88" s="125"/>
      <c r="BH88" s="125"/>
      <c r="BI88" s="125"/>
      <c r="BJ88" s="125"/>
      <c r="BK88" s="125"/>
      <c r="BL88" s="125"/>
      <c r="BM88" s="125"/>
    </row>
    <row r="89" spans="3:65">
      <c r="C89" s="319"/>
      <c r="D89" s="126"/>
      <c r="E89" s="127"/>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44"/>
      <c r="AP89" s="244"/>
      <c r="AQ89" s="244"/>
      <c r="AR89" s="244"/>
      <c r="AS89" s="244"/>
      <c r="AT89" s="244"/>
      <c r="AU89" s="244"/>
      <c r="AV89" s="244"/>
      <c r="AW89" s="244"/>
      <c r="AX89" s="244"/>
      <c r="AY89" s="244"/>
      <c r="AZ89" s="244"/>
      <c r="BA89" s="244"/>
      <c r="BB89" s="244"/>
      <c r="BC89" s="244"/>
      <c r="BD89" s="125"/>
      <c r="BE89" s="125"/>
      <c r="BF89" s="125"/>
      <c r="BG89" s="125"/>
      <c r="BH89" s="125"/>
      <c r="BI89" s="125"/>
      <c r="BJ89" s="125"/>
      <c r="BK89" s="125"/>
      <c r="BL89" s="125"/>
      <c r="BM89" s="125"/>
    </row>
    <row r="90" spans="3:65">
      <c r="C90" s="319"/>
      <c r="D90" s="126"/>
      <c r="E90" s="127"/>
      <c r="F90" s="244"/>
      <c r="G90" s="244"/>
      <c r="H90" s="244"/>
      <c r="I90" s="244"/>
      <c r="J90" s="244"/>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44"/>
      <c r="AP90" s="244"/>
      <c r="AQ90" s="244"/>
      <c r="AR90" s="244"/>
      <c r="AS90" s="244"/>
      <c r="AT90" s="244"/>
      <c r="AU90" s="244"/>
      <c r="AV90" s="244"/>
      <c r="AW90" s="244"/>
      <c r="AX90" s="244"/>
      <c r="AY90" s="244"/>
      <c r="AZ90" s="244"/>
      <c r="BA90" s="244"/>
      <c r="BB90" s="244"/>
      <c r="BC90" s="244"/>
      <c r="BD90" s="125"/>
      <c r="BE90" s="125"/>
      <c r="BF90" s="125"/>
      <c r="BG90" s="125"/>
      <c r="BH90" s="125"/>
      <c r="BI90" s="125"/>
      <c r="BJ90" s="125"/>
      <c r="BK90" s="125"/>
      <c r="BL90" s="125"/>
      <c r="BM90" s="125"/>
    </row>
    <row r="91" spans="3:65">
      <c r="C91" s="319"/>
      <c r="D91" s="126"/>
      <c r="E91" s="127"/>
      <c r="F91" s="244"/>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244"/>
      <c r="AT91" s="244"/>
      <c r="AU91" s="244"/>
      <c r="AV91" s="244"/>
      <c r="AW91" s="244"/>
      <c r="AX91" s="244"/>
      <c r="AY91" s="244"/>
      <c r="AZ91" s="244"/>
      <c r="BA91" s="244"/>
      <c r="BB91" s="244"/>
      <c r="BC91" s="244"/>
      <c r="BD91" s="125"/>
      <c r="BE91" s="125"/>
      <c r="BF91" s="125"/>
      <c r="BG91" s="125"/>
      <c r="BH91" s="125"/>
      <c r="BI91" s="125"/>
      <c r="BJ91" s="125"/>
      <c r="BK91" s="125"/>
      <c r="BL91" s="125"/>
      <c r="BM91" s="125"/>
    </row>
    <row r="92" spans="3:65">
      <c r="C92" s="319"/>
      <c r="D92" s="126"/>
      <c r="E92" s="127"/>
      <c r="F92" s="244"/>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244"/>
      <c r="AQ92" s="244"/>
      <c r="AR92" s="244"/>
      <c r="AS92" s="244"/>
      <c r="AT92" s="244"/>
      <c r="AU92" s="244"/>
      <c r="AV92" s="244"/>
      <c r="AW92" s="244"/>
      <c r="AX92" s="244"/>
      <c r="AY92" s="244"/>
      <c r="AZ92" s="244"/>
      <c r="BA92" s="244"/>
      <c r="BB92" s="244"/>
      <c r="BC92" s="244"/>
      <c r="BD92" s="125"/>
      <c r="BE92" s="125"/>
      <c r="BF92" s="125"/>
      <c r="BG92" s="125"/>
      <c r="BH92" s="125"/>
      <c r="BI92" s="125"/>
      <c r="BJ92" s="125"/>
      <c r="BK92" s="125"/>
      <c r="BL92" s="125"/>
      <c r="BM92" s="125"/>
    </row>
    <row r="93" spans="3:65">
      <c r="C93" s="319"/>
      <c r="D93" s="126"/>
      <c r="E93" s="127"/>
      <c r="F93" s="244"/>
      <c r="G93" s="244"/>
      <c r="H93" s="244"/>
      <c r="I93" s="244"/>
      <c r="J93" s="244"/>
      <c r="K93" s="244"/>
      <c r="L93" s="244"/>
      <c r="M93" s="244"/>
      <c r="N93" s="244"/>
      <c r="O93" s="244"/>
      <c r="P93" s="244"/>
      <c r="Q93" s="244"/>
      <c r="R93" s="244"/>
      <c r="S93" s="244"/>
      <c r="T93" s="244"/>
      <c r="U93" s="244"/>
      <c r="V93" s="244"/>
      <c r="W93" s="244"/>
      <c r="X93" s="244"/>
      <c r="Y93" s="244"/>
      <c r="Z93" s="244"/>
      <c r="AA93" s="244"/>
      <c r="AB93" s="244"/>
      <c r="AC93" s="244"/>
      <c r="AD93" s="244"/>
      <c r="AE93" s="244"/>
      <c r="AF93" s="244"/>
      <c r="AG93" s="244"/>
      <c r="AH93" s="244"/>
      <c r="AI93" s="244"/>
      <c r="AJ93" s="244"/>
      <c r="AK93" s="244"/>
      <c r="AL93" s="244"/>
      <c r="AM93" s="244"/>
      <c r="AN93" s="244"/>
      <c r="AO93" s="244"/>
      <c r="AP93" s="244"/>
      <c r="AQ93" s="244"/>
      <c r="AR93" s="244"/>
      <c r="AS93" s="244"/>
      <c r="AT93" s="244"/>
      <c r="AU93" s="244"/>
      <c r="AV93" s="244"/>
      <c r="AW93" s="244"/>
      <c r="AX93" s="244"/>
      <c r="AY93" s="244"/>
      <c r="AZ93" s="244"/>
      <c r="BA93" s="244"/>
      <c r="BB93" s="244"/>
      <c r="BC93" s="244"/>
      <c r="BD93" s="125"/>
      <c r="BE93" s="125"/>
      <c r="BF93" s="125"/>
      <c r="BG93" s="125"/>
      <c r="BH93" s="125"/>
      <c r="BI93" s="125"/>
      <c r="BJ93" s="125"/>
      <c r="BK93" s="125"/>
      <c r="BL93" s="125"/>
      <c r="BM93" s="125"/>
    </row>
    <row r="94" spans="3:65">
      <c r="C94" s="319"/>
      <c r="D94" s="126"/>
      <c r="E94" s="127"/>
      <c r="F94" s="244"/>
      <c r="G94" s="244"/>
      <c r="H94" s="244"/>
      <c r="I94" s="244"/>
      <c r="J94" s="244"/>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c r="AP94" s="244"/>
      <c r="AQ94" s="244"/>
      <c r="AR94" s="244"/>
      <c r="AS94" s="244"/>
      <c r="AT94" s="244"/>
      <c r="AU94" s="244"/>
      <c r="AV94" s="244"/>
      <c r="AW94" s="244"/>
      <c r="AX94" s="244"/>
      <c r="AY94" s="244"/>
      <c r="AZ94" s="244"/>
      <c r="BA94" s="244"/>
      <c r="BB94" s="244"/>
      <c r="BC94" s="244"/>
      <c r="BD94" s="125"/>
      <c r="BE94" s="125"/>
      <c r="BF94" s="125"/>
      <c r="BG94" s="125"/>
      <c r="BH94" s="125"/>
      <c r="BI94" s="125"/>
      <c r="BJ94" s="125"/>
      <c r="BK94" s="125"/>
      <c r="BL94" s="125"/>
      <c r="BM94" s="125"/>
    </row>
    <row r="95" spans="3:65">
      <c r="C95" s="319"/>
      <c r="D95" s="126"/>
      <c r="E95" s="127"/>
      <c r="F95" s="244"/>
      <c r="G95" s="244"/>
      <c r="H95" s="244"/>
      <c r="I95" s="244"/>
      <c r="J95" s="244"/>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244"/>
      <c r="AP95" s="244"/>
      <c r="AQ95" s="244"/>
      <c r="AR95" s="244"/>
      <c r="AS95" s="244"/>
      <c r="AT95" s="244"/>
      <c r="AU95" s="244"/>
      <c r="AV95" s="244"/>
      <c r="AW95" s="244"/>
      <c r="AX95" s="244"/>
      <c r="AY95" s="244"/>
      <c r="AZ95" s="244"/>
      <c r="BA95" s="244"/>
      <c r="BB95" s="244"/>
      <c r="BC95" s="244"/>
      <c r="BD95" s="125"/>
      <c r="BE95" s="125"/>
      <c r="BF95" s="125"/>
      <c r="BG95" s="125"/>
      <c r="BH95" s="125"/>
      <c r="BI95" s="125"/>
      <c r="BJ95" s="125"/>
      <c r="BK95" s="125"/>
      <c r="BL95" s="125"/>
      <c r="BM95" s="125"/>
    </row>
    <row r="96" spans="3:65">
      <c r="C96" s="319"/>
      <c r="D96" s="126"/>
      <c r="E96" s="127"/>
      <c r="F96" s="244"/>
      <c r="G96" s="244"/>
      <c r="H96" s="244"/>
      <c r="I96" s="244"/>
      <c r="J96" s="244"/>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244"/>
      <c r="AU96" s="244"/>
      <c r="AV96" s="244"/>
      <c r="AW96" s="244"/>
      <c r="AX96" s="244"/>
      <c r="AY96" s="244"/>
      <c r="AZ96" s="244"/>
      <c r="BA96" s="244"/>
      <c r="BB96" s="244"/>
      <c r="BC96" s="244"/>
      <c r="BD96" s="125"/>
      <c r="BE96" s="125"/>
      <c r="BF96" s="125"/>
      <c r="BG96" s="125"/>
      <c r="BH96" s="125"/>
      <c r="BI96" s="125"/>
      <c r="BJ96" s="125"/>
      <c r="BK96" s="125"/>
      <c r="BL96" s="125"/>
      <c r="BM96" s="125"/>
    </row>
    <row r="97" spans="3:65">
      <c r="C97" s="319"/>
      <c r="D97" s="126"/>
      <c r="E97" s="127"/>
      <c r="F97" s="244"/>
      <c r="G97" s="244"/>
      <c r="H97" s="244"/>
      <c r="I97" s="244"/>
      <c r="J97" s="244"/>
      <c r="K97" s="244"/>
      <c r="L97" s="244"/>
      <c r="M97" s="244"/>
      <c r="N97" s="244"/>
      <c r="O97" s="244"/>
      <c r="P97" s="244"/>
      <c r="Q97" s="244"/>
      <c r="R97" s="244"/>
      <c r="S97" s="244"/>
      <c r="T97" s="244"/>
      <c r="U97" s="244"/>
      <c r="V97" s="244"/>
      <c r="W97" s="244"/>
      <c r="X97" s="244"/>
      <c r="Y97" s="244"/>
      <c r="Z97" s="244"/>
      <c r="AA97" s="244"/>
      <c r="AB97" s="244"/>
      <c r="AC97" s="244"/>
      <c r="AD97" s="244"/>
      <c r="AE97" s="244"/>
      <c r="AF97" s="244"/>
      <c r="AG97" s="244"/>
      <c r="AH97" s="244"/>
      <c r="AI97" s="244"/>
      <c r="AJ97" s="244"/>
      <c r="AK97" s="244"/>
      <c r="AL97" s="244"/>
      <c r="AM97" s="244"/>
      <c r="AN97" s="244"/>
      <c r="AO97" s="244"/>
      <c r="AP97" s="244"/>
      <c r="AQ97" s="244"/>
      <c r="AR97" s="244"/>
      <c r="AS97" s="244"/>
      <c r="AT97" s="244"/>
      <c r="AU97" s="244"/>
      <c r="AV97" s="244"/>
      <c r="AW97" s="244"/>
      <c r="AX97" s="244"/>
      <c r="AY97" s="244"/>
      <c r="AZ97" s="244"/>
      <c r="BA97" s="244"/>
      <c r="BB97" s="244"/>
      <c r="BC97" s="244"/>
      <c r="BD97" s="125"/>
      <c r="BE97" s="125"/>
      <c r="BF97" s="125"/>
      <c r="BG97" s="125"/>
      <c r="BH97" s="125"/>
      <c r="BI97" s="125"/>
      <c r="BJ97" s="125"/>
      <c r="BK97" s="125"/>
      <c r="BL97" s="125"/>
      <c r="BM97" s="125"/>
    </row>
    <row r="98" spans="3:65">
      <c r="C98" s="319"/>
      <c r="D98" s="126"/>
      <c r="E98" s="127"/>
      <c r="F98" s="244"/>
      <c r="G98" s="244"/>
      <c r="H98" s="244"/>
      <c r="I98" s="244"/>
      <c r="J98" s="244"/>
      <c r="K98" s="244"/>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4"/>
      <c r="AR98" s="244"/>
      <c r="AS98" s="244"/>
      <c r="AT98" s="244"/>
      <c r="AU98" s="244"/>
      <c r="AV98" s="244"/>
      <c r="AW98" s="244"/>
      <c r="AX98" s="244"/>
      <c r="AY98" s="244"/>
      <c r="AZ98" s="244"/>
      <c r="BA98" s="244"/>
      <c r="BB98" s="244"/>
      <c r="BC98" s="244"/>
      <c r="BD98" s="125"/>
      <c r="BE98" s="125"/>
      <c r="BF98" s="125"/>
      <c r="BG98" s="125"/>
      <c r="BH98" s="125"/>
      <c r="BI98" s="125"/>
      <c r="BJ98" s="125"/>
      <c r="BK98" s="125"/>
      <c r="BL98" s="125"/>
      <c r="BM98" s="125"/>
    </row>
    <row r="99" spans="3:65">
      <c r="C99" s="319"/>
      <c r="D99" s="126"/>
      <c r="E99" s="127"/>
      <c r="F99" s="244"/>
      <c r="G99" s="244"/>
      <c r="H99" s="244"/>
      <c r="I99" s="244"/>
      <c r="J99" s="244"/>
      <c r="K99" s="244"/>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244"/>
      <c r="AP99" s="244"/>
      <c r="AQ99" s="244"/>
      <c r="AR99" s="244"/>
      <c r="AS99" s="244"/>
      <c r="AT99" s="244"/>
      <c r="AU99" s="244"/>
      <c r="AV99" s="244"/>
      <c r="AW99" s="244"/>
      <c r="AX99" s="244"/>
      <c r="AY99" s="244"/>
      <c r="AZ99" s="244"/>
      <c r="BA99" s="244"/>
      <c r="BB99" s="244"/>
      <c r="BC99" s="244"/>
      <c r="BD99" s="125"/>
      <c r="BE99" s="125"/>
      <c r="BF99" s="125"/>
      <c r="BG99" s="125"/>
      <c r="BH99" s="125"/>
      <c r="BI99" s="125"/>
      <c r="BJ99" s="125"/>
      <c r="BK99" s="125"/>
      <c r="BL99" s="125"/>
      <c r="BM99" s="125"/>
    </row>
    <row r="100" spans="3:65">
      <c r="C100" s="319"/>
      <c r="D100" s="126"/>
      <c r="E100" s="127"/>
      <c r="F100" s="244"/>
      <c r="G100" s="244"/>
      <c r="H100" s="244"/>
      <c r="I100" s="244"/>
      <c r="J100" s="244"/>
      <c r="K100" s="244"/>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244"/>
      <c r="AP100" s="244"/>
      <c r="AQ100" s="244"/>
      <c r="AR100" s="244"/>
      <c r="AS100" s="244"/>
      <c r="AT100" s="244"/>
      <c r="AU100" s="244"/>
      <c r="AV100" s="244"/>
      <c r="AW100" s="244"/>
      <c r="AX100" s="244"/>
      <c r="AY100" s="244"/>
      <c r="AZ100" s="244"/>
      <c r="BA100" s="244"/>
      <c r="BB100" s="244"/>
      <c r="BC100" s="244"/>
      <c r="BD100" s="125"/>
      <c r="BE100" s="125"/>
      <c r="BF100" s="125"/>
      <c r="BG100" s="125"/>
      <c r="BH100" s="125"/>
      <c r="BI100" s="125"/>
      <c r="BJ100" s="125"/>
      <c r="BK100" s="125"/>
      <c r="BL100" s="125"/>
      <c r="BM100" s="125"/>
    </row>
    <row r="101" spans="3:65">
      <c r="C101" s="319"/>
      <c r="D101" s="126"/>
      <c r="E101" s="127"/>
      <c r="F101" s="244"/>
      <c r="G101" s="244"/>
      <c r="H101" s="244"/>
      <c r="I101" s="244"/>
      <c r="J101" s="244"/>
      <c r="K101" s="244"/>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244"/>
      <c r="AP101" s="244"/>
      <c r="AQ101" s="244"/>
      <c r="AR101" s="244"/>
      <c r="AS101" s="244"/>
      <c r="AT101" s="244"/>
      <c r="AU101" s="244"/>
      <c r="AV101" s="244"/>
      <c r="AW101" s="244"/>
      <c r="AX101" s="244"/>
      <c r="AY101" s="244"/>
      <c r="AZ101" s="244"/>
      <c r="BA101" s="244"/>
      <c r="BB101" s="244"/>
      <c r="BC101" s="244"/>
      <c r="BD101" s="125"/>
      <c r="BE101" s="125"/>
      <c r="BF101" s="125"/>
      <c r="BG101" s="125"/>
      <c r="BH101" s="125"/>
      <c r="BI101" s="125"/>
      <c r="BJ101" s="125"/>
      <c r="BK101" s="125"/>
      <c r="BL101" s="125"/>
      <c r="BM101" s="125"/>
    </row>
    <row r="102" spans="3:65">
      <c r="C102" s="319"/>
      <c r="D102" s="126"/>
      <c r="E102" s="127"/>
      <c r="F102" s="244"/>
      <c r="G102" s="244"/>
      <c r="H102" s="244"/>
      <c r="I102" s="244"/>
      <c r="J102" s="244"/>
      <c r="K102" s="244"/>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244"/>
      <c r="AP102" s="244"/>
      <c r="AQ102" s="244"/>
      <c r="AR102" s="244"/>
      <c r="AS102" s="244"/>
      <c r="AT102" s="244"/>
      <c r="AU102" s="244"/>
      <c r="AV102" s="244"/>
      <c r="AW102" s="244"/>
      <c r="AX102" s="244"/>
      <c r="AY102" s="244"/>
      <c r="AZ102" s="244"/>
      <c r="BA102" s="244"/>
      <c r="BB102" s="244"/>
      <c r="BC102" s="244"/>
      <c r="BD102" s="125"/>
      <c r="BE102" s="125"/>
      <c r="BF102" s="125"/>
      <c r="BG102" s="125"/>
      <c r="BH102" s="125"/>
      <c r="BI102" s="125"/>
      <c r="BJ102" s="125"/>
      <c r="BK102" s="125"/>
      <c r="BL102" s="125"/>
      <c r="BM102" s="125"/>
    </row>
    <row r="103" spans="3:65">
      <c r="C103" s="319"/>
      <c r="D103" s="126"/>
      <c r="E103" s="127"/>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4"/>
      <c r="AP103" s="244"/>
      <c r="AQ103" s="244"/>
      <c r="AR103" s="244"/>
      <c r="AS103" s="244"/>
      <c r="AT103" s="244"/>
      <c r="AU103" s="244"/>
      <c r="AV103" s="244"/>
      <c r="AW103" s="244"/>
      <c r="AX103" s="244"/>
      <c r="AY103" s="244"/>
      <c r="AZ103" s="244"/>
      <c r="BA103" s="244"/>
      <c r="BB103" s="244"/>
      <c r="BC103" s="244"/>
      <c r="BD103" s="125"/>
      <c r="BE103" s="125"/>
      <c r="BF103" s="125"/>
      <c r="BG103" s="125"/>
      <c r="BH103" s="125"/>
      <c r="BI103" s="125"/>
      <c r="BJ103" s="125"/>
      <c r="BK103" s="125"/>
      <c r="BL103" s="125"/>
      <c r="BM103" s="125"/>
    </row>
    <row r="104" spans="3:65">
      <c r="C104" s="319"/>
      <c r="D104" s="126"/>
      <c r="E104" s="127"/>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244"/>
      <c r="AR104" s="244"/>
      <c r="AS104" s="244"/>
      <c r="AT104" s="244"/>
      <c r="AU104" s="244"/>
      <c r="AV104" s="244"/>
      <c r="AW104" s="244"/>
      <c r="AX104" s="244"/>
      <c r="AY104" s="244"/>
      <c r="AZ104" s="244"/>
      <c r="BA104" s="244"/>
      <c r="BB104" s="244"/>
      <c r="BC104" s="244"/>
      <c r="BD104" s="125"/>
      <c r="BE104" s="125"/>
      <c r="BF104" s="125"/>
      <c r="BG104" s="125"/>
      <c r="BH104" s="125"/>
      <c r="BI104" s="125"/>
      <c r="BJ104" s="125"/>
      <c r="BK104" s="125"/>
      <c r="BL104" s="125"/>
      <c r="BM104" s="125"/>
    </row>
    <row r="105" spans="3:65">
      <c r="C105" s="319"/>
      <c r="D105" s="126"/>
      <c r="E105" s="127"/>
      <c r="F105" s="244"/>
      <c r="G105" s="244"/>
      <c r="H105" s="244"/>
      <c r="I105" s="244"/>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c r="AP105" s="244"/>
      <c r="AQ105" s="244"/>
      <c r="AR105" s="244"/>
      <c r="AS105" s="244"/>
      <c r="AT105" s="244"/>
      <c r="AU105" s="244"/>
      <c r="AV105" s="244"/>
      <c r="AW105" s="244"/>
      <c r="AX105" s="244"/>
      <c r="AY105" s="244"/>
      <c r="AZ105" s="244"/>
      <c r="BA105" s="244"/>
      <c r="BB105" s="244"/>
      <c r="BC105" s="244"/>
      <c r="BD105" s="125"/>
      <c r="BE105" s="125"/>
      <c r="BF105" s="125"/>
      <c r="BG105" s="125"/>
      <c r="BH105" s="125"/>
      <c r="BI105" s="125"/>
      <c r="BJ105" s="125"/>
      <c r="BK105" s="125"/>
      <c r="BL105" s="125"/>
      <c r="BM105" s="125"/>
    </row>
    <row r="106" spans="3:65">
      <c r="C106" s="318" t="s">
        <v>697</v>
      </c>
      <c r="D106" s="126"/>
      <c r="E106" s="127"/>
      <c r="F106" s="244"/>
      <c r="G106" s="244"/>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4"/>
      <c r="AP106" s="244"/>
      <c r="AQ106" s="244"/>
      <c r="AR106" s="244"/>
      <c r="AS106" s="244"/>
      <c r="AT106" s="244"/>
      <c r="AU106" s="244"/>
      <c r="AV106" s="244"/>
      <c r="AW106" s="244"/>
      <c r="AX106" s="244"/>
      <c r="AY106" s="244"/>
      <c r="AZ106" s="244"/>
      <c r="BA106" s="244"/>
      <c r="BB106" s="244"/>
      <c r="BC106" s="244"/>
      <c r="BD106" s="125"/>
      <c r="BE106" s="125"/>
      <c r="BF106" s="125"/>
      <c r="BG106" s="125"/>
      <c r="BH106" s="125"/>
      <c r="BI106" s="125"/>
      <c r="BJ106" s="125"/>
      <c r="BK106" s="125"/>
      <c r="BL106" s="125"/>
      <c r="BM106" s="125"/>
    </row>
    <row r="107" spans="3:65">
      <c r="C107" s="319"/>
      <c r="D107" s="126"/>
      <c r="E107" s="127"/>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4"/>
      <c r="AP107" s="244"/>
      <c r="AQ107" s="244"/>
      <c r="AR107" s="244"/>
      <c r="AS107" s="244"/>
      <c r="AT107" s="244"/>
      <c r="AU107" s="244"/>
      <c r="AV107" s="244"/>
      <c r="AW107" s="244"/>
      <c r="AX107" s="244"/>
      <c r="AY107" s="244"/>
      <c r="AZ107" s="244"/>
      <c r="BA107" s="244"/>
      <c r="BB107" s="244"/>
      <c r="BC107" s="244"/>
      <c r="BD107" s="125"/>
      <c r="BE107" s="125"/>
      <c r="BF107" s="125"/>
      <c r="BG107" s="125"/>
      <c r="BH107" s="125"/>
      <c r="BI107" s="125"/>
      <c r="BJ107" s="125"/>
      <c r="BK107" s="125"/>
      <c r="BL107" s="125"/>
      <c r="BM107" s="125"/>
    </row>
    <row r="108" spans="3:65">
      <c r="C108" s="319"/>
      <c r="D108" s="126"/>
      <c r="E108" s="127"/>
      <c r="F108" s="244"/>
      <c r="G108" s="244"/>
      <c r="H108" s="244"/>
      <c r="I108" s="244"/>
      <c r="J108" s="244"/>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4"/>
      <c r="AP108" s="244"/>
      <c r="AQ108" s="244"/>
      <c r="AR108" s="244"/>
      <c r="AS108" s="244"/>
      <c r="AT108" s="244"/>
      <c r="AU108" s="244"/>
      <c r="AV108" s="244"/>
      <c r="AW108" s="244"/>
      <c r="AX108" s="244"/>
      <c r="AY108" s="244"/>
      <c r="AZ108" s="244"/>
      <c r="BA108" s="244"/>
      <c r="BB108" s="244"/>
      <c r="BC108" s="244"/>
      <c r="BD108" s="125"/>
      <c r="BE108" s="125"/>
      <c r="BF108" s="125"/>
      <c r="BG108" s="125"/>
      <c r="BH108" s="125"/>
      <c r="BI108" s="125"/>
      <c r="BJ108" s="125"/>
      <c r="BK108" s="125"/>
      <c r="BL108" s="125"/>
      <c r="BM108" s="125"/>
    </row>
    <row r="109" spans="3:65">
      <c r="C109" s="319"/>
      <c r="D109" s="126"/>
      <c r="E109" s="127"/>
      <c r="F109" s="244"/>
      <c r="G109" s="244"/>
      <c r="H109" s="244"/>
      <c r="I109" s="244"/>
      <c r="J109" s="244"/>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4"/>
      <c r="AP109" s="244"/>
      <c r="AQ109" s="244"/>
      <c r="AR109" s="244"/>
      <c r="AS109" s="244"/>
      <c r="AT109" s="244"/>
      <c r="AU109" s="244"/>
      <c r="AV109" s="244"/>
      <c r="AW109" s="244"/>
      <c r="AX109" s="244"/>
      <c r="AY109" s="244"/>
      <c r="AZ109" s="244"/>
      <c r="BA109" s="244"/>
      <c r="BB109" s="244"/>
      <c r="BC109" s="244"/>
      <c r="BD109" s="125"/>
      <c r="BE109" s="125"/>
      <c r="BF109" s="125"/>
      <c r="BG109" s="125"/>
      <c r="BH109" s="125"/>
      <c r="BI109" s="125"/>
      <c r="BJ109" s="125"/>
      <c r="BK109" s="125"/>
      <c r="BL109" s="125"/>
      <c r="BM109" s="125"/>
    </row>
    <row r="110" spans="3:65">
      <c r="C110" s="319"/>
      <c r="D110" s="126"/>
      <c r="E110" s="127"/>
      <c r="F110" s="244"/>
      <c r="G110" s="244"/>
      <c r="H110" s="244"/>
      <c r="I110" s="244"/>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4"/>
      <c r="AL110" s="244"/>
      <c r="AM110" s="244"/>
      <c r="AN110" s="244"/>
      <c r="AO110" s="244"/>
      <c r="AP110" s="244"/>
      <c r="AQ110" s="244"/>
      <c r="AR110" s="244"/>
      <c r="AS110" s="244"/>
      <c r="AT110" s="244"/>
      <c r="AU110" s="244"/>
      <c r="AV110" s="244"/>
      <c r="AW110" s="244"/>
      <c r="AX110" s="244"/>
      <c r="AY110" s="244"/>
      <c r="AZ110" s="244"/>
      <c r="BA110" s="244"/>
      <c r="BB110" s="244"/>
      <c r="BC110" s="244"/>
      <c r="BD110" s="125"/>
      <c r="BE110" s="125"/>
      <c r="BF110" s="125"/>
      <c r="BG110" s="125"/>
      <c r="BH110" s="125"/>
      <c r="BI110" s="125"/>
      <c r="BJ110" s="125"/>
      <c r="BK110" s="125"/>
      <c r="BL110" s="125"/>
      <c r="BM110" s="125"/>
    </row>
    <row r="111" spans="3:65">
      <c r="C111" s="319"/>
      <c r="D111" s="126"/>
      <c r="E111" s="127"/>
      <c r="F111" s="244"/>
      <c r="G111" s="244"/>
      <c r="H111" s="244"/>
      <c r="I111" s="244"/>
      <c r="J111" s="244"/>
      <c r="K111" s="244"/>
      <c r="L111" s="244"/>
      <c r="M111" s="244"/>
      <c r="N111" s="244"/>
      <c r="O111" s="244"/>
      <c r="P111" s="244"/>
      <c r="Q111" s="244"/>
      <c r="R111" s="244"/>
      <c r="S111" s="244"/>
      <c r="T111" s="244"/>
      <c r="U111" s="244"/>
      <c r="V111" s="244"/>
      <c r="W111" s="244"/>
      <c r="X111" s="244"/>
      <c r="Y111" s="244"/>
      <c r="Z111" s="244"/>
      <c r="AA111" s="244"/>
      <c r="AB111" s="244"/>
      <c r="AC111" s="244"/>
      <c r="AD111" s="244"/>
      <c r="AE111" s="244"/>
      <c r="AF111" s="244"/>
      <c r="AG111" s="244"/>
      <c r="AH111" s="244"/>
      <c r="AI111" s="244"/>
      <c r="AJ111" s="244"/>
      <c r="AK111" s="244"/>
      <c r="AL111" s="244"/>
      <c r="AM111" s="244"/>
      <c r="AN111" s="244"/>
      <c r="AO111" s="244"/>
      <c r="AP111" s="244"/>
      <c r="AQ111" s="244"/>
      <c r="AR111" s="244"/>
      <c r="AS111" s="244"/>
      <c r="AT111" s="244"/>
      <c r="AU111" s="244"/>
      <c r="AV111" s="244"/>
      <c r="AW111" s="244"/>
      <c r="AX111" s="244"/>
      <c r="AY111" s="244"/>
      <c r="AZ111" s="244"/>
      <c r="BA111" s="244"/>
      <c r="BB111" s="244"/>
      <c r="BC111" s="244"/>
      <c r="BD111" s="125"/>
      <c r="BE111" s="125"/>
      <c r="BF111" s="125"/>
      <c r="BG111" s="125"/>
      <c r="BH111" s="125"/>
      <c r="BI111" s="125"/>
      <c r="BJ111" s="125"/>
      <c r="BK111" s="125"/>
      <c r="BL111" s="125"/>
      <c r="BM111" s="125"/>
    </row>
    <row r="112" spans="3:65">
      <c r="C112" s="319"/>
      <c r="D112" s="126"/>
      <c r="E112" s="127"/>
      <c r="F112" s="244"/>
      <c r="G112" s="244"/>
      <c r="H112" s="244"/>
      <c r="I112" s="244"/>
      <c r="J112" s="244"/>
      <c r="K112" s="244"/>
      <c r="L112" s="244"/>
      <c r="M112" s="244"/>
      <c r="N112" s="244"/>
      <c r="O112" s="244"/>
      <c r="P112" s="244"/>
      <c r="Q112" s="244"/>
      <c r="R112" s="244"/>
      <c r="S112" s="244"/>
      <c r="T112" s="244"/>
      <c r="U112" s="244"/>
      <c r="V112" s="244"/>
      <c r="W112" s="244"/>
      <c r="X112" s="244"/>
      <c r="Y112" s="244"/>
      <c r="Z112" s="244"/>
      <c r="AA112" s="244"/>
      <c r="AB112" s="244"/>
      <c r="AC112" s="244"/>
      <c r="AD112" s="244"/>
      <c r="AE112" s="244"/>
      <c r="AF112" s="244"/>
      <c r="AG112" s="244"/>
      <c r="AH112" s="244"/>
      <c r="AI112" s="244"/>
      <c r="AJ112" s="244"/>
      <c r="AK112" s="244"/>
      <c r="AL112" s="244"/>
      <c r="AM112" s="244"/>
      <c r="AN112" s="244"/>
      <c r="AO112" s="244"/>
      <c r="AP112" s="244"/>
      <c r="AQ112" s="244"/>
      <c r="AR112" s="244"/>
      <c r="AS112" s="244"/>
      <c r="AT112" s="244"/>
      <c r="AU112" s="244"/>
      <c r="AV112" s="244"/>
      <c r="AW112" s="244"/>
      <c r="AX112" s="244"/>
      <c r="AY112" s="244"/>
      <c r="AZ112" s="244"/>
      <c r="BA112" s="244"/>
      <c r="BB112" s="244"/>
      <c r="BC112" s="244"/>
      <c r="BD112" s="125"/>
      <c r="BE112" s="125"/>
      <c r="BF112" s="125"/>
      <c r="BG112" s="125"/>
      <c r="BH112" s="125"/>
      <c r="BI112" s="125"/>
      <c r="BJ112" s="125"/>
      <c r="BK112" s="125"/>
      <c r="BL112" s="125"/>
      <c r="BM112" s="125"/>
    </row>
    <row r="113" spans="3:65">
      <c r="C113" s="319"/>
      <c r="D113" s="126"/>
      <c r="E113" s="127"/>
      <c r="F113" s="244"/>
      <c r="G113" s="244"/>
      <c r="H113" s="244"/>
      <c r="I113" s="244"/>
      <c r="J113" s="244"/>
      <c r="K113" s="244"/>
      <c r="L113" s="244"/>
      <c r="M113" s="244"/>
      <c r="N113" s="244"/>
      <c r="O113" s="244"/>
      <c r="P113" s="244"/>
      <c r="Q113" s="244"/>
      <c r="R113" s="244"/>
      <c r="S113" s="244"/>
      <c r="T113" s="244"/>
      <c r="U113" s="244"/>
      <c r="V113" s="244"/>
      <c r="W113" s="244"/>
      <c r="X113" s="244"/>
      <c r="Y113" s="244"/>
      <c r="Z113" s="244"/>
      <c r="AA113" s="244"/>
      <c r="AB113" s="244"/>
      <c r="AC113" s="244"/>
      <c r="AD113" s="244"/>
      <c r="AE113" s="244"/>
      <c r="AF113" s="244"/>
      <c r="AG113" s="244"/>
      <c r="AH113" s="244"/>
      <c r="AI113" s="244"/>
      <c r="AJ113" s="244"/>
      <c r="AK113" s="244"/>
      <c r="AL113" s="244"/>
      <c r="AM113" s="244"/>
      <c r="AN113" s="244"/>
      <c r="AO113" s="244"/>
      <c r="AP113" s="244"/>
      <c r="AQ113" s="244"/>
      <c r="AR113" s="244"/>
      <c r="AS113" s="244"/>
      <c r="AT113" s="244"/>
      <c r="AU113" s="244"/>
      <c r="AV113" s="244"/>
      <c r="AW113" s="244"/>
      <c r="AX113" s="244"/>
      <c r="AY113" s="244"/>
      <c r="AZ113" s="244"/>
      <c r="BA113" s="244"/>
      <c r="BB113" s="244"/>
      <c r="BC113" s="244"/>
      <c r="BD113" s="125"/>
      <c r="BE113" s="125"/>
      <c r="BF113" s="125"/>
      <c r="BG113" s="125"/>
      <c r="BH113" s="125"/>
      <c r="BI113" s="125"/>
      <c r="BJ113" s="125"/>
      <c r="BK113" s="125"/>
      <c r="BL113" s="125"/>
      <c r="BM113" s="125"/>
    </row>
    <row r="114" spans="3:65">
      <c r="C114" s="319"/>
      <c r="D114" s="126"/>
      <c r="E114" s="127"/>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44"/>
      <c r="AP114" s="244"/>
      <c r="AQ114" s="244"/>
      <c r="AR114" s="244"/>
      <c r="AS114" s="244"/>
      <c r="AT114" s="244"/>
      <c r="AU114" s="244"/>
      <c r="AV114" s="244"/>
      <c r="AW114" s="244"/>
      <c r="AX114" s="244"/>
      <c r="AY114" s="244"/>
      <c r="AZ114" s="244"/>
      <c r="BA114" s="244"/>
      <c r="BB114" s="244"/>
      <c r="BC114" s="244"/>
      <c r="BD114" s="125"/>
      <c r="BE114" s="125"/>
      <c r="BF114" s="125"/>
      <c r="BG114" s="125"/>
      <c r="BH114" s="125"/>
      <c r="BI114" s="125"/>
      <c r="BJ114" s="125"/>
      <c r="BK114" s="125"/>
      <c r="BL114" s="125"/>
      <c r="BM114" s="125"/>
    </row>
    <row r="115" spans="3:65">
      <c r="C115" s="319"/>
      <c r="D115" s="126"/>
      <c r="E115" s="127"/>
      <c r="F115" s="244"/>
      <c r="G115" s="244"/>
      <c r="H115" s="244"/>
      <c r="I115" s="244"/>
      <c r="J115" s="244"/>
      <c r="K115" s="244"/>
      <c r="L115" s="244"/>
      <c r="M115" s="244"/>
      <c r="N115" s="244"/>
      <c r="O115" s="244"/>
      <c r="P115" s="244"/>
      <c r="Q115" s="244"/>
      <c r="R115" s="244"/>
      <c r="S115" s="244"/>
      <c r="T115" s="244"/>
      <c r="U115" s="244"/>
      <c r="V115" s="244"/>
      <c r="W115" s="244"/>
      <c r="X115" s="244"/>
      <c r="Y115" s="244"/>
      <c r="Z115" s="244"/>
      <c r="AA115" s="244"/>
      <c r="AB115" s="244"/>
      <c r="AC115" s="244"/>
      <c r="AD115" s="244"/>
      <c r="AE115" s="244"/>
      <c r="AF115" s="244"/>
      <c r="AG115" s="244"/>
      <c r="AH115" s="244"/>
      <c r="AI115" s="244"/>
      <c r="AJ115" s="244"/>
      <c r="AK115" s="244"/>
      <c r="AL115" s="244"/>
      <c r="AM115" s="244"/>
      <c r="AN115" s="244"/>
      <c r="AO115" s="244"/>
      <c r="AP115" s="244"/>
      <c r="AQ115" s="244"/>
      <c r="AR115" s="244"/>
      <c r="AS115" s="244"/>
      <c r="AT115" s="244"/>
      <c r="AU115" s="244"/>
      <c r="AV115" s="244"/>
      <c r="AW115" s="244"/>
      <c r="AX115" s="244"/>
      <c r="AY115" s="244"/>
      <c r="AZ115" s="244"/>
      <c r="BA115" s="244"/>
      <c r="BB115" s="244"/>
      <c r="BC115" s="244"/>
      <c r="BD115" s="125"/>
      <c r="BE115" s="125"/>
      <c r="BF115" s="125"/>
      <c r="BG115" s="125"/>
      <c r="BH115" s="125"/>
      <c r="BI115" s="125"/>
      <c r="BJ115" s="125"/>
      <c r="BK115" s="125"/>
      <c r="BL115" s="125"/>
      <c r="BM115" s="125"/>
    </row>
    <row r="116" spans="3:65">
      <c r="C116" s="319"/>
      <c r="D116" s="126"/>
      <c r="E116" s="127"/>
      <c r="F116" s="244"/>
      <c r="G116" s="244"/>
      <c r="H116" s="244"/>
      <c r="I116" s="244"/>
      <c r="J116" s="244"/>
      <c r="K116" s="244"/>
      <c r="L116" s="244"/>
      <c r="M116" s="244"/>
      <c r="N116" s="244"/>
      <c r="O116" s="244"/>
      <c r="P116" s="244"/>
      <c r="Q116" s="244"/>
      <c r="R116" s="244"/>
      <c r="S116" s="244"/>
      <c r="T116" s="244"/>
      <c r="U116" s="244"/>
      <c r="V116" s="244"/>
      <c r="W116" s="244"/>
      <c r="X116" s="244"/>
      <c r="Y116" s="244"/>
      <c r="Z116" s="244"/>
      <c r="AA116" s="244"/>
      <c r="AB116" s="244"/>
      <c r="AC116" s="244"/>
      <c r="AD116" s="244"/>
      <c r="AE116" s="244"/>
      <c r="AF116" s="244"/>
      <c r="AG116" s="244"/>
      <c r="AH116" s="244"/>
      <c r="AI116" s="244"/>
      <c r="AJ116" s="244"/>
      <c r="AK116" s="244"/>
      <c r="AL116" s="244"/>
      <c r="AM116" s="244"/>
      <c r="AN116" s="244"/>
      <c r="AO116" s="244"/>
      <c r="AP116" s="244"/>
      <c r="AQ116" s="244"/>
      <c r="AR116" s="244"/>
      <c r="AS116" s="244"/>
      <c r="AT116" s="244"/>
      <c r="AU116" s="244"/>
      <c r="AV116" s="244"/>
      <c r="AW116" s="244"/>
      <c r="AX116" s="244"/>
      <c r="AY116" s="244"/>
      <c r="AZ116" s="244"/>
      <c r="BA116" s="244"/>
      <c r="BB116" s="244"/>
      <c r="BC116" s="244"/>
      <c r="BD116" s="125"/>
      <c r="BE116" s="125"/>
      <c r="BF116" s="125"/>
      <c r="BG116" s="125"/>
      <c r="BH116" s="125"/>
      <c r="BI116" s="125"/>
      <c r="BJ116" s="125"/>
      <c r="BK116" s="125"/>
      <c r="BL116" s="125"/>
      <c r="BM116" s="125"/>
    </row>
    <row r="117" spans="3:65">
      <c r="C117" s="319"/>
      <c r="D117" s="126"/>
      <c r="E117" s="127"/>
      <c r="F117" s="244"/>
      <c r="G117" s="244"/>
      <c r="H117" s="244"/>
      <c r="I117" s="244"/>
      <c r="J117" s="244"/>
      <c r="K117" s="244"/>
      <c r="L117" s="244"/>
      <c r="M117" s="244"/>
      <c r="N117" s="244"/>
      <c r="O117" s="244"/>
      <c r="P117" s="244"/>
      <c r="Q117" s="244"/>
      <c r="R117" s="244"/>
      <c r="S117" s="244"/>
      <c r="T117" s="244"/>
      <c r="U117" s="244"/>
      <c r="V117" s="244"/>
      <c r="W117" s="244"/>
      <c r="X117" s="244"/>
      <c r="Y117" s="244"/>
      <c r="Z117" s="244"/>
      <c r="AA117" s="244"/>
      <c r="AB117" s="244"/>
      <c r="AC117" s="244"/>
      <c r="AD117" s="244"/>
      <c r="AE117" s="244"/>
      <c r="AF117" s="244"/>
      <c r="AG117" s="244"/>
      <c r="AH117" s="244"/>
      <c r="AI117" s="244"/>
      <c r="AJ117" s="244"/>
      <c r="AK117" s="244"/>
      <c r="AL117" s="244"/>
      <c r="AM117" s="244"/>
      <c r="AN117" s="244"/>
      <c r="AO117" s="244"/>
      <c r="AP117" s="244"/>
      <c r="AQ117" s="244"/>
      <c r="AR117" s="244"/>
      <c r="AS117" s="244"/>
      <c r="AT117" s="244"/>
      <c r="AU117" s="244"/>
      <c r="AV117" s="244"/>
      <c r="AW117" s="244"/>
      <c r="AX117" s="244"/>
      <c r="AY117" s="244"/>
      <c r="AZ117" s="244"/>
      <c r="BA117" s="244"/>
      <c r="BB117" s="244"/>
      <c r="BC117" s="244"/>
      <c r="BD117" s="125"/>
      <c r="BE117" s="125"/>
      <c r="BF117" s="125"/>
      <c r="BG117" s="125"/>
      <c r="BH117" s="125"/>
      <c r="BI117" s="125"/>
      <c r="BJ117" s="125"/>
      <c r="BK117" s="125"/>
      <c r="BL117" s="125"/>
      <c r="BM117" s="125"/>
    </row>
    <row r="118" spans="3:65">
      <c r="C118" s="319"/>
      <c r="D118" s="126"/>
      <c r="E118" s="127"/>
      <c r="F118" s="244"/>
      <c r="G118" s="244"/>
      <c r="H118" s="244"/>
      <c r="I118" s="244"/>
      <c r="J118" s="244"/>
      <c r="K118" s="244"/>
      <c r="L118" s="244"/>
      <c r="M118" s="244"/>
      <c r="N118" s="244"/>
      <c r="O118" s="244"/>
      <c r="P118" s="244"/>
      <c r="Q118" s="244"/>
      <c r="R118" s="244"/>
      <c r="S118" s="244"/>
      <c r="T118" s="244"/>
      <c r="U118" s="244"/>
      <c r="V118" s="244"/>
      <c r="W118" s="244"/>
      <c r="X118" s="244"/>
      <c r="Y118" s="244"/>
      <c r="Z118" s="244"/>
      <c r="AA118" s="244"/>
      <c r="AB118" s="244"/>
      <c r="AC118" s="244"/>
      <c r="AD118" s="244"/>
      <c r="AE118" s="244"/>
      <c r="AF118" s="244"/>
      <c r="AG118" s="244"/>
      <c r="AH118" s="244"/>
      <c r="AI118" s="244"/>
      <c r="AJ118" s="244"/>
      <c r="AK118" s="244"/>
      <c r="AL118" s="244"/>
      <c r="AM118" s="244"/>
      <c r="AN118" s="244"/>
      <c r="AO118" s="244"/>
      <c r="AP118" s="244"/>
      <c r="AQ118" s="244"/>
      <c r="AR118" s="244"/>
      <c r="AS118" s="244"/>
      <c r="AT118" s="244"/>
      <c r="AU118" s="244"/>
      <c r="AV118" s="244"/>
      <c r="AW118" s="244"/>
      <c r="AX118" s="244"/>
      <c r="AY118" s="244"/>
      <c r="AZ118" s="244"/>
      <c r="BA118" s="244"/>
      <c r="BB118" s="244"/>
      <c r="BC118" s="244"/>
      <c r="BD118" s="125"/>
      <c r="BE118" s="125"/>
      <c r="BF118" s="125"/>
      <c r="BG118" s="125"/>
      <c r="BH118" s="125"/>
      <c r="BI118" s="125"/>
      <c r="BJ118" s="125"/>
      <c r="BK118" s="125"/>
      <c r="BL118" s="125"/>
      <c r="BM118" s="125"/>
    </row>
    <row r="119" spans="3:65">
      <c r="C119" s="319"/>
      <c r="D119" s="126"/>
      <c r="E119" s="127"/>
      <c r="F119" s="244"/>
      <c r="G119" s="244"/>
      <c r="H119" s="244"/>
      <c r="I119" s="244"/>
      <c r="J119" s="244"/>
      <c r="K119" s="244"/>
      <c r="L119" s="244"/>
      <c r="M119" s="244"/>
      <c r="N119" s="244"/>
      <c r="O119" s="244"/>
      <c r="P119" s="244"/>
      <c r="Q119" s="244"/>
      <c r="R119" s="244"/>
      <c r="S119" s="244"/>
      <c r="T119" s="244"/>
      <c r="U119" s="244"/>
      <c r="V119" s="244"/>
      <c r="W119" s="244"/>
      <c r="X119" s="244"/>
      <c r="Y119" s="244"/>
      <c r="Z119" s="244"/>
      <c r="AA119" s="244"/>
      <c r="AB119" s="244"/>
      <c r="AC119" s="244"/>
      <c r="AD119" s="244"/>
      <c r="AE119" s="244"/>
      <c r="AF119" s="244"/>
      <c r="AG119" s="244"/>
      <c r="AH119" s="244"/>
      <c r="AI119" s="244"/>
      <c r="AJ119" s="244"/>
      <c r="AK119" s="244"/>
      <c r="AL119" s="244"/>
      <c r="AM119" s="244"/>
      <c r="AN119" s="244"/>
      <c r="AO119" s="244"/>
      <c r="AP119" s="244"/>
      <c r="AQ119" s="244"/>
      <c r="AR119" s="244"/>
      <c r="AS119" s="244"/>
      <c r="AT119" s="244"/>
      <c r="AU119" s="244"/>
      <c r="AV119" s="244"/>
      <c r="AW119" s="244"/>
      <c r="AX119" s="244"/>
      <c r="AY119" s="244"/>
      <c r="AZ119" s="244"/>
      <c r="BA119" s="244"/>
      <c r="BB119" s="244"/>
      <c r="BC119" s="244"/>
      <c r="BD119" s="125"/>
      <c r="BE119" s="125"/>
      <c r="BF119" s="125"/>
      <c r="BG119" s="125"/>
      <c r="BH119" s="125"/>
      <c r="BI119" s="125"/>
      <c r="BJ119" s="125"/>
      <c r="BK119" s="125"/>
      <c r="BL119" s="125"/>
      <c r="BM119" s="125"/>
    </row>
    <row r="120" spans="3:65">
      <c r="C120" s="319"/>
      <c r="D120" s="126"/>
      <c r="E120" s="127"/>
      <c r="F120" s="244"/>
      <c r="G120" s="244"/>
      <c r="H120" s="244"/>
      <c r="I120" s="244"/>
      <c r="J120" s="244"/>
      <c r="K120" s="244"/>
      <c r="L120" s="244"/>
      <c r="M120" s="244"/>
      <c r="N120" s="244"/>
      <c r="O120" s="244"/>
      <c r="P120" s="244"/>
      <c r="Q120" s="244"/>
      <c r="R120" s="244"/>
      <c r="S120" s="244"/>
      <c r="T120" s="244"/>
      <c r="U120" s="244"/>
      <c r="V120" s="244"/>
      <c r="W120" s="244"/>
      <c r="X120" s="244"/>
      <c r="Y120" s="244"/>
      <c r="Z120" s="244"/>
      <c r="AA120" s="244"/>
      <c r="AB120" s="244"/>
      <c r="AC120" s="244"/>
      <c r="AD120" s="244"/>
      <c r="AE120" s="244"/>
      <c r="AF120" s="244"/>
      <c r="AG120" s="244"/>
      <c r="AH120" s="244"/>
      <c r="AI120" s="244"/>
      <c r="AJ120" s="244"/>
      <c r="AK120" s="244"/>
      <c r="AL120" s="244"/>
      <c r="AM120" s="244"/>
      <c r="AN120" s="244"/>
      <c r="AO120" s="244"/>
      <c r="AP120" s="244"/>
      <c r="AQ120" s="244"/>
      <c r="AR120" s="244"/>
      <c r="AS120" s="244"/>
      <c r="AT120" s="244"/>
      <c r="AU120" s="244"/>
      <c r="AV120" s="244"/>
      <c r="AW120" s="244"/>
      <c r="AX120" s="244"/>
      <c r="AY120" s="244"/>
      <c r="AZ120" s="244"/>
      <c r="BA120" s="244"/>
      <c r="BB120" s="244"/>
      <c r="BC120" s="244"/>
      <c r="BD120" s="125"/>
      <c r="BE120" s="125"/>
      <c r="BF120" s="125"/>
      <c r="BG120" s="125"/>
      <c r="BH120" s="125"/>
      <c r="BI120" s="125"/>
      <c r="BJ120" s="125"/>
      <c r="BK120" s="125"/>
      <c r="BL120" s="125"/>
      <c r="BM120" s="125"/>
    </row>
    <row r="121" spans="3:65">
      <c r="C121" s="319"/>
      <c r="D121" s="126"/>
      <c r="E121" s="127"/>
      <c r="F121" s="244"/>
      <c r="G121" s="244"/>
      <c r="H121" s="244"/>
      <c r="I121" s="244"/>
      <c r="J121" s="244"/>
      <c r="K121" s="244"/>
      <c r="L121" s="244"/>
      <c r="M121" s="244"/>
      <c r="N121" s="244"/>
      <c r="O121" s="244"/>
      <c r="P121" s="244"/>
      <c r="Q121" s="244"/>
      <c r="R121" s="244"/>
      <c r="S121" s="244"/>
      <c r="T121" s="244"/>
      <c r="U121" s="244"/>
      <c r="V121" s="244"/>
      <c r="W121" s="244"/>
      <c r="X121" s="244"/>
      <c r="Y121" s="244"/>
      <c r="Z121" s="244"/>
      <c r="AA121" s="244"/>
      <c r="AB121" s="244"/>
      <c r="AC121" s="244"/>
      <c r="AD121" s="244"/>
      <c r="AE121" s="244"/>
      <c r="AF121" s="244"/>
      <c r="AG121" s="244"/>
      <c r="AH121" s="244"/>
      <c r="AI121" s="244"/>
      <c r="AJ121" s="244"/>
      <c r="AK121" s="244"/>
      <c r="AL121" s="244"/>
      <c r="AM121" s="244"/>
      <c r="AN121" s="244"/>
      <c r="AO121" s="244"/>
      <c r="AP121" s="244"/>
      <c r="AQ121" s="244"/>
      <c r="AR121" s="244"/>
      <c r="AS121" s="244"/>
      <c r="AT121" s="244"/>
      <c r="AU121" s="244"/>
      <c r="AV121" s="244"/>
      <c r="AW121" s="244"/>
      <c r="AX121" s="244"/>
      <c r="AY121" s="244"/>
      <c r="AZ121" s="244"/>
      <c r="BA121" s="244"/>
      <c r="BB121" s="244"/>
      <c r="BC121" s="244"/>
      <c r="BD121" s="125"/>
      <c r="BE121" s="125"/>
      <c r="BF121" s="125"/>
      <c r="BG121" s="125"/>
      <c r="BH121" s="125"/>
      <c r="BI121" s="125"/>
      <c r="BJ121" s="125"/>
      <c r="BK121" s="125"/>
      <c r="BL121" s="125"/>
      <c r="BM121" s="125"/>
    </row>
    <row r="122" spans="3:65">
      <c r="C122" s="319"/>
      <c r="D122" s="126"/>
      <c r="E122" s="127"/>
      <c r="F122" s="244"/>
      <c r="G122" s="244"/>
      <c r="H122" s="244"/>
      <c r="I122" s="244"/>
      <c r="J122" s="244"/>
      <c r="K122" s="244"/>
      <c r="L122" s="244"/>
      <c r="M122" s="24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44"/>
      <c r="AK122" s="244"/>
      <c r="AL122" s="244"/>
      <c r="AM122" s="244"/>
      <c r="AN122" s="244"/>
      <c r="AO122" s="244"/>
      <c r="AP122" s="244"/>
      <c r="AQ122" s="244"/>
      <c r="AR122" s="244"/>
      <c r="AS122" s="244"/>
      <c r="AT122" s="244"/>
      <c r="AU122" s="244"/>
      <c r="AV122" s="244"/>
      <c r="AW122" s="244"/>
      <c r="AX122" s="244"/>
      <c r="AY122" s="244"/>
      <c r="AZ122" s="244"/>
      <c r="BA122" s="244"/>
      <c r="BB122" s="244"/>
      <c r="BC122" s="244"/>
      <c r="BD122" s="125"/>
      <c r="BE122" s="125"/>
      <c r="BF122" s="125"/>
      <c r="BG122" s="125"/>
      <c r="BH122" s="125"/>
      <c r="BI122" s="125"/>
      <c r="BJ122" s="125"/>
      <c r="BK122" s="125"/>
      <c r="BL122" s="125"/>
      <c r="BM122" s="125"/>
    </row>
    <row r="123" spans="3:65">
      <c r="C123" s="319"/>
      <c r="D123" s="126"/>
      <c r="E123" s="127"/>
      <c r="F123" s="244"/>
      <c r="G123" s="244"/>
      <c r="H123" s="244"/>
      <c r="I123" s="244"/>
      <c r="J123" s="244"/>
      <c r="K123" s="244"/>
      <c r="L123" s="244"/>
      <c r="M123" s="244"/>
      <c r="N123" s="244"/>
      <c r="O123" s="244"/>
      <c r="P123" s="244"/>
      <c r="Q123" s="244"/>
      <c r="R123" s="244"/>
      <c r="S123" s="244"/>
      <c r="T123" s="244"/>
      <c r="U123" s="244"/>
      <c r="V123" s="244"/>
      <c r="W123" s="244"/>
      <c r="X123" s="244"/>
      <c r="Y123" s="244"/>
      <c r="Z123" s="244"/>
      <c r="AA123" s="244"/>
      <c r="AB123" s="244"/>
      <c r="AC123" s="244"/>
      <c r="AD123" s="244"/>
      <c r="AE123" s="244"/>
      <c r="AF123" s="244"/>
      <c r="AG123" s="244"/>
      <c r="AH123" s="244"/>
      <c r="AI123" s="244"/>
      <c r="AJ123" s="244"/>
      <c r="AK123" s="244"/>
      <c r="AL123" s="244"/>
      <c r="AM123" s="244"/>
      <c r="AN123" s="244"/>
      <c r="AO123" s="244"/>
      <c r="AP123" s="244"/>
      <c r="AQ123" s="244"/>
      <c r="AR123" s="244"/>
      <c r="AS123" s="244"/>
      <c r="AT123" s="244"/>
      <c r="AU123" s="244"/>
      <c r="AV123" s="244"/>
      <c r="AW123" s="244"/>
      <c r="AX123" s="244"/>
      <c r="AY123" s="244"/>
      <c r="AZ123" s="244"/>
      <c r="BA123" s="244"/>
      <c r="BB123" s="244"/>
      <c r="BC123" s="244"/>
      <c r="BD123" s="125"/>
      <c r="BE123" s="125"/>
      <c r="BF123" s="125"/>
      <c r="BG123" s="125"/>
      <c r="BH123" s="125"/>
      <c r="BI123" s="125"/>
      <c r="BJ123" s="125"/>
      <c r="BK123" s="125"/>
      <c r="BL123" s="125"/>
      <c r="BM123" s="125"/>
    </row>
    <row r="124" spans="3:65">
      <c r="C124" s="319"/>
      <c r="D124" s="126"/>
      <c r="E124" s="127"/>
      <c r="F124" s="244"/>
      <c r="G124" s="244"/>
      <c r="H124" s="244"/>
      <c r="I124" s="244"/>
      <c r="J124" s="244"/>
      <c r="K124" s="244"/>
      <c r="L124" s="244"/>
      <c r="M124" s="244"/>
      <c r="N124" s="244"/>
      <c r="O124" s="244"/>
      <c r="P124" s="244"/>
      <c r="Q124" s="244"/>
      <c r="R124" s="244"/>
      <c r="S124" s="244"/>
      <c r="T124" s="244"/>
      <c r="U124" s="244"/>
      <c r="V124" s="244"/>
      <c r="W124" s="244"/>
      <c r="X124" s="244"/>
      <c r="Y124" s="244"/>
      <c r="Z124" s="244"/>
      <c r="AA124" s="244"/>
      <c r="AB124" s="244"/>
      <c r="AC124" s="244"/>
      <c r="AD124" s="244"/>
      <c r="AE124" s="244"/>
      <c r="AF124" s="244"/>
      <c r="AG124" s="244"/>
      <c r="AH124" s="244"/>
      <c r="AI124" s="244"/>
      <c r="AJ124" s="244"/>
      <c r="AK124" s="244"/>
      <c r="AL124" s="244"/>
      <c r="AM124" s="244"/>
      <c r="AN124" s="244"/>
      <c r="AO124" s="244"/>
      <c r="AP124" s="244"/>
      <c r="AQ124" s="244"/>
      <c r="AR124" s="244"/>
      <c r="AS124" s="244"/>
      <c r="AT124" s="244"/>
      <c r="AU124" s="244"/>
      <c r="AV124" s="244"/>
      <c r="AW124" s="244"/>
      <c r="AX124" s="244"/>
      <c r="AY124" s="244"/>
      <c r="AZ124" s="244"/>
      <c r="BA124" s="244"/>
      <c r="BB124" s="244"/>
      <c r="BC124" s="244"/>
      <c r="BD124" s="125"/>
      <c r="BE124" s="125"/>
      <c r="BF124" s="125"/>
      <c r="BG124" s="125"/>
      <c r="BH124" s="125"/>
      <c r="BI124" s="125"/>
      <c r="BJ124" s="125"/>
      <c r="BK124" s="125"/>
      <c r="BL124" s="125"/>
      <c r="BM124" s="125"/>
    </row>
    <row r="125" spans="3:65">
      <c r="C125" s="319"/>
      <c r="D125" s="126"/>
      <c r="E125" s="127"/>
      <c r="F125" s="244"/>
      <c r="G125" s="244"/>
      <c r="H125" s="244"/>
      <c r="I125" s="244"/>
      <c r="J125" s="244"/>
      <c r="K125" s="244"/>
      <c r="L125" s="244"/>
      <c r="M125" s="244"/>
      <c r="N125" s="244"/>
      <c r="O125" s="244"/>
      <c r="P125" s="244"/>
      <c r="Q125" s="244"/>
      <c r="R125" s="244"/>
      <c r="S125" s="244"/>
      <c r="T125" s="244"/>
      <c r="U125" s="244"/>
      <c r="V125" s="244"/>
      <c r="W125" s="244"/>
      <c r="X125" s="244"/>
      <c r="Y125" s="244"/>
      <c r="Z125" s="244"/>
      <c r="AA125" s="244"/>
      <c r="AB125" s="244"/>
      <c r="AC125" s="244"/>
      <c r="AD125" s="244"/>
      <c r="AE125" s="244"/>
      <c r="AF125" s="244"/>
      <c r="AG125" s="244"/>
      <c r="AH125" s="244"/>
      <c r="AI125" s="244"/>
      <c r="AJ125" s="244"/>
      <c r="AK125" s="244"/>
      <c r="AL125" s="244"/>
      <c r="AM125" s="244"/>
      <c r="AN125" s="244"/>
      <c r="AO125" s="244"/>
      <c r="AP125" s="244"/>
      <c r="AQ125" s="244"/>
      <c r="AR125" s="244"/>
      <c r="AS125" s="244"/>
      <c r="AT125" s="244"/>
      <c r="AU125" s="244"/>
      <c r="AV125" s="244"/>
      <c r="AW125" s="244"/>
      <c r="AX125" s="244"/>
      <c r="AY125" s="244"/>
      <c r="AZ125" s="244"/>
      <c r="BA125" s="244"/>
      <c r="BB125" s="244"/>
      <c r="BC125" s="244"/>
      <c r="BD125" s="125"/>
      <c r="BE125" s="125"/>
      <c r="BF125" s="125"/>
      <c r="BG125" s="125"/>
      <c r="BH125" s="125"/>
      <c r="BI125" s="125"/>
      <c r="BJ125" s="125"/>
      <c r="BK125" s="125"/>
      <c r="BL125" s="125"/>
      <c r="BM125" s="125"/>
    </row>
    <row r="126" spans="3:65">
      <c r="C126" s="319"/>
      <c r="D126" s="126"/>
      <c r="E126" s="127"/>
      <c r="F126" s="244"/>
      <c r="G126" s="244"/>
      <c r="H126" s="244"/>
      <c r="I126" s="244"/>
      <c r="J126" s="244"/>
      <c r="K126" s="244"/>
      <c r="L126" s="244"/>
      <c r="M126" s="244"/>
      <c r="N126" s="244"/>
      <c r="O126" s="244"/>
      <c r="P126" s="244"/>
      <c r="Q126" s="244"/>
      <c r="R126" s="244"/>
      <c r="S126" s="244"/>
      <c r="T126" s="244"/>
      <c r="U126" s="244"/>
      <c r="V126" s="244"/>
      <c r="W126" s="244"/>
      <c r="X126" s="244"/>
      <c r="Y126" s="244"/>
      <c r="Z126" s="244"/>
      <c r="AA126" s="244"/>
      <c r="AB126" s="244"/>
      <c r="AC126" s="244"/>
      <c r="AD126" s="244"/>
      <c r="AE126" s="244"/>
      <c r="AF126" s="244"/>
      <c r="AG126" s="244"/>
      <c r="AH126" s="244"/>
      <c r="AI126" s="244"/>
      <c r="AJ126" s="244"/>
      <c r="AK126" s="244"/>
      <c r="AL126" s="244"/>
      <c r="AM126" s="244"/>
      <c r="AN126" s="244"/>
      <c r="AO126" s="244"/>
      <c r="AP126" s="244"/>
      <c r="AQ126" s="244"/>
      <c r="AR126" s="244"/>
      <c r="AS126" s="244"/>
      <c r="AT126" s="244"/>
      <c r="AU126" s="244"/>
      <c r="AV126" s="244"/>
      <c r="AW126" s="244"/>
      <c r="AX126" s="244"/>
      <c r="AY126" s="244"/>
      <c r="AZ126" s="244"/>
      <c r="BA126" s="244"/>
      <c r="BB126" s="244"/>
      <c r="BC126" s="244"/>
      <c r="BD126" s="125"/>
      <c r="BE126" s="125"/>
      <c r="BF126" s="125"/>
      <c r="BG126" s="125"/>
      <c r="BH126" s="125"/>
      <c r="BI126" s="125"/>
      <c r="BJ126" s="125"/>
      <c r="BK126" s="125"/>
      <c r="BL126" s="125"/>
      <c r="BM126" s="125"/>
    </row>
    <row r="127" spans="3:65">
      <c r="C127" s="319"/>
      <c r="D127" s="126"/>
      <c r="E127" s="127"/>
      <c r="F127" s="244"/>
      <c r="G127" s="244"/>
      <c r="H127" s="244"/>
      <c r="I127" s="244"/>
      <c r="J127" s="244"/>
      <c r="K127" s="244"/>
      <c r="L127" s="244"/>
      <c r="M127" s="244"/>
      <c r="N127" s="244"/>
      <c r="O127" s="244"/>
      <c r="P127" s="244"/>
      <c r="Q127" s="244"/>
      <c r="R127" s="244"/>
      <c r="S127" s="244"/>
      <c r="T127" s="244"/>
      <c r="U127" s="244"/>
      <c r="V127" s="244"/>
      <c r="W127" s="244"/>
      <c r="X127" s="244"/>
      <c r="Y127" s="244"/>
      <c r="Z127" s="244"/>
      <c r="AA127" s="244"/>
      <c r="AB127" s="244"/>
      <c r="AC127" s="244"/>
      <c r="AD127" s="244"/>
      <c r="AE127" s="244"/>
      <c r="AF127" s="244"/>
      <c r="AG127" s="244"/>
      <c r="AH127" s="244"/>
      <c r="AI127" s="244"/>
      <c r="AJ127" s="244"/>
      <c r="AK127" s="244"/>
      <c r="AL127" s="244"/>
      <c r="AM127" s="244"/>
      <c r="AN127" s="244"/>
      <c r="AO127" s="244"/>
      <c r="AP127" s="244"/>
      <c r="AQ127" s="244"/>
      <c r="AR127" s="244"/>
      <c r="AS127" s="244"/>
      <c r="AT127" s="244"/>
      <c r="AU127" s="244"/>
      <c r="AV127" s="244"/>
      <c r="AW127" s="244"/>
      <c r="AX127" s="244"/>
      <c r="AY127" s="244"/>
      <c r="AZ127" s="244"/>
      <c r="BA127" s="244"/>
      <c r="BB127" s="244"/>
      <c r="BC127" s="244"/>
      <c r="BD127" s="125"/>
      <c r="BE127" s="125"/>
      <c r="BF127" s="125"/>
      <c r="BG127" s="125"/>
      <c r="BH127" s="125"/>
      <c r="BI127" s="125"/>
      <c r="BJ127" s="125"/>
      <c r="BK127" s="125"/>
      <c r="BL127" s="125"/>
      <c r="BM127" s="125"/>
    </row>
    <row r="128" spans="3:65">
      <c r="C128" s="319"/>
      <c r="D128" s="126"/>
      <c r="E128" s="127"/>
      <c r="F128" s="244"/>
      <c r="G128" s="244"/>
      <c r="H128" s="244"/>
      <c r="I128" s="244"/>
      <c r="J128" s="244"/>
      <c r="K128" s="244"/>
      <c r="L128" s="244"/>
      <c r="M128" s="244"/>
      <c r="N128" s="244"/>
      <c r="O128" s="244"/>
      <c r="P128" s="244"/>
      <c r="Q128" s="244"/>
      <c r="R128" s="244"/>
      <c r="S128" s="244"/>
      <c r="T128" s="244"/>
      <c r="U128" s="244"/>
      <c r="V128" s="244"/>
      <c r="W128" s="244"/>
      <c r="X128" s="244"/>
      <c r="Y128" s="244"/>
      <c r="Z128" s="244"/>
      <c r="AA128" s="244"/>
      <c r="AB128" s="244"/>
      <c r="AC128" s="244"/>
      <c r="AD128" s="244"/>
      <c r="AE128" s="244"/>
      <c r="AF128" s="244"/>
      <c r="AG128" s="244"/>
      <c r="AH128" s="244"/>
      <c r="AI128" s="244"/>
      <c r="AJ128" s="244"/>
      <c r="AK128" s="244"/>
      <c r="AL128" s="244"/>
      <c r="AM128" s="244"/>
      <c r="AN128" s="244"/>
      <c r="AO128" s="244"/>
      <c r="AP128" s="244"/>
      <c r="AQ128" s="244"/>
      <c r="AR128" s="244"/>
      <c r="AS128" s="244"/>
      <c r="AT128" s="244"/>
      <c r="AU128" s="244"/>
      <c r="AV128" s="244"/>
      <c r="AW128" s="244"/>
      <c r="AX128" s="244"/>
      <c r="AY128" s="244"/>
      <c r="AZ128" s="244"/>
      <c r="BA128" s="244"/>
      <c r="BB128" s="244"/>
      <c r="BC128" s="244"/>
      <c r="BD128" s="125"/>
      <c r="BE128" s="125"/>
      <c r="BF128" s="125"/>
      <c r="BG128" s="125"/>
      <c r="BH128" s="125"/>
      <c r="BI128" s="125"/>
      <c r="BJ128" s="125"/>
      <c r="BK128" s="125"/>
      <c r="BL128" s="125"/>
      <c r="BM128" s="125"/>
    </row>
    <row r="129" spans="3:65">
      <c r="C129" s="319"/>
      <c r="D129" s="126"/>
      <c r="E129" s="127"/>
      <c r="F129" s="244"/>
      <c r="G129" s="244"/>
      <c r="H129" s="244"/>
      <c r="I129" s="244"/>
      <c r="J129" s="244"/>
      <c r="K129" s="244"/>
      <c r="L129" s="244"/>
      <c r="M129" s="244"/>
      <c r="N129" s="244"/>
      <c r="O129" s="244"/>
      <c r="P129" s="244"/>
      <c r="Q129" s="244"/>
      <c r="R129" s="244"/>
      <c r="S129" s="244"/>
      <c r="T129" s="244"/>
      <c r="U129" s="244"/>
      <c r="V129" s="244"/>
      <c r="W129" s="244"/>
      <c r="X129" s="244"/>
      <c r="Y129" s="244"/>
      <c r="Z129" s="244"/>
      <c r="AA129" s="244"/>
      <c r="AB129" s="244"/>
      <c r="AC129" s="244"/>
      <c r="AD129" s="244"/>
      <c r="AE129" s="244"/>
      <c r="AF129" s="244"/>
      <c r="AG129" s="244"/>
      <c r="AH129" s="244"/>
      <c r="AI129" s="244"/>
      <c r="AJ129" s="244"/>
      <c r="AK129" s="244"/>
      <c r="AL129" s="244"/>
      <c r="AM129" s="244"/>
      <c r="AN129" s="244"/>
      <c r="AO129" s="244"/>
      <c r="AP129" s="244"/>
      <c r="AQ129" s="244"/>
      <c r="AR129" s="244"/>
      <c r="AS129" s="244"/>
      <c r="AT129" s="244"/>
      <c r="AU129" s="244"/>
      <c r="AV129" s="244"/>
      <c r="AW129" s="244"/>
      <c r="AX129" s="244"/>
      <c r="AY129" s="244"/>
      <c r="AZ129" s="244"/>
      <c r="BA129" s="244"/>
      <c r="BB129" s="244"/>
      <c r="BC129" s="244"/>
      <c r="BD129" s="125"/>
      <c r="BE129" s="125"/>
      <c r="BF129" s="125"/>
      <c r="BG129" s="125"/>
      <c r="BH129" s="125"/>
      <c r="BI129" s="125"/>
      <c r="BJ129" s="125"/>
      <c r="BK129" s="125"/>
      <c r="BL129" s="125"/>
      <c r="BM129" s="125"/>
    </row>
    <row r="130" spans="3:65">
      <c r="C130" s="319" t="s">
        <v>511</v>
      </c>
      <c r="D130" s="126"/>
      <c r="E130" s="127"/>
      <c r="F130" s="245"/>
      <c r="G130" s="245"/>
      <c r="H130" s="245"/>
      <c r="I130" s="245"/>
      <c r="J130" s="245"/>
      <c r="K130" s="245"/>
      <c r="L130" s="245"/>
      <c r="M130" s="245"/>
      <c r="N130" s="245"/>
      <c r="O130" s="245"/>
      <c r="P130" s="245"/>
      <c r="Q130" s="245"/>
      <c r="R130" s="245"/>
      <c r="S130" s="245"/>
      <c r="T130" s="245"/>
      <c r="U130" s="245"/>
      <c r="V130" s="245"/>
      <c r="W130" s="245"/>
      <c r="X130" s="245"/>
      <c r="Y130" s="245"/>
      <c r="Z130" s="245"/>
      <c r="AA130" s="245"/>
      <c r="AB130" s="245"/>
      <c r="AC130" s="245"/>
      <c r="AD130" s="245"/>
      <c r="AE130" s="245"/>
      <c r="AF130" s="245"/>
      <c r="AG130" s="245"/>
      <c r="AH130" s="245"/>
      <c r="AI130" s="245"/>
      <c r="AJ130" s="245"/>
      <c r="AK130" s="245"/>
      <c r="AL130" s="245"/>
      <c r="AM130" s="245"/>
      <c r="AN130" s="245"/>
      <c r="AO130" s="245"/>
      <c r="AP130" s="245"/>
      <c r="AQ130" s="245"/>
      <c r="AR130" s="245"/>
      <c r="AS130" s="245"/>
      <c r="AT130" s="245"/>
      <c r="AU130" s="245"/>
      <c r="AV130" s="245"/>
      <c r="AW130" s="245"/>
      <c r="AX130" s="245"/>
      <c r="AY130" s="245"/>
      <c r="AZ130" s="245"/>
      <c r="BA130" s="245"/>
      <c r="BB130" s="245"/>
      <c r="BC130" s="245"/>
      <c r="BD130" s="97"/>
      <c r="BE130" s="97"/>
      <c r="BF130" s="97"/>
      <c r="BG130" s="97"/>
      <c r="BH130" s="97"/>
      <c r="BI130" s="97"/>
      <c r="BJ130" s="97"/>
      <c r="BK130" s="97"/>
      <c r="BL130" s="97"/>
      <c r="BM130" s="97"/>
    </row>
    <row r="131" spans="3:65">
      <c r="C131" s="319"/>
      <c r="D131" s="126"/>
      <c r="E131" s="127"/>
      <c r="F131" s="245"/>
      <c r="G131" s="245"/>
      <c r="H131" s="245"/>
      <c r="I131" s="245"/>
      <c r="J131" s="245"/>
      <c r="K131" s="245"/>
      <c r="L131" s="245"/>
      <c r="M131" s="245"/>
      <c r="N131" s="245"/>
      <c r="O131" s="245"/>
      <c r="P131" s="245"/>
      <c r="Q131" s="245"/>
      <c r="R131" s="245"/>
      <c r="S131" s="245"/>
      <c r="T131" s="245"/>
      <c r="U131" s="245"/>
      <c r="V131" s="245"/>
      <c r="W131" s="245"/>
      <c r="X131" s="245"/>
      <c r="Y131" s="245"/>
      <c r="Z131" s="245"/>
      <c r="AA131" s="245"/>
      <c r="AB131" s="245"/>
      <c r="AC131" s="245"/>
      <c r="AD131" s="245"/>
      <c r="AE131" s="245"/>
      <c r="AF131" s="245"/>
      <c r="AG131" s="245"/>
      <c r="AH131" s="245"/>
      <c r="AI131" s="245"/>
      <c r="AJ131" s="245"/>
      <c r="AK131" s="245"/>
      <c r="AL131" s="245"/>
      <c r="AM131" s="245"/>
      <c r="AN131" s="245"/>
      <c r="AO131" s="245"/>
      <c r="AP131" s="245"/>
      <c r="AQ131" s="245"/>
      <c r="AR131" s="245"/>
      <c r="AS131" s="245"/>
      <c r="AT131" s="245"/>
      <c r="AU131" s="245"/>
      <c r="AV131" s="245"/>
      <c r="AW131" s="245"/>
      <c r="AX131" s="245"/>
      <c r="AY131" s="245"/>
      <c r="AZ131" s="245"/>
      <c r="BA131" s="245"/>
      <c r="BB131" s="245"/>
      <c r="BC131" s="245"/>
      <c r="BD131" s="97"/>
      <c r="BE131" s="97"/>
      <c r="BF131" s="97"/>
      <c r="BG131" s="97"/>
      <c r="BH131" s="97"/>
      <c r="BI131" s="97"/>
      <c r="BJ131" s="97"/>
      <c r="BK131" s="97"/>
      <c r="BL131" s="97"/>
      <c r="BM131" s="97"/>
    </row>
    <row r="132" spans="3:65">
      <c r="C132" s="319"/>
      <c r="D132" s="126"/>
      <c r="E132" s="127"/>
      <c r="F132" s="245"/>
      <c r="G132" s="245"/>
      <c r="H132" s="245"/>
      <c r="I132" s="245"/>
      <c r="J132" s="245"/>
      <c r="K132" s="245"/>
      <c r="L132" s="245"/>
      <c r="M132" s="245"/>
      <c r="N132" s="245"/>
      <c r="O132" s="245"/>
      <c r="P132" s="245"/>
      <c r="Q132" s="245"/>
      <c r="R132" s="245"/>
      <c r="S132" s="245"/>
      <c r="T132" s="245"/>
      <c r="U132" s="245"/>
      <c r="V132" s="245"/>
      <c r="W132" s="245"/>
      <c r="X132" s="245"/>
      <c r="Y132" s="245"/>
      <c r="Z132" s="245"/>
      <c r="AA132" s="245"/>
      <c r="AB132" s="245"/>
      <c r="AC132" s="245"/>
      <c r="AD132" s="245"/>
      <c r="AE132" s="245"/>
      <c r="AF132" s="245"/>
      <c r="AG132" s="245"/>
      <c r="AH132" s="245"/>
      <c r="AI132" s="245"/>
      <c r="AJ132" s="245"/>
      <c r="AK132" s="245"/>
      <c r="AL132" s="245"/>
      <c r="AM132" s="245"/>
      <c r="AN132" s="245"/>
      <c r="AO132" s="245"/>
      <c r="AP132" s="245"/>
      <c r="AQ132" s="245"/>
      <c r="AR132" s="245"/>
      <c r="AS132" s="245"/>
      <c r="AT132" s="245"/>
      <c r="AU132" s="245"/>
      <c r="AV132" s="245"/>
      <c r="AW132" s="245"/>
      <c r="AX132" s="245"/>
      <c r="AY132" s="245"/>
      <c r="AZ132" s="245"/>
      <c r="BA132" s="245"/>
      <c r="BB132" s="245"/>
      <c r="BC132" s="245"/>
      <c r="BD132" s="97"/>
      <c r="BE132" s="97"/>
      <c r="BF132" s="97"/>
      <c r="BG132" s="97"/>
      <c r="BH132" s="97"/>
      <c r="BI132" s="97"/>
      <c r="BJ132" s="97"/>
      <c r="BK132" s="97"/>
      <c r="BL132" s="97"/>
      <c r="BM132" s="97"/>
    </row>
    <row r="133" spans="3:65">
      <c r="C133" s="319"/>
      <c r="D133" s="126"/>
      <c r="E133" s="127"/>
      <c r="F133" s="245"/>
      <c r="G133" s="245"/>
      <c r="H133" s="245"/>
      <c r="I133" s="245"/>
      <c r="J133" s="245"/>
      <c r="K133" s="245"/>
      <c r="L133" s="245"/>
      <c r="M133" s="245"/>
      <c r="N133" s="245"/>
      <c r="O133" s="245"/>
      <c r="P133" s="245"/>
      <c r="Q133" s="245"/>
      <c r="R133" s="245"/>
      <c r="S133" s="245"/>
      <c r="T133" s="245"/>
      <c r="U133" s="245"/>
      <c r="V133" s="245"/>
      <c r="W133" s="245"/>
      <c r="X133" s="245"/>
      <c r="Y133" s="245"/>
      <c r="Z133" s="245"/>
      <c r="AA133" s="245"/>
      <c r="AB133" s="245"/>
      <c r="AC133" s="245"/>
      <c r="AD133" s="245"/>
      <c r="AE133" s="245"/>
      <c r="AF133" s="245"/>
      <c r="AG133" s="245"/>
      <c r="AH133" s="245"/>
      <c r="AI133" s="245"/>
      <c r="AJ133" s="245"/>
      <c r="AK133" s="245"/>
      <c r="AL133" s="245"/>
      <c r="AM133" s="245"/>
      <c r="AN133" s="245"/>
      <c r="AO133" s="245"/>
      <c r="AP133" s="245"/>
      <c r="AQ133" s="245"/>
      <c r="AR133" s="245"/>
      <c r="AS133" s="245"/>
      <c r="AT133" s="245"/>
      <c r="AU133" s="245"/>
      <c r="AV133" s="245"/>
      <c r="AW133" s="245"/>
      <c r="AX133" s="245"/>
      <c r="AY133" s="245"/>
      <c r="AZ133" s="245"/>
      <c r="BA133" s="245"/>
      <c r="BB133" s="245"/>
      <c r="BC133" s="245"/>
      <c r="BD133" s="97"/>
      <c r="BE133" s="97"/>
      <c r="BF133" s="97"/>
      <c r="BG133" s="97"/>
      <c r="BH133" s="97"/>
      <c r="BI133" s="97"/>
      <c r="BJ133" s="97"/>
      <c r="BK133" s="97"/>
      <c r="BL133" s="97"/>
      <c r="BM133" s="97"/>
    </row>
    <row r="134" spans="3:65">
      <c r="C134" s="319"/>
      <c r="D134" s="126"/>
      <c r="E134" s="127"/>
      <c r="F134" s="245"/>
      <c r="G134" s="245"/>
      <c r="H134" s="245"/>
      <c r="I134" s="245"/>
      <c r="J134" s="245"/>
      <c r="K134" s="245"/>
      <c r="L134" s="245"/>
      <c r="M134" s="245"/>
      <c r="N134" s="245"/>
      <c r="O134" s="245"/>
      <c r="P134" s="245"/>
      <c r="Q134" s="245"/>
      <c r="R134" s="245"/>
      <c r="S134" s="245"/>
      <c r="T134" s="245"/>
      <c r="U134" s="245"/>
      <c r="V134" s="245"/>
      <c r="W134" s="245"/>
      <c r="X134" s="245"/>
      <c r="Y134" s="245"/>
      <c r="Z134" s="245"/>
      <c r="AA134" s="245"/>
      <c r="AB134" s="245"/>
      <c r="AC134" s="245"/>
      <c r="AD134" s="245"/>
      <c r="AE134" s="245"/>
      <c r="AF134" s="245"/>
      <c r="AG134" s="245"/>
      <c r="AH134" s="245"/>
      <c r="AI134" s="245"/>
      <c r="AJ134" s="245"/>
      <c r="AK134" s="245"/>
      <c r="AL134" s="245"/>
      <c r="AM134" s="245"/>
      <c r="AN134" s="245"/>
      <c r="AO134" s="245"/>
      <c r="AP134" s="245"/>
      <c r="AQ134" s="245"/>
      <c r="AR134" s="245"/>
      <c r="AS134" s="245"/>
      <c r="AT134" s="245"/>
      <c r="AU134" s="245"/>
      <c r="AV134" s="245"/>
      <c r="AW134" s="245"/>
      <c r="AX134" s="245"/>
      <c r="AY134" s="245"/>
      <c r="AZ134" s="245"/>
      <c r="BA134" s="245"/>
      <c r="BB134" s="245"/>
      <c r="BC134" s="245"/>
      <c r="BD134" s="97"/>
      <c r="BE134" s="97"/>
      <c r="BF134" s="97"/>
      <c r="BG134" s="97"/>
      <c r="BH134" s="97"/>
      <c r="BI134" s="97"/>
      <c r="BJ134" s="97"/>
      <c r="BK134" s="97"/>
      <c r="BL134" s="97"/>
      <c r="BM134" s="97"/>
    </row>
    <row r="135" spans="3:65">
      <c r="C135" s="319"/>
      <c r="D135" s="126"/>
      <c r="E135" s="127"/>
      <c r="F135" s="245"/>
      <c r="G135" s="245"/>
      <c r="H135" s="245"/>
      <c r="I135" s="245"/>
      <c r="J135" s="245"/>
      <c r="K135" s="245"/>
      <c r="L135" s="245"/>
      <c r="M135" s="245"/>
      <c r="N135" s="245"/>
      <c r="O135" s="245"/>
      <c r="P135" s="245"/>
      <c r="Q135" s="245"/>
      <c r="R135" s="245"/>
      <c r="S135" s="245"/>
      <c r="T135" s="245"/>
      <c r="U135" s="245"/>
      <c r="V135" s="245"/>
      <c r="W135" s="245"/>
      <c r="X135" s="245"/>
      <c r="Y135" s="245"/>
      <c r="Z135" s="245"/>
      <c r="AA135" s="245"/>
      <c r="AB135" s="245"/>
      <c r="AC135" s="245"/>
      <c r="AD135" s="245"/>
      <c r="AE135" s="245"/>
      <c r="AF135" s="245"/>
      <c r="AG135" s="245"/>
      <c r="AH135" s="245"/>
      <c r="AI135" s="245"/>
      <c r="AJ135" s="245"/>
      <c r="AK135" s="245"/>
      <c r="AL135" s="245"/>
      <c r="AM135" s="245"/>
      <c r="AN135" s="245"/>
      <c r="AO135" s="245"/>
      <c r="AP135" s="245"/>
      <c r="AQ135" s="245"/>
      <c r="AR135" s="245"/>
      <c r="AS135" s="245"/>
      <c r="AT135" s="245"/>
      <c r="AU135" s="245"/>
      <c r="AV135" s="245"/>
      <c r="AW135" s="245"/>
      <c r="AX135" s="245"/>
      <c r="AY135" s="245"/>
      <c r="AZ135" s="245"/>
      <c r="BA135" s="245"/>
      <c r="BB135" s="245"/>
      <c r="BC135" s="245"/>
      <c r="BD135" s="125"/>
      <c r="BE135" s="125"/>
      <c r="BF135" s="125"/>
      <c r="BG135" s="125"/>
      <c r="BH135" s="125"/>
      <c r="BI135" s="125"/>
      <c r="BJ135" s="125"/>
      <c r="BK135" s="125"/>
      <c r="BL135" s="125"/>
      <c r="BM135" s="125"/>
    </row>
    <row r="136" spans="3:65">
      <c r="C136" s="319"/>
      <c r="D136" s="126"/>
      <c r="E136" s="127"/>
      <c r="F136" s="245"/>
      <c r="G136" s="245"/>
      <c r="H136" s="245"/>
      <c r="I136" s="245"/>
      <c r="J136" s="245"/>
      <c r="K136" s="245"/>
      <c r="L136" s="245"/>
      <c r="M136" s="245"/>
      <c r="N136" s="245"/>
      <c r="O136" s="245"/>
      <c r="P136" s="245"/>
      <c r="Q136" s="245"/>
      <c r="R136" s="245"/>
      <c r="S136" s="245"/>
      <c r="T136" s="245"/>
      <c r="U136" s="245"/>
      <c r="V136" s="245"/>
      <c r="W136" s="245"/>
      <c r="X136" s="245"/>
      <c r="Y136" s="245"/>
      <c r="Z136" s="245"/>
      <c r="AA136" s="245"/>
      <c r="AB136" s="245"/>
      <c r="AC136" s="245"/>
      <c r="AD136" s="245"/>
      <c r="AE136" s="245"/>
      <c r="AF136" s="245"/>
      <c r="AG136" s="245"/>
      <c r="AH136" s="245"/>
      <c r="AI136" s="245"/>
      <c r="AJ136" s="245"/>
      <c r="AK136" s="245"/>
      <c r="AL136" s="245"/>
      <c r="AM136" s="245"/>
      <c r="AN136" s="245"/>
      <c r="AO136" s="245"/>
      <c r="AP136" s="245"/>
      <c r="AQ136" s="245"/>
      <c r="AR136" s="245"/>
      <c r="AS136" s="245"/>
      <c r="AT136" s="245"/>
      <c r="AU136" s="245"/>
      <c r="AV136" s="245"/>
      <c r="AW136" s="245"/>
      <c r="AX136" s="245"/>
      <c r="AY136" s="245"/>
      <c r="AZ136" s="245"/>
      <c r="BA136" s="245"/>
      <c r="BB136" s="245"/>
      <c r="BC136" s="245"/>
      <c r="BD136" s="125"/>
      <c r="BE136" s="125"/>
      <c r="BF136" s="125"/>
      <c r="BG136" s="125"/>
      <c r="BH136" s="125"/>
      <c r="BI136" s="125"/>
      <c r="BJ136" s="125"/>
      <c r="BK136" s="125"/>
      <c r="BL136" s="125"/>
      <c r="BM136" s="125"/>
    </row>
    <row r="137" spans="3:65">
      <c r="C137" s="319"/>
      <c r="D137" s="126"/>
      <c r="E137" s="127"/>
      <c r="F137" s="245"/>
      <c r="G137" s="245"/>
      <c r="H137" s="245"/>
      <c r="I137" s="245"/>
      <c r="J137" s="245"/>
      <c r="K137" s="245"/>
      <c r="L137" s="245"/>
      <c r="M137" s="245"/>
      <c r="N137" s="245"/>
      <c r="O137" s="245"/>
      <c r="P137" s="245"/>
      <c r="Q137" s="245"/>
      <c r="R137" s="245"/>
      <c r="S137" s="245"/>
      <c r="T137" s="245"/>
      <c r="U137" s="245"/>
      <c r="V137" s="245"/>
      <c r="W137" s="245"/>
      <c r="X137" s="245"/>
      <c r="Y137" s="245"/>
      <c r="Z137" s="245"/>
      <c r="AA137" s="245"/>
      <c r="AB137" s="245"/>
      <c r="AC137" s="245"/>
      <c r="AD137" s="245"/>
      <c r="AE137" s="245"/>
      <c r="AF137" s="245"/>
      <c r="AG137" s="245"/>
      <c r="AH137" s="245"/>
      <c r="AI137" s="245"/>
      <c r="AJ137" s="245"/>
      <c r="AK137" s="245"/>
      <c r="AL137" s="245"/>
      <c r="AM137" s="245"/>
      <c r="AN137" s="245"/>
      <c r="AO137" s="245"/>
      <c r="AP137" s="245"/>
      <c r="AQ137" s="245"/>
      <c r="AR137" s="245"/>
      <c r="AS137" s="245"/>
      <c r="AT137" s="245"/>
      <c r="AU137" s="245"/>
      <c r="AV137" s="245"/>
      <c r="AW137" s="245"/>
      <c r="AX137" s="245"/>
      <c r="AY137" s="245"/>
      <c r="AZ137" s="245"/>
      <c r="BA137" s="245"/>
      <c r="BB137" s="245"/>
      <c r="BC137" s="245"/>
      <c r="BD137" s="125"/>
      <c r="BE137" s="125"/>
      <c r="BF137" s="125"/>
      <c r="BG137" s="125"/>
      <c r="BH137" s="125"/>
      <c r="BI137" s="125"/>
      <c r="BJ137" s="125"/>
      <c r="BK137" s="125"/>
      <c r="BL137" s="125"/>
      <c r="BM137" s="125"/>
    </row>
    <row r="138" spans="3:65">
      <c r="C138" s="319"/>
      <c r="D138" s="126"/>
      <c r="E138" s="127"/>
      <c r="F138" s="245"/>
      <c r="G138" s="245"/>
      <c r="H138" s="245"/>
      <c r="I138" s="245"/>
      <c r="J138" s="245"/>
      <c r="K138" s="245"/>
      <c r="L138" s="245"/>
      <c r="M138" s="245"/>
      <c r="N138" s="245"/>
      <c r="O138" s="245"/>
      <c r="P138" s="245"/>
      <c r="Q138" s="245"/>
      <c r="R138" s="245"/>
      <c r="S138" s="245"/>
      <c r="T138" s="245"/>
      <c r="U138" s="245"/>
      <c r="V138" s="245"/>
      <c r="W138" s="245"/>
      <c r="X138" s="245"/>
      <c r="Y138" s="245"/>
      <c r="Z138" s="245"/>
      <c r="AA138" s="245"/>
      <c r="AB138" s="245"/>
      <c r="AC138" s="245"/>
      <c r="AD138" s="245"/>
      <c r="AE138" s="245"/>
      <c r="AF138" s="245"/>
      <c r="AG138" s="245"/>
      <c r="AH138" s="245"/>
      <c r="AI138" s="245"/>
      <c r="AJ138" s="245"/>
      <c r="AK138" s="245"/>
      <c r="AL138" s="245"/>
      <c r="AM138" s="245"/>
      <c r="AN138" s="245"/>
      <c r="AO138" s="245"/>
      <c r="AP138" s="245"/>
      <c r="AQ138" s="245"/>
      <c r="AR138" s="245"/>
      <c r="AS138" s="245"/>
      <c r="AT138" s="245"/>
      <c r="AU138" s="245"/>
      <c r="AV138" s="245"/>
      <c r="AW138" s="245"/>
      <c r="AX138" s="245"/>
      <c r="AY138" s="245"/>
      <c r="AZ138" s="245"/>
      <c r="BA138" s="245"/>
      <c r="BB138" s="245"/>
      <c r="BC138" s="245"/>
      <c r="BD138" s="125"/>
      <c r="BE138" s="125"/>
      <c r="BF138" s="125"/>
      <c r="BG138" s="125"/>
      <c r="BH138" s="125"/>
      <c r="BI138" s="125"/>
      <c r="BJ138" s="125"/>
      <c r="BK138" s="125"/>
      <c r="BL138" s="125"/>
      <c r="BM138" s="125"/>
    </row>
    <row r="139" spans="3:65">
      <c r="C139" s="319"/>
      <c r="D139" s="126"/>
      <c r="E139" s="127"/>
      <c r="F139" s="245"/>
      <c r="G139" s="245"/>
      <c r="H139" s="245"/>
      <c r="I139" s="245"/>
      <c r="J139" s="245"/>
      <c r="K139" s="245"/>
      <c r="L139" s="245"/>
      <c r="M139" s="245"/>
      <c r="N139" s="245"/>
      <c r="O139" s="245"/>
      <c r="P139" s="245"/>
      <c r="Q139" s="245"/>
      <c r="R139" s="245"/>
      <c r="S139" s="245"/>
      <c r="T139" s="245"/>
      <c r="U139" s="245"/>
      <c r="V139" s="245"/>
      <c r="W139" s="245"/>
      <c r="X139" s="245"/>
      <c r="Y139" s="245"/>
      <c r="Z139" s="245"/>
      <c r="AA139" s="245"/>
      <c r="AB139" s="245"/>
      <c r="AC139" s="245"/>
      <c r="AD139" s="245"/>
      <c r="AE139" s="245"/>
      <c r="AF139" s="245"/>
      <c r="AG139" s="245"/>
      <c r="AH139" s="245"/>
      <c r="AI139" s="245"/>
      <c r="AJ139" s="245"/>
      <c r="AK139" s="245"/>
      <c r="AL139" s="245"/>
      <c r="AM139" s="245"/>
      <c r="AN139" s="245"/>
      <c r="AO139" s="245"/>
      <c r="AP139" s="245"/>
      <c r="AQ139" s="245"/>
      <c r="AR139" s="245"/>
      <c r="AS139" s="245"/>
      <c r="AT139" s="245"/>
      <c r="AU139" s="245"/>
      <c r="AV139" s="245"/>
      <c r="AW139" s="245"/>
      <c r="AX139" s="245"/>
      <c r="AY139" s="245"/>
      <c r="AZ139" s="245"/>
      <c r="BA139" s="245"/>
      <c r="BB139" s="245"/>
      <c r="BC139" s="245"/>
      <c r="BD139" s="125"/>
      <c r="BE139" s="125"/>
      <c r="BF139" s="125"/>
      <c r="BG139" s="125"/>
      <c r="BH139" s="125"/>
      <c r="BI139" s="125"/>
      <c r="BJ139" s="125"/>
      <c r="BK139" s="125"/>
      <c r="BL139" s="125"/>
      <c r="BM139" s="125"/>
    </row>
    <row r="140" spans="3:65">
      <c r="C140" s="319"/>
      <c r="D140" s="126"/>
      <c r="E140" s="127"/>
      <c r="F140" s="245"/>
      <c r="G140" s="245"/>
      <c r="H140" s="245"/>
      <c r="I140" s="245"/>
      <c r="J140" s="245"/>
      <c r="K140" s="245"/>
      <c r="L140" s="245"/>
      <c r="M140" s="245"/>
      <c r="N140" s="245"/>
      <c r="O140" s="245"/>
      <c r="P140" s="245"/>
      <c r="Q140" s="245"/>
      <c r="R140" s="245"/>
      <c r="S140" s="245"/>
      <c r="T140" s="245"/>
      <c r="U140" s="245"/>
      <c r="V140" s="245"/>
      <c r="W140" s="245"/>
      <c r="X140" s="245"/>
      <c r="Y140" s="245"/>
      <c r="Z140" s="245"/>
      <c r="AA140" s="245"/>
      <c r="AB140" s="245"/>
      <c r="AC140" s="245"/>
      <c r="AD140" s="245"/>
      <c r="AE140" s="245"/>
      <c r="AF140" s="245"/>
      <c r="AG140" s="245"/>
      <c r="AH140" s="245"/>
      <c r="AI140" s="245"/>
      <c r="AJ140" s="245"/>
      <c r="AK140" s="245"/>
      <c r="AL140" s="245"/>
      <c r="AM140" s="245"/>
      <c r="AN140" s="245"/>
      <c r="AO140" s="245"/>
      <c r="AP140" s="245"/>
      <c r="AQ140" s="245"/>
      <c r="AR140" s="245"/>
      <c r="AS140" s="245"/>
      <c r="AT140" s="245"/>
      <c r="AU140" s="245"/>
      <c r="AV140" s="245"/>
      <c r="AW140" s="245"/>
      <c r="AX140" s="245"/>
      <c r="AY140" s="245"/>
      <c r="AZ140" s="245"/>
      <c r="BA140" s="245"/>
      <c r="BB140" s="245"/>
      <c r="BC140" s="245"/>
      <c r="BD140" s="125"/>
      <c r="BE140" s="125"/>
      <c r="BF140" s="125"/>
      <c r="BG140" s="125"/>
      <c r="BH140" s="125"/>
      <c r="BI140" s="125"/>
      <c r="BJ140" s="125"/>
      <c r="BK140" s="125"/>
      <c r="BL140" s="125"/>
      <c r="BM140" s="125"/>
    </row>
    <row r="141" spans="3:65">
      <c r="C141" s="319"/>
      <c r="D141" s="126"/>
      <c r="E141" s="127"/>
      <c r="F141" s="245"/>
      <c r="G141" s="245"/>
      <c r="H141" s="245"/>
      <c r="I141" s="245"/>
      <c r="J141" s="245"/>
      <c r="K141" s="245"/>
      <c r="L141" s="245"/>
      <c r="M141" s="245"/>
      <c r="N141" s="245"/>
      <c r="O141" s="245"/>
      <c r="P141" s="245"/>
      <c r="Q141" s="245"/>
      <c r="R141" s="245"/>
      <c r="S141" s="245"/>
      <c r="T141" s="245"/>
      <c r="U141" s="245"/>
      <c r="V141" s="245"/>
      <c r="W141" s="245"/>
      <c r="X141" s="245"/>
      <c r="Y141" s="245"/>
      <c r="Z141" s="245"/>
      <c r="AA141" s="245"/>
      <c r="AB141" s="245"/>
      <c r="AC141" s="245"/>
      <c r="AD141" s="245"/>
      <c r="AE141" s="245"/>
      <c r="AF141" s="245"/>
      <c r="AG141" s="245"/>
      <c r="AH141" s="245"/>
      <c r="AI141" s="245"/>
      <c r="AJ141" s="245"/>
      <c r="AK141" s="245"/>
      <c r="AL141" s="245"/>
      <c r="AM141" s="245"/>
      <c r="AN141" s="245"/>
      <c r="AO141" s="245"/>
      <c r="AP141" s="245"/>
      <c r="AQ141" s="245"/>
      <c r="AR141" s="245"/>
      <c r="AS141" s="245"/>
      <c r="AT141" s="245"/>
      <c r="AU141" s="245"/>
      <c r="AV141" s="245"/>
      <c r="AW141" s="245"/>
      <c r="AX141" s="245"/>
      <c r="AY141" s="245"/>
      <c r="AZ141" s="245"/>
      <c r="BA141" s="245"/>
      <c r="BB141" s="245"/>
      <c r="BC141" s="245"/>
      <c r="BD141" s="125"/>
      <c r="BE141" s="125"/>
      <c r="BF141" s="125"/>
      <c r="BG141" s="125"/>
      <c r="BH141" s="125"/>
      <c r="BI141" s="125"/>
      <c r="BJ141" s="125"/>
      <c r="BK141" s="125"/>
      <c r="BL141" s="125"/>
      <c r="BM141" s="125"/>
    </row>
    <row r="142" spans="3:65">
      <c r="C142" s="319"/>
      <c r="D142" s="126"/>
      <c r="E142" s="127"/>
      <c r="F142" s="245"/>
      <c r="G142" s="245"/>
      <c r="H142" s="245"/>
      <c r="I142" s="245"/>
      <c r="J142" s="245"/>
      <c r="K142" s="245"/>
      <c r="L142" s="245"/>
      <c r="M142" s="245"/>
      <c r="N142" s="245"/>
      <c r="O142" s="245"/>
      <c r="P142" s="245"/>
      <c r="Q142" s="245"/>
      <c r="R142" s="245"/>
      <c r="S142" s="245"/>
      <c r="T142" s="245"/>
      <c r="U142" s="245"/>
      <c r="V142" s="245"/>
      <c r="W142" s="245"/>
      <c r="X142" s="245"/>
      <c r="Y142" s="245"/>
      <c r="Z142" s="245"/>
      <c r="AA142" s="245"/>
      <c r="AB142" s="245"/>
      <c r="AC142" s="245"/>
      <c r="AD142" s="245"/>
      <c r="AE142" s="245"/>
      <c r="AF142" s="245"/>
      <c r="AG142" s="245"/>
      <c r="AH142" s="245"/>
      <c r="AI142" s="245"/>
      <c r="AJ142" s="245"/>
      <c r="AK142" s="245"/>
      <c r="AL142" s="245"/>
      <c r="AM142" s="245"/>
      <c r="AN142" s="245"/>
      <c r="AO142" s="245"/>
      <c r="AP142" s="245"/>
      <c r="AQ142" s="245"/>
      <c r="AR142" s="245"/>
      <c r="AS142" s="245"/>
      <c r="AT142" s="245"/>
      <c r="AU142" s="245"/>
      <c r="AV142" s="245"/>
      <c r="AW142" s="245"/>
      <c r="AX142" s="245"/>
      <c r="AY142" s="245"/>
      <c r="AZ142" s="245"/>
      <c r="BA142" s="245"/>
      <c r="BB142" s="245"/>
      <c r="BC142" s="245"/>
      <c r="BD142" s="125"/>
      <c r="BE142" s="125"/>
      <c r="BF142" s="125"/>
      <c r="BG142" s="125"/>
      <c r="BH142" s="125"/>
      <c r="BI142" s="125"/>
      <c r="BJ142" s="125"/>
      <c r="BK142" s="125"/>
      <c r="BL142" s="125"/>
      <c r="BM142" s="125"/>
    </row>
    <row r="143" spans="3:65">
      <c r="C143" s="319"/>
      <c r="D143" s="126"/>
      <c r="E143" s="127"/>
      <c r="F143" s="245"/>
      <c r="G143" s="245"/>
      <c r="H143" s="245"/>
      <c r="I143" s="245"/>
      <c r="J143" s="245"/>
      <c r="K143" s="245"/>
      <c r="L143" s="245"/>
      <c r="M143" s="245"/>
      <c r="N143" s="245"/>
      <c r="O143" s="245"/>
      <c r="P143" s="245"/>
      <c r="Q143" s="245"/>
      <c r="R143" s="245"/>
      <c r="S143" s="245"/>
      <c r="T143" s="245"/>
      <c r="U143" s="245"/>
      <c r="V143" s="245"/>
      <c r="W143" s="245"/>
      <c r="X143" s="245"/>
      <c r="Y143" s="245"/>
      <c r="Z143" s="245"/>
      <c r="AA143" s="245"/>
      <c r="AB143" s="245"/>
      <c r="AC143" s="245"/>
      <c r="AD143" s="245"/>
      <c r="AE143" s="245"/>
      <c r="AF143" s="245"/>
      <c r="AG143" s="245"/>
      <c r="AH143" s="245"/>
      <c r="AI143" s="245"/>
      <c r="AJ143" s="245"/>
      <c r="AK143" s="245"/>
      <c r="AL143" s="245"/>
      <c r="AM143" s="245"/>
      <c r="AN143" s="245"/>
      <c r="AO143" s="245"/>
      <c r="AP143" s="245"/>
      <c r="AQ143" s="245"/>
      <c r="AR143" s="245"/>
      <c r="AS143" s="245"/>
      <c r="AT143" s="245"/>
      <c r="AU143" s="245"/>
      <c r="AV143" s="245"/>
      <c r="AW143" s="245"/>
      <c r="AX143" s="245"/>
      <c r="AY143" s="245"/>
      <c r="AZ143" s="245"/>
      <c r="BA143" s="245"/>
      <c r="BB143" s="245"/>
      <c r="BC143" s="245"/>
      <c r="BD143" s="125"/>
      <c r="BE143" s="125"/>
      <c r="BF143" s="125"/>
      <c r="BG143" s="125"/>
      <c r="BH143" s="125"/>
      <c r="BI143" s="125"/>
      <c r="BJ143" s="125"/>
      <c r="BK143" s="125"/>
      <c r="BL143" s="125"/>
      <c r="BM143" s="125"/>
    </row>
    <row r="144" spans="3:65">
      <c r="C144" s="319"/>
      <c r="D144" s="126"/>
      <c r="E144" s="127"/>
      <c r="F144" s="245"/>
      <c r="G144" s="245"/>
      <c r="H144" s="245"/>
      <c r="I144" s="245"/>
      <c r="J144" s="245"/>
      <c r="K144" s="245"/>
      <c r="L144" s="245"/>
      <c r="M144" s="245"/>
      <c r="N144" s="245"/>
      <c r="O144" s="245"/>
      <c r="P144" s="245"/>
      <c r="Q144" s="245"/>
      <c r="R144" s="245"/>
      <c r="S144" s="245"/>
      <c r="T144" s="245"/>
      <c r="U144" s="245"/>
      <c r="V144" s="245"/>
      <c r="W144" s="245"/>
      <c r="X144" s="245"/>
      <c r="Y144" s="245"/>
      <c r="Z144" s="245"/>
      <c r="AA144" s="245"/>
      <c r="AB144" s="245"/>
      <c r="AC144" s="245"/>
      <c r="AD144" s="245"/>
      <c r="AE144" s="245"/>
      <c r="AF144" s="245"/>
      <c r="AG144" s="245"/>
      <c r="AH144" s="245"/>
      <c r="AI144" s="245"/>
      <c r="AJ144" s="245"/>
      <c r="AK144" s="245"/>
      <c r="AL144" s="245"/>
      <c r="AM144" s="245"/>
      <c r="AN144" s="245"/>
      <c r="AO144" s="245"/>
      <c r="AP144" s="245"/>
      <c r="AQ144" s="245"/>
      <c r="AR144" s="245"/>
      <c r="AS144" s="245"/>
      <c r="AT144" s="245"/>
      <c r="AU144" s="245"/>
      <c r="AV144" s="245"/>
      <c r="AW144" s="245"/>
      <c r="AX144" s="245"/>
      <c r="AY144" s="245"/>
      <c r="AZ144" s="245"/>
      <c r="BA144" s="245"/>
      <c r="BB144" s="245"/>
      <c r="BC144" s="245"/>
      <c r="BD144" s="125"/>
      <c r="BE144" s="125"/>
      <c r="BF144" s="125"/>
      <c r="BG144" s="125"/>
      <c r="BH144" s="125"/>
      <c r="BI144" s="125"/>
      <c r="BJ144" s="125"/>
      <c r="BK144" s="125"/>
      <c r="BL144" s="125"/>
      <c r="BM144" s="125"/>
    </row>
    <row r="145" spans="3:65">
      <c r="C145" s="319"/>
      <c r="D145" s="126"/>
      <c r="E145" s="127"/>
      <c r="F145" s="245"/>
      <c r="G145" s="245"/>
      <c r="H145" s="245"/>
      <c r="I145" s="245"/>
      <c r="J145" s="245"/>
      <c r="K145" s="245"/>
      <c r="L145" s="245"/>
      <c r="M145" s="245"/>
      <c r="N145" s="245"/>
      <c r="O145" s="245"/>
      <c r="P145" s="245"/>
      <c r="Q145" s="245"/>
      <c r="R145" s="245"/>
      <c r="S145" s="245"/>
      <c r="T145" s="245"/>
      <c r="U145" s="245"/>
      <c r="V145" s="245"/>
      <c r="W145" s="245"/>
      <c r="X145" s="245"/>
      <c r="Y145" s="245"/>
      <c r="Z145" s="245"/>
      <c r="AA145" s="245"/>
      <c r="AB145" s="245"/>
      <c r="AC145" s="245"/>
      <c r="AD145" s="245"/>
      <c r="AE145" s="245"/>
      <c r="AF145" s="245"/>
      <c r="AG145" s="245"/>
      <c r="AH145" s="245"/>
      <c r="AI145" s="245"/>
      <c r="AJ145" s="245"/>
      <c r="AK145" s="245"/>
      <c r="AL145" s="245"/>
      <c r="AM145" s="245"/>
      <c r="AN145" s="245"/>
      <c r="AO145" s="245"/>
      <c r="AP145" s="245"/>
      <c r="AQ145" s="245"/>
      <c r="AR145" s="245"/>
      <c r="AS145" s="245"/>
      <c r="AT145" s="245"/>
      <c r="AU145" s="245"/>
      <c r="AV145" s="245"/>
      <c r="AW145" s="245"/>
      <c r="AX145" s="245"/>
      <c r="AY145" s="245"/>
      <c r="AZ145" s="245"/>
      <c r="BA145" s="245"/>
      <c r="BB145" s="245"/>
      <c r="BC145" s="245"/>
      <c r="BD145" s="125"/>
      <c r="BE145" s="125"/>
      <c r="BF145" s="125"/>
      <c r="BG145" s="125"/>
      <c r="BH145" s="125"/>
      <c r="BI145" s="125"/>
      <c r="BJ145" s="125"/>
      <c r="BK145" s="125"/>
      <c r="BL145" s="125"/>
      <c r="BM145" s="125"/>
    </row>
    <row r="146" spans="3:65">
      <c r="C146" s="319"/>
      <c r="D146" s="126"/>
      <c r="E146" s="127"/>
      <c r="F146" s="245"/>
      <c r="G146" s="245"/>
      <c r="H146" s="245"/>
      <c r="I146" s="245"/>
      <c r="J146" s="245"/>
      <c r="K146" s="245"/>
      <c r="L146" s="245"/>
      <c r="M146" s="245"/>
      <c r="N146" s="245"/>
      <c r="O146" s="245"/>
      <c r="P146" s="245"/>
      <c r="Q146" s="245"/>
      <c r="R146" s="245"/>
      <c r="S146" s="245"/>
      <c r="T146" s="245"/>
      <c r="U146" s="245"/>
      <c r="V146" s="245"/>
      <c r="W146" s="245"/>
      <c r="X146" s="245"/>
      <c r="Y146" s="245"/>
      <c r="Z146" s="245"/>
      <c r="AA146" s="245"/>
      <c r="AB146" s="245"/>
      <c r="AC146" s="245"/>
      <c r="AD146" s="245"/>
      <c r="AE146" s="245"/>
      <c r="AF146" s="245"/>
      <c r="AG146" s="245"/>
      <c r="AH146" s="245"/>
      <c r="AI146" s="245"/>
      <c r="AJ146" s="245"/>
      <c r="AK146" s="245"/>
      <c r="AL146" s="245"/>
      <c r="AM146" s="245"/>
      <c r="AN146" s="245"/>
      <c r="AO146" s="245"/>
      <c r="AP146" s="245"/>
      <c r="AQ146" s="245"/>
      <c r="AR146" s="245"/>
      <c r="AS146" s="245"/>
      <c r="AT146" s="245"/>
      <c r="AU146" s="245"/>
      <c r="AV146" s="245"/>
      <c r="AW146" s="245"/>
      <c r="AX146" s="245"/>
      <c r="AY146" s="245"/>
      <c r="AZ146" s="245"/>
      <c r="BA146" s="245"/>
      <c r="BB146" s="245"/>
      <c r="BC146" s="245"/>
      <c r="BD146" s="125"/>
      <c r="BE146" s="125"/>
      <c r="BF146" s="125"/>
      <c r="BG146" s="125"/>
      <c r="BH146" s="125"/>
      <c r="BI146" s="125"/>
      <c r="BJ146" s="125"/>
      <c r="BK146" s="125"/>
      <c r="BL146" s="125"/>
      <c r="BM146" s="125"/>
    </row>
    <row r="147" spans="3:65">
      <c r="C147" s="319"/>
      <c r="D147" s="126"/>
      <c r="E147" s="127"/>
      <c r="F147" s="245"/>
      <c r="G147" s="245"/>
      <c r="H147" s="245"/>
      <c r="I147" s="245"/>
      <c r="J147" s="245"/>
      <c r="K147" s="245"/>
      <c r="L147" s="245"/>
      <c r="M147" s="245"/>
      <c r="N147" s="245"/>
      <c r="O147" s="245"/>
      <c r="P147" s="245"/>
      <c r="Q147" s="245"/>
      <c r="R147" s="245"/>
      <c r="S147" s="245"/>
      <c r="T147" s="245"/>
      <c r="U147" s="245"/>
      <c r="V147" s="245"/>
      <c r="W147" s="245"/>
      <c r="X147" s="245"/>
      <c r="Y147" s="245"/>
      <c r="Z147" s="245"/>
      <c r="AA147" s="245"/>
      <c r="AB147" s="245"/>
      <c r="AC147" s="245"/>
      <c r="AD147" s="245"/>
      <c r="AE147" s="245"/>
      <c r="AF147" s="245"/>
      <c r="AG147" s="245"/>
      <c r="AH147" s="245"/>
      <c r="AI147" s="245"/>
      <c r="AJ147" s="245"/>
      <c r="AK147" s="245"/>
      <c r="AL147" s="245"/>
      <c r="AM147" s="245"/>
      <c r="AN147" s="245"/>
      <c r="AO147" s="245"/>
      <c r="AP147" s="245"/>
      <c r="AQ147" s="245"/>
      <c r="AR147" s="245"/>
      <c r="AS147" s="245"/>
      <c r="AT147" s="245"/>
      <c r="AU147" s="245"/>
      <c r="AV147" s="245"/>
      <c r="AW147" s="245"/>
      <c r="AX147" s="245"/>
      <c r="AY147" s="245"/>
      <c r="AZ147" s="245"/>
      <c r="BA147" s="245"/>
      <c r="BB147" s="245"/>
      <c r="BC147" s="245"/>
      <c r="BD147" s="97"/>
      <c r="BE147" s="97"/>
      <c r="BF147" s="97"/>
      <c r="BG147" s="97"/>
      <c r="BH147" s="97"/>
      <c r="BI147" s="97"/>
      <c r="BJ147" s="97"/>
      <c r="BK147" s="97"/>
      <c r="BL147" s="97"/>
      <c r="BM147" s="97"/>
    </row>
    <row r="148" spans="3:65">
      <c r="C148" s="319"/>
      <c r="D148" s="126"/>
      <c r="E148" s="127"/>
      <c r="F148" s="245"/>
      <c r="G148" s="245"/>
      <c r="H148" s="245"/>
      <c r="I148" s="245"/>
      <c r="J148" s="245"/>
      <c r="K148" s="245"/>
      <c r="L148" s="245"/>
      <c r="M148" s="245"/>
      <c r="N148" s="245"/>
      <c r="O148" s="245"/>
      <c r="P148" s="245"/>
      <c r="Q148" s="245"/>
      <c r="R148" s="245"/>
      <c r="S148" s="245"/>
      <c r="T148" s="245"/>
      <c r="U148" s="245"/>
      <c r="V148" s="245"/>
      <c r="W148" s="245"/>
      <c r="X148" s="245"/>
      <c r="Y148" s="245"/>
      <c r="Z148" s="245"/>
      <c r="AA148" s="245"/>
      <c r="AB148" s="245"/>
      <c r="AC148" s="245"/>
      <c r="AD148" s="245"/>
      <c r="AE148" s="245"/>
      <c r="AF148" s="245"/>
      <c r="AG148" s="245"/>
      <c r="AH148" s="245"/>
      <c r="AI148" s="245"/>
      <c r="AJ148" s="245"/>
      <c r="AK148" s="245"/>
      <c r="AL148" s="245"/>
      <c r="AM148" s="245"/>
      <c r="AN148" s="245"/>
      <c r="AO148" s="245"/>
      <c r="AP148" s="245"/>
      <c r="AQ148" s="245"/>
      <c r="AR148" s="245"/>
      <c r="AS148" s="245"/>
      <c r="AT148" s="245"/>
      <c r="AU148" s="245"/>
      <c r="AV148" s="245"/>
      <c r="AW148" s="245"/>
      <c r="AX148" s="245"/>
      <c r="AY148" s="245"/>
      <c r="AZ148" s="245"/>
      <c r="BA148" s="245"/>
      <c r="BB148" s="245"/>
      <c r="BC148" s="245"/>
      <c r="BD148" s="97"/>
      <c r="BE148" s="97"/>
      <c r="BF148" s="97"/>
      <c r="BG148" s="97"/>
      <c r="BH148" s="97"/>
      <c r="BI148" s="97"/>
      <c r="BJ148" s="97"/>
      <c r="BK148" s="97"/>
      <c r="BL148" s="97"/>
      <c r="BM148" s="97"/>
    </row>
    <row r="149" spans="3:65">
      <c r="C149" s="319"/>
      <c r="D149" s="126"/>
      <c r="E149" s="127"/>
      <c r="F149" s="245"/>
      <c r="G149" s="245"/>
      <c r="H149" s="245"/>
      <c r="I149" s="245"/>
      <c r="J149" s="245"/>
      <c r="K149" s="245"/>
      <c r="L149" s="245"/>
      <c r="M149" s="245"/>
      <c r="N149" s="245"/>
      <c r="O149" s="245"/>
      <c r="P149" s="245"/>
      <c r="Q149" s="245"/>
      <c r="R149" s="245"/>
      <c r="S149" s="245"/>
      <c r="T149" s="245"/>
      <c r="U149" s="245"/>
      <c r="V149" s="245"/>
      <c r="W149" s="245"/>
      <c r="X149" s="245"/>
      <c r="Y149" s="245"/>
      <c r="Z149" s="245"/>
      <c r="AA149" s="245"/>
      <c r="AB149" s="245"/>
      <c r="AC149" s="245"/>
      <c r="AD149" s="245"/>
      <c r="AE149" s="245"/>
      <c r="AF149" s="245"/>
      <c r="AG149" s="245"/>
      <c r="AH149" s="245"/>
      <c r="AI149" s="245"/>
      <c r="AJ149" s="245"/>
      <c r="AK149" s="245"/>
      <c r="AL149" s="245"/>
      <c r="AM149" s="245"/>
      <c r="AN149" s="245"/>
      <c r="AO149" s="245"/>
      <c r="AP149" s="245"/>
      <c r="AQ149" s="245"/>
      <c r="AR149" s="245"/>
      <c r="AS149" s="245"/>
      <c r="AT149" s="245"/>
      <c r="AU149" s="245"/>
      <c r="AV149" s="245"/>
      <c r="AW149" s="245"/>
      <c r="AX149" s="245"/>
      <c r="AY149" s="245"/>
      <c r="AZ149" s="245"/>
      <c r="BA149" s="245"/>
      <c r="BB149" s="245"/>
      <c r="BC149" s="245"/>
      <c r="BD149" s="97"/>
      <c r="BE149" s="97"/>
      <c r="BF149" s="97"/>
      <c r="BG149" s="97"/>
      <c r="BH149" s="97"/>
      <c r="BI149" s="97"/>
      <c r="BJ149" s="97"/>
      <c r="BK149" s="97"/>
      <c r="BL149" s="97"/>
      <c r="BM149" s="97"/>
    </row>
    <row r="150" spans="3:65">
      <c r="C150" s="319"/>
      <c r="D150" s="126"/>
      <c r="E150" s="127"/>
      <c r="F150" s="245"/>
      <c r="G150" s="245"/>
      <c r="H150" s="245"/>
      <c r="I150" s="245"/>
      <c r="J150" s="245"/>
      <c r="K150" s="245"/>
      <c r="L150" s="245"/>
      <c r="M150" s="245"/>
      <c r="N150" s="245"/>
      <c r="O150" s="245"/>
      <c r="P150" s="245"/>
      <c r="Q150" s="245"/>
      <c r="R150" s="245"/>
      <c r="S150" s="245"/>
      <c r="T150" s="245"/>
      <c r="U150" s="245"/>
      <c r="V150" s="245"/>
      <c r="W150" s="245"/>
      <c r="X150" s="245"/>
      <c r="Y150" s="245"/>
      <c r="Z150" s="245"/>
      <c r="AA150" s="245"/>
      <c r="AB150" s="245"/>
      <c r="AC150" s="245"/>
      <c r="AD150" s="245"/>
      <c r="AE150" s="245"/>
      <c r="AF150" s="245"/>
      <c r="AG150" s="245"/>
      <c r="AH150" s="245"/>
      <c r="AI150" s="245"/>
      <c r="AJ150" s="245"/>
      <c r="AK150" s="245"/>
      <c r="AL150" s="245"/>
      <c r="AM150" s="245"/>
      <c r="AN150" s="245"/>
      <c r="AO150" s="245"/>
      <c r="AP150" s="245"/>
      <c r="AQ150" s="245"/>
      <c r="AR150" s="245"/>
      <c r="AS150" s="245"/>
      <c r="AT150" s="245"/>
      <c r="AU150" s="245"/>
      <c r="AV150" s="245"/>
      <c r="AW150" s="245"/>
      <c r="AX150" s="245"/>
      <c r="AY150" s="245"/>
      <c r="AZ150" s="245"/>
      <c r="BA150" s="245"/>
      <c r="BB150" s="245"/>
      <c r="BC150" s="245"/>
      <c r="BD150" s="97"/>
      <c r="BE150" s="97"/>
      <c r="BF150" s="97"/>
      <c r="BG150" s="97"/>
      <c r="BH150" s="97"/>
      <c r="BI150" s="97"/>
      <c r="BJ150" s="97"/>
      <c r="BK150" s="97"/>
      <c r="BL150" s="97"/>
      <c r="BM150" s="97"/>
    </row>
    <row r="151" spans="3:65">
      <c r="C151" s="319"/>
      <c r="D151" s="126"/>
      <c r="E151" s="127"/>
      <c r="F151" s="245"/>
      <c r="G151" s="245"/>
      <c r="H151" s="245"/>
      <c r="I151" s="245"/>
      <c r="J151" s="245"/>
      <c r="K151" s="245"/>
      <c r="L151" s="245"/>
      <c r="M151" s="245"/>
      <c r="N151" s="245"/>
      <c r="O151" s="245"/>
      <c r="P151" s="245"/>
      <c r="Q151" s="245"/>
      <c r="R151" s="245"/>
      <c r="S151" s="245"/>
      <c r="T151" s="245"/>
      <c r="U151" s="245"/>
      <c r="V151" s="245"/>
      <c r="W151" s="245"/>
      <c r="X151" s="245"/>
      <c r="Y151" s="245"/>
      <c r="Z151" s="245"/>
      <c r="AA151" s="245"/>
      <c r="AB151" s="245"/>
      <c r="AC151" s="245"/>
      <c r="AD151" s="245"/>
      <c r="AE151" s="245"/>
      <c r="AF151" s="245"/>
      <c r="AG151" s="245"/>
      <c r="AH151" s="245"/>
      <c r="AI151" s="245"/>
      <c r="AJ151" s="245"/>
      <c r="AK151" s="245"/>
      <c r="AL151" s="245"/>
      <c r="AM151" s="245"/>
      <c r="AN151" s="245"/>
      <c r="AO151" s="245"/>
      <c r="AP151" s="245"/>
      <c r="AQ151" s="245"/>
      <c r="AR151" s="245"/>
      <c r="AS151" s="245"/>
      <c r="AT151" s="245"/>
      <c r="AU151" s="245"/>
      <c r="AV151" s="245"/>
      <c r="AW151" s="245"/>
      <c r="AX151" s="245"/>
      <c r="AY151" s="245"/>
      <c r="AZ151" s="245"/>
      <c r="BA151" s="245"/>
      <c r="BB151" s="245"/>
      <c r="BC151" s="245"/>
      <c r="BD151" s="97"/>
      <c r="BE151" s="97"/>
      <c r="BF151" s="97"/>
      <c r="BG151" s="97"/>
      <c r="BH151" s="97"/>
      <c r="BI151" s="97"/>
      <c r="BJ151" s="97"/>
      <c r="BK151" s="97"/>
      <c r="BL151" s="97"/>
      <c r="BM151" s="97"/>
    </row>
    <row r="152" spans="3:65">
      <c r="C152" s="319"/>
      <c r="D152" s="126"/>
      <c r="E152" s="127"/>
      <c r="F152" s="245"/>
      <c r="G152" s="245"/>
      <c r="H152" s="245"/>
      <c r="I152" s="245"/>
      <c r="J152" s="245"/>
      <c r="K152" s="245"/>
      <c r="L152" s="245"/>
      <c r="M152" s="245"/>
      <c r="N152" s="245"/>
      <c r="O152" s="245"/>
      <c r="P152" s="245"/>
      <c r="Q152" s="245"/>
      <c r="R152" s="245"/>
      <c r="S152" s="245"/>
      <c r="T152" s="245"/>
      <c r="U152" s="245"/>
      <c r="V152" s="245"/>
      <c r="W152" s="245"/>
      <c r="X152" s="245"/>
      <c r="Y152" s="245"/>
      <c r="Z152" s="245"/>
      <c r="AA152" s="245"/>
      <c r="AB152" s="245"/>
      <c r="AC152" s="245"/>
      <c r="AD152" s="245"/>
      <c r="AE152" s="245"/>
      <c r="AF152" s="245"/>
      <c r="AG152" s="245"/>
      <c r="AH152" s="245"/>
      <c r="AI152" s="245"/>
      <c r="AJ152" s="245"/>
      <c r="AK152" s="245"/>
      <c r="AL152" s="245"/>
      <c r="AM152" s="245"/>
      <c r="AN152" s="245"/>
      <c r="AO152" s="245"/>
      <c r="AP152" s="245"/>
      <c r="AQ152" s="245"/>
      <c r="AR152" s="245"/>
      <c r="AS152" s="245"/>
      <c r="AT152" s="245"/>
      <c r="AU152" s="245"/>
      <c r="AV152" s="245"/>
      <c r="AW152" s="245"/>
      <c r="AX152" s="245"/>
      <c r="AY152" s="245"/>
      <c r="AZ152" s="245"/>
      <c r="BA152" s="245"/>
      <c r="BB152" s="245"/>
      <c r="BC152" s="245"/>
      <c r="BD152" s="97"/>
      <c r="BE152" s="97"/>
      <c r="BF152" s="97"/>
      <c r="BG152" s="97"/>
      <c r="BH152" s="97"/>
      <c r="BI152" s="97"/>
      <c r="BJ152" s="97"/>
      <c r="BK152" s="97"/>
      <c r="BL152" s="97"/>
      <c r="BM152" s="97"/>
    </row>
    <row r="153" spans="3:65">
      <c r="C153" s="319"/>
      <c r="D153" s="126"/>
      <c r="E153" s="127"/>
      <c r="F153" s="245"/>
      <c r="G153" s="245"/>
      <c r="H153" s="245"/>
      <c r="I153" s="245"/>
      <c r="J153" s="245"/>
      <c r="K153" s="245"/>
      <c r="L153" s="245"/>
      <c r="M153" s="245"/>
      <c r="N153" s="245"/>
      <c r="O153" s="245"/>
      <c r="P153" s="245"/>
      <c r="Q153" s="245"/>
      <c r="R153" s="245"/>
      <c r="S153" s="245"/>
      <c r="T153" s="245"/>
      <c r="U153" s="245"/>
      <c r="V153" s="245"/>
      <c r="W153" s="245"/>
      <c r="X153" s="245"/>
      <c r="Y153" s="245"/>
      <c r="Z153" s="245"/>
      <c r="AA153" s="245"/>
      <c r="AB153" s="245"/>
      <c r="AC153" s="245"/>
      <c r="AD153" s="245"/>
      <c r="AE153" s="245"/>
      <c r="AF153" s="245"/>
      <c r="AG153" s="245"/>
      <c r="AH153" s="245"/>
      <c r="AI153" s="245"/>
      <c r="AJ153" s="245"/>
      <c r="AK153" s="245"/>
      <c r="AL153" s="245"/>
      <c r="AM153" s="245"/>
      <c r="AN153" s="245"/>
      <c r="AO153" s="245"/>
      <c r="AP153" s="245"/>
      <c r="AQ153" s="245"/>
      <c r="AR153" s="245"/>
      <c r="AS153" s="245"/>
      <c r="AT153" s="245"/>
      <c r="AU153" s="245"/>
      <c r="AV153" s="245"/>
      <c r="AW153" s="245"/>
      <c r="AX153" s="245"/>
      <c r="AY153" s="245"/>
      <c r="AZ153" s="245"/>
      <c r="BA153" s="245"/>
      <c r="BB153" s="245"/>
      <c r="BC153" s="245"/>
      <c r="BD153" s="97"/>
      <c r="BE153" s="97"/>
      <c r="BF153" s="97"/>
      <c r="BG153" s="97"/>
      <c r="BH153" s="97"/>
      <c r="BI153" s="97"/>
      <c r="BJ153" s="97"/>
      <c r="BK153" s="97"/>
      <c r="BL153" s="97"/>
      <c r="BM153" s="97"/>
    </row>
    <row r="154" spans="3:65">
      <c r="F154" s="170"/>
      <c r="G154" s="170"/>
      <c r="H154" s="170"/>
      <c r="I154" s="170"/>
      <c r="J154" s="170"/>
      <c r="K154" s="170"/>
      <c r="L154" s="170"/>
      <c r="M154" s="170"/>
      <c r="N154" s="170"/>
      <c r="O154" s="170"/>
      <c r="P154" s="170"/>
      <c r="Q154" s="170"/>
      <c r="R154" s="170"/>
      <c r="S154" s="170"/>
      <c r="T154" s="170"/>
      <c r="U154" s="170"/>
      <c r="V154" s="170"/>
      <c r="W154" s="170"/>
      <c r="X154" s="170"/>
      <c r="Y154" s="170"/>
      <c r="Z154" s="170"/>
      <c r="AA154" s="170"/>
      <c r="AB154" s="170"/>
      <c r="AC154" s="170"/>
      <c r="AD154" s="170"/>
      <c r="AE154" s="170"/>
      <c r="AF154" s="170"/>
      <c r="AG154" s="170"/>
      <c r="AH154" s="170"/>
      <c r="AI154" s="170"/>
      <c r="AJ154" s="170"/>
      <c r="AK154" s="170"/>
      <c r="AL154" s="170"/>
      <c r="AM154" s="170"/>
      <c r="AN154" s="170"/>
      <c r="AO154" s="170"/>
      <c r="AP154" s="170"/>
      <c r="AQ154" s="170"/>
      <c r="AR154" s="170"/>
      <c r="AS154" s="170"/>
      <c r="AT154" s="170"/>
      <c r="AU154" s="170"/>
      <c r="AV154" s="170"/>
      <c r="AW154" s="170"/>
      <c r="AX154" s="170"/>
      <c r="AY154" s="170"/>
      <c r="AZ154" s="170"/>
      <c r="BA154" s="170"/>
      <c r="BB154" s="170"/>
      <c r="BC154" s="170"/>
      <c r="BD154" s="96"/>
      <c r="BE154" s="96"/>
      <c r="BF154" s="96"/>
      <c r="BG154" s="96"/>
      <c r="BH154" s="96"/>
      <c r="BI154" s="96"/>
      <c r="BJ154" s="96"/>
      <c r="BK154" s="96"/>
      <c r="BL154" s="96"/>
      <c r="BM154" s="96"/>
    </row>
    <row r="155" spans="3:65">
      <c r="F155" s="113"/>
      <c r="G155" s="113"/>
      <c r="H155" s="113"/>
      <c r="I155" s="113"/>
      <c r="J155" s="113"/>
      <c r="K155" s="113"/>
      <c r="L155" s="113"/>
      <c r="M155" s="113"/>
      <c r="N155" s="113"/>
      <c r="O155" s="113"/>
      <c r="P155" s="113"/>
      <c r="Q155" s="113"/>
      <c r="R155" s="113"/>
      <c r="S155" s="113"/>
      <c r="T155" s="113"/>
      <c r="U155" s="113"/>
      <c r="V155" s="113"/>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c r="BB155" s="113"/>
      <c r="BC155" s="113"/>
      <c r="BD155" s="113"/>
      <c r="BE155" s="113"/>
      <c r="BF155" s="113"/>
      <c r="BG155" s="113"/>
      <c r="BH155" s="113"/>
      <c r="BI155" s="113"/>
      <c r="BJ155" s="113"/>
      <c r="BK155" s="113"/>
      <c r="BL155" s="113"/>
      <c r="BM155" s="113"/>
    </row>
    <row r="156" spans="3:65">
      <c r="C156" s="122" t="s">
        <v>510</v>
      </c>
      <c r="D156" s="122"/>
      <c r="E156" s="123"/>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24"/>
      <c r="AJ156" s="124"/>
      <c r="AK156" s="124"/>
      <c r="AL156" s="124"/>
      <c r="AM156" s="124"/>
      <c r="AN156" s="124"/>
      <c r="AO156" s="124"/>
      <c r="AP156" s="124"/>
      <c r="AQ156" s="124"/>
      <c r="AR156" s="124"/>
      <c r="AS156" s="124"/>
      <c r="AT156" s="124"/>
      <c r="AU156" s="124"/>
      <c r="AV156" s="124"/>
      <c r="AW156" s="124"/>
      <c r="AX156" s="124"/>
      <c r="AY156" s="124"/>
      <c r="AZ156" s="124"/>
      <c r="BA156" s="124"/>
      <c r="BB156" s="124"/>
      <c r="BC156" s="124"/>
      <c r="BD156" s="124"/>
      <c r="BE156" s="124"/>
      <c r="BF156" s="124"/>
      <c r="BG156" s="124"/>
      <c r="BH156" s="124"/>
      <c r="BI156" s="124"/>
      <c r="BJ156" s="124"/>
      <c r="BK156" s="124"/>
      <c r="BL156" s="124"/>
      <c r="BM156" s="124"/>
    </row>
    <row r="157" spans="3:65">
      <c r="C157" s="119" t="s">
        <v>525</v>
      </c>
      <c r="D157" s="57"/>
      <c r="E157" s="120" t="s">
        <v>526</v>
      </c>
      <c r="F157" s="121">
        <f>SUM(F10:F33)</f>
        <v>0</v>
      </c>
      <c r="G157" s="121">
        <f>SUM(G10:G33)</f>
        <v>0</v>
      </c>
      <c r="H157" s="121">
        <f>SUM(H10:H33)</f>
        <v>0</v>
      </c>
      <c r="I157" s="121">
        <f>SUM(I10:I33)</f>
        <v>0</v>
      </c>
      <c r="J157" s="121">
        <f>SUM(J10:J33)</f>
        <v>0</v>
      </c>
      <c r="K157" s="121">
        <f>SUM(K10:K33)</f>
        <v>0</v>
      </c>
      <c r="L157" s="121">
        <f>SUM(L10:L33)</f>
        <v>0</v>
      </c>
      <c r="M157" s="121">
        <f>SUM(M10:M33)</f>
        <v>0</v>
      </c>
      <c r="N157" s="121">
        <f>SUM(N10:N33)</f>
        <v>0</v>
      </c>
      <c r="O157" s="121">
        <f>SUM(O10:O33)</f>
        <v>0</v>
      </c>
      <c r="P157" s="121">
        <f>SUM(P10:P33)</f>
        <v>0</v>
      </c>
      <c r="Q157" s="121">
        <f>SUM(Q10:Q33)</f>
        <v>0</v>
      </c>
      <c r="R157" s="121">
        <f>SUM(R10:R33)</f>
        <v>0</v>
      </c>
      <c r="S157" s="121">
        <f>SUM(S10:S33)</f>
        <v>0</v>
      </c>
      <c r="T157" s="121">
        <f>SUM(T10:T33)</f>
        <v>0</v>
      </c>
      <c r="U157" s="121">
        <f>SUM(U10:U33)</f>
        <v>0</v>
      </c>
      <c r="V157" s="121">
        <f>SUM(V10:V33)</f>
        <v>0</v>
      </c>
      <c r="W157" s="121">
        <f>SUM(W10:W33)</f>
        <v>0</v>
      </c>
      <c r="X157" s="121">
        <f>SUM(X10:X33)</f>
        <v>0</v>
      </c>
      <c r="Y157" s="121">
        <f>SUM(Y10:Y33)</f>
        <v>0</v>
      </c>
      <c r="Z157" s="121">
        <f>SUM(Z10:Z33)</f>
        <v>0</v>
      </c>
      <c r="AA157" s="121">
        <f>SUM(AA10:AA33)</f>
        <v>0</v>
      </c>
      <c r="AB157" s="121">
        <f>SUM(AB10:AB33)</f>
        <v>0</v>
      </c>
      <c r="AC157" s="121">
        <f>SUM(AC10:AC33)</f>
        <v>0</v>
      </c>
      <c r="AD157" s="121">
        <f>SUM(AD10:AD33)</f>
        <v>0</v>
      </c>
      <c r="AE157" s="121">
        <f>SUM(AE10:AE33)</f>
        <v>0</v>
      </c>
      <c r="AF157" s="121">
        <f>SUM(AF10:AF33)</f>
        <v>0</v>
      </c>
      <c r="AG157" s="121">
        <f>SUM(AG10:AG33)</f>
        <v>0</v>
      </c>
      <c r="AH157" s="121">
        <f>SUM(AH10:AH33)</f>
        <v>0</v>
      </c>
      <c r="AI157" s="121">
        <f>SUM(AI10:AI33)</f>
        <v>0</v>
      </c>
      <c r="AJ157" s="121">
        <f>SUM(AJ10:AJ33)</f>
        <v>0</v>
      </c>
      <c r="AK157" s="121">
        <f>SUM(AK10:AK33)</f>
        <v>0</v>
      </c>
      <c r="AL157" s="121">
        <f>SUM(AL10:AL33)</f>
        <v>0</v>
      </c>
      <c r="AM157" s="121">
        <f>SUM(AM10:AM33)</f>
        <v>0</v>
      </c>
      <c r="AN157" s="121">
        <f>SUM(AN10:AN33)</f>
        <v>0</v>
      </c>
      <c r="AO157" s="121">
        <f>SUM(AO10:AO33)</f>
        <v>0</v>
      </c>
      <c r="AP157" s="121">
        <f>SUM(AP10:AP33)</f>
        <v>0</v>
      </c>
      <c r="AQ157" s="121">
        <f>SUM(AQ10:AQ33)</f>
        <v>0</v>
      </c>
      <c r="AR157" s="121">
        <f>SUM(AR10:AR33)</f>
        <v>0</v>
      </c>
      <c r="AS157" s="121">
        <f>SUM(AS10:AS33)</f>
        <v>0</v>
      </c>
      <c r="AT157" s="121">
        <f>SUM(AT10:AT33)</f>
        <v>0</v>
      </c>
      <c r="AU157" s="121">
        <f>SUM(AU10:AU33)</f>
        <v>0</v>
      </c>
      <c r="AV157" s="121">
        <f>SUM(AV10:AV33)</f>
        <v>0</v>
      </c>
      <c r="AW157" s="121">
        <f>SUM(AW10:AW33)</f>
        <v>0</v>
      </c>
      <c r="AX157" s="121">
        <f>SUM(AX10:AX33)</f>
        <v>0</v>
      </c>
      <c r="AY157" s="121">
        <f>SUM(AY10:AY33)</f>
        <v>0</v>
      </c>
      <c r="AZ157" s="121">
        <f>SUM(AZ10:AZ33)</f>
        <v>0</v>
      </c>
      <c r="BA157" s="121">
        <f>SUM(BA10:BA33)</f>
        <v>0</v>
      </c>
      <c r="BB157" s="121">
        <f>SUM(BB10:BB33)</f>
        <v>0</v>
      </c>
      <c r="BC157" s="121">
        <f>SUM(BC10:BC33)</f>
        <v>0</v>
      </c>
      <c r="BD157" s="121">
        <f>SUM(BD10:BD33)</f>
        <v>0</v>
      </c>
      <c r="BE157" s="121">
        <f>SUM(BE10:BE33)</f>
        <v>0</v>
      </c>
      <c r="BF157" s="121">
        <f>SUM(BF10:BF33)</f>
        <v>0</v>
      </c>
      <c r="BG157" s="121">
        <f>SUM(BG10:BG33)</f>
        <v>0</v>
      </c>
      <c r="BH157" s="121">
        <f>SUM(BH10:BH33)</f>
        <v>0</v>
      </c>
      <c r="BI157" s="121">
        <f>SUM(BI10:BI33)</f>
        <v>0</v>
      </c>
      <c r="BJ157" s="121">
        <f>SUM(BJ10:BJ33)</f>
        <v>0</v>
      </c>
      <c r="BK157" s="121">
        <f>SUM(BK10:BK33)</f>
        <v>0</v>
      </c>
      <c r="BL157" s="121">
        <f>SUM(BL10:BL33)</f>
        <v>0</v>
      </c>
      <c r="BM157" s="121">
        <f>SUM(BM10:BM33)</f>
        <v>0</v>
      </c>
    </row>
    <row r="158" spans="3:65">
      <c r="C158" s="119"/>
      <c r="D158" s="94"/>
      <c r="E158" s="111" t="s">
        <v>527</v>
      </c>
      <c r="F158" s="117">
        <f>SUM(F58:F81)</f>
        <v>0</v>
      </c>
      <c r="G158" s="117">
        <f>SUM(G58:G81)</f>
        <v>0</v>
      </c>
      <c r="H158" s="117">
        <f>SUM(H58:H81)</f>
        <v>0</v>
      </c>
      <c r="I158" s="117">
        <f>SUM(I58:I81)</f>
        <v>0</v>
      </c>
      <c r="J158" s="117">
        <f>SUM(J58:J81)</f>
        <v>0</v>
      </c>
      <c r="K158" s="117">
        <f>SUM(K58:K81)</f>
        <v>0</v>
      </c>
      <c r="L158" s="117">
        <f>SUM(L58:L81)</f>
        <v>0</v>
      </c>
      <c r="M158" s="117">
        <f>SUM(M58:M81)</f>
        <v>0</v>
      </c>
      <c r="N158" s="117">
        <f>SUM(N58:N81)</f>
        <v>0</v>
      </c>
      <c r="O158" s="117">
        <f>SUM(O58:O81)</f>
        <v>0</v>
      </c>
      <c r="P158" s="117">
        <f>SUM(P58:P81)</f>
        <v>0</v>
      </c>
      <c r="Q158" s="117">
        <f>SUM(Q58:Q81)</f>
        <v>0</v>
      </c>
      <c r="R158" s="117">
        <f>SUM(R58:R81)</f>
        <v>0</v>
      </c>
      <c r="S158" s="117">
        <f>SUM(S58:S81)</f>
        <v>0</v>
      </c>
      <c r="T158" s="117">
        <f>SUM(T58:T81)</f>
        <v>0</v>
      </c>
      <c r="U158" s="117">
        <f>SUM(U58:U81)</f>
        <v>0</v>
      </c>
      <c r="V158" s="117">
        <f>SUM(V58:V81)</f>
        <v>0</v>
      </c>
      <c r="W158" s="117">
        <f>SUM(W58:W81)</f>
        <v>0</v>
      </c>
      <c r="X158" s="117">
        <f>SUM(X58:X81)</f>
        <v>0</v>
      </c>
      <c r="Y158" s="117">
        <f>SUM(Y58:Y81)</f>
        <v>0</v>
      </c>
      <c r="Z158" s="117">
        <f>SUM(Z58:Z81)</f>
        <v>0</v>
      </c>
      <c r="AA158" s="117">
        <f>SUM(AA58:AA81)</f>
        <v>0</v>
      </c>
      <c r="AB158" s="117">
        <f>SUM(AB58:AB81)</f>
        <v>0</v>
      </c>
      <c r="AC158" s="117">
        <f>SUM(AC58:AC81)</f>
        <v>0</v>
      </c>
      <c r="AD158" s="117">
        <f>SUM(AD58:AD81)</f>
        <v>0</v>
      </c>
      <c r="AE158" s="117">
        <f>SUM(AE58:AE81)</f>
        <v>0</v>
      </c>
      <c r="AF158" s="117">
        <f>SUM(AF58:AF81)</f>
        <v>0</v>
      </c>
      <c r="AG158" s="117">
        <f>SUM(AG58:AG81)</f>
        <v>0</v>
      </c>
      <c r="AH158" s="117">
        <f>SUM(AH58:AH81)</f>
        <v>0</v>
      </c>
      <c r="AI158" s="117">
        <f>SUM(AI58:AI81)</f>
        <v>0</v>
      </c>
      <c r="AJ158" s="117">
        <f>SUM(AJ58:AJ81)</f>
        <v>0</v>
      </c>
      <c r="AK158" s="117">
        <f>SUM(AK58:AK81)</f>
        <v>0</v>
      </c>
      <c r="AL158" s="117">
        <f>SUM(AL58:AL81)</f>
        <v>0</v>
      </c>
      <c r="AM158" s="117">
        <f>SUM(AM58:AM81)</f>
        <v>0</v>
      </c>
      <c r="AN158" s="117">
        <f>SUM(AN58:AN81)</f>
        <v>0</v>
      </c>
      <c r="AO158" s="117">
        <f>SUM(AO58:AO81)</f>
        <v>0</v>
      </c>
      <c r="AP158" s="117">
        <f>SUM(AP58:AP81)</f>
        <v>0</v>
      </c>
      <c r="AQ158" s="117">
        <f>SUM(AQ58:AQ81)</f>
        <v>0</v>
      </c>
      <c r="AR158" s="117">
        <f>SUM(AR58:AR81)</f>
        <v>0</v>
      </c>
      <c r="AS158" s="117">
        <f>SUM(AS58:AS81)</f>
        <v>0</v>
      </c>
      <c r="AT158" s="117">
        <f>SUM(AT58:AT81)</f>
        <v>0</v>
      </c>
      <c r="AU158" s="117">
        <f>SUM(AU58:AU81)</f>
        <v>0</v>
      </c>
      <c r="AV158" s="117">
        <f>SUM(AV58:AV81)</f>
        <v>0</v>
      </c>
      <c r="AW158" s="117">
        <f>SUM(AW58:AW81)</f>
        <v>0</v>
      </c>
      <c r="AX158" s="117">
        <f>SUM(AX58:AX81)</f>
        <v>0</v>
      </c>
      <c r="AY158" s="117">
        <f>SUM(AY58:AY81)</f>
        <v>0</v>
      </c>
      <c r="AZ158" s="117">
        <f>SUM(AZ58:AZ81)</f>
        <v>0</v>
      </c>
      <c r="BA158" s="117">
        <f>SUM(BA58:BA81)</f>
        <v>0</v>
      </c>
      <c r="BB158" s="117">
        <f>SUM(BB58:BB81)</f>
        <v>0</v>
      </c>
      <c r="BC158" s="117">
        <f>SUM(BC58:BC81)</f>
        <v>0</v>
      </c>
      <c r="BD158" s="117">
        <f>SUM(BD58:BD81)</f>
        <v>0</v>
      </c>
      <c r="BE158" s="117">
        <f>SUM(BE58:BE81)</f>
        <v>0</v>
      </c>
      <c r="BF158" s="117">
        <f>SUM(BF58:BF81)</f>
        <v>0</v>
      </c>
      <c r="BG158" s="117">
        <f>SUM(BG58:BG81)</f>
        <v>0</v>
      </c>
      <c r="BH158" s="117">
        <f>SUM(BH58:BH81)</f>
        <v>0</v>
      </c>
      <c r="BI158" s="117">
        <f>SUM(BI58:BI81)</f>
        <v>0</v>
      </c>
      <c r="BJ158" s="117">
        <f>SUM(BJ58:BJ81)</f>
        <v>0</v>
      </c>
      <c r="BK158" s="117">
        <f>SUM(BK58:BK81)</f>
        <v>0</v>
      </c>
      <c r="BL158" s="117">
        <f>SUM(BL58:BL81)</f>
        <v>0</v>
      </c>
      <c r="BM158" s="117">
        <f>SUM(BM58:BM81)</f>
        <v>0</v>
      </c>
    </row>
    <row r="159" spans="3:65">
      <c r="C159" s="57"/>
      <c r="D159" s="94"/>
      <c r="E159" s="111" t="s">
        <v>528</v>
      </c>
      <c r="F159" s="117">
        <f>F157+F158</f>
        <v>0</v>
      </c>
      <c r="G159" s="117">
        <f>G157+G158</f>
        <v>0</v>
      </c>
      <c r="H159" s="117">
        <f t="shared" ref="H159:BM159" si="0">H157+H158</f>
        <v>0</v>
      </c>
      <c r="I159" s="117">
        <f t="shared" si="0"/>
        <v>0</v>
      </c>
      <c r="J159" s="117">
        <f t="shared" si="0"/>
        <v>0</v>
      </c>
      <c r="K159" s="117">
        <f t="shared" si="0"/>
        <v>0</v>
      </c>
      <c r="L159" s="117">
        <f t="shared" si="0"/>
        <v>0</v>
      </c>
      <c r="M159" s="117">
        <f t="shared" si="0"/>
        <v>0</v>
      </c>
      <c r="N159" s="117">
        <f t="shared" si="0"/>
        <v>0</v>
      </c>
      <c r="O159" s="117">
        <f t="shared" si="0"/>
        <v>0</v>
      </c>
      <c r="P159" s="117">
        <f t="shared" si="0"/>
        <v>0</v>
      </c>
      <c r="Q159" s="117">
        <f t="shared" si="0"/>
        <v>0</v>
      </c>
      <c r="R159" s="117">
        <f t="shared" si="0"/>
        <v>0</v>
      </c>
      <c r="S159" s="117">
        <f t="shared" si="0"/>
        <v>0</v>
      </c>
      <c r="T159" s="117">
        <f t="shared" si="0"/>
        <v>0</v>
      </c>
      <c r="U159" s="117">
        <f t="shared" si="0"/>
        <v>0</v>
      </c>
      <c r="V159" s="117">
        <f t="shared" si="0"/>
        <v>0</v>
      </c>
      <c r="W159" s="117">
        <f t="shared" si="0"/>
        <v>0</v>
      </c>
      <c r="X159" s="117">
        <f t="shared" si="0"/>
        <v>0</v>
      </c>
      <c r="Y159" s="117">
        <f t="shared" si="0"/>
        <v>0</v>
      </c>
      <c r="Z159" s="117">
        <f t="shared" si="0"/>
        <v>0</v>
      </c>
      <c r="AA159" s="117">
        <f t="shared" si="0"/>
        <v>0</v>
      </c>
      <c r="AB159" s="117">
        <f t="shared" si="0"/>
        <v>0</v>
      </c>
      <c r="AC159" s="117">
        <f t="shared" si="0"/>
        <v>0</v>
      </c>
      <c r="AD159" s="117">
        <f t="shared" si="0"/>
        <v>0</v>
      </c>
      <c r="AE159" s="117">
        <f t="shared" si="0"/>
        <v>0</v>
      </c>
      <c r="AF159" s="117">
        <f t="shared" si="0"/>
        <v>0</v>
      </c>
      <c r="AG159" s="117">
        <f t="shared" si="0"/>
        <v>0</v>
      </c>
      <c r="AH159" s="117">
        <f t="shared" si="0"/>
        <v>0</v>
      </c>
      <c r="AI159" s="117">
        <f t="shared" si="0"/>
        <v>0</v>
      </c>
      <c r="AJ159" s="117">
        <f t="shared" si="0"/>
        <v>0</v>
      </c>
      <c r="AK159" s="117">
        <f t="shared" si="0"/>
        <v>0</v>
      </c>
      <c r="AL159" s="117">
        <f t="shared" si="0"/>
        <v>0</v>
      </c>
      <c r="AM159" s="117">
        <f t="shared" si="0"/>
        <v>0</v>
      </c>
      <c r="AN159" s="117">
        <f t="shared" si="0"/>
        <v>0</v>
      </c>
      <c r="AO159" s="117">
        <f t="shared" si="0"/>
        <v>0</v>
      </c>
      <c r="AP159" s="117">
        <f t="shared" si="0"/>
        <v>0</v>
      </c>
      <c r="AQ159" s="117">
        <f t="shared" si="0"/>
        <v>0</v>
      </c>
      <c r="AR159" s="117">
        <f t="shared" si="0"/>
        <v>0</v>
      </c>
      <c r="AS159" s="117">
        <f t="shared" si="0"/>
        <v>0</v>
      </c>
      <c r="AT159" s="117">
        <f t="shared" si="0"/>
        <v>0</v>
      </c>
      <c r="AU159" s="117">
        <f t="shared" si="0"/>
        <v>0</v>
      </c>
      <c r="AV159" s="117">
        <f t="shared" si="0"/>
        <v>0</v>
      </c>
      <c r="AW159" s="117">
        <f t="shared" si="0"/>
        <v>0</v>
      </c>
      <c r="AX159" s="117">
        <f t="shared" si="0"/>
        <v>0</v>
      </c>
      <c r="AY159" s="117">
        <f t="shared" si="0"/>
        <v>0</v>
      </c>
      <c r="AZ159" s="117">
        <f t="shared" si="0"/>
        <v>0</v>
      </c>
      <c r="BA159" s="117">
        <f t="shared" si="0"/>
        <v>0</v>
      </c>
      <c r="BB159" s="117">
        <f t="shared" si="0"/>
        <v>0</v>
      </c>
      <c r="BC159" s="117">
        <f t="shared" si="0"/>
        <v>0</v>
      </c>
      <c r="BD159" s="117">
        <f t="shared" si="0"/>
        <v>0</v>
      </c>
      <c r="BE159" s="117">
        <f t="shared" si="0"/>
        <v>0</v>
      </c>
      <c r="BF159" s="117">
        <f t="shared" si="0"/>
        <v>0</v>
      </c>
      <c r="BG159" s="117">
        <f t="shared" si="0"/>
        <v>0</v>
      </c>
      <c r="BH159" s="117">
        <f t="shared" si="0"/>
        <v>0</v>
      </c>
      <c r="BI159" s="117">
        <f t="shared" si="0"/>
        <v>0</v>
      </c>
      <c r="BJ159" s="117">
        <f t="shared" si="0"/>
        <v>0</v>
      </c>
      <c r="BK159" s="117">
        <f t="shared" si="0"/>
        <v>0</v>
      </c>
      <c r="BL159" s="117">
        <f t="shared" si="0"/>
        <v>0</v>
      </c>
      <c r="BM159" s="117">
        <f t="shared" si="0"/>
        <v>0</v>
      </c>
    </row>
    <row r="160" spans="3:65">
      <c r="C160" s="118" t="s">
        <v>529</v>
      </c>
      <c r="D160" s="94"/>
      <c r="E160" s="111" t="s">
        <v>526</v>
      </c>
      <c r="F160" s="117">
        <f>SUM(F34:F57)</f>
        <v>0</v>
      </c>
      <c r="G160" s="117">
        <f>SUM(G34:G57)</f>
        <v>0</v>
      </c>
      <c r="H160" s="117">
        <f>SUM(H34:H57)</f>
        <v>0</v>
      </c>
      <c r="I160" s="117">
        <f>SUM(I34:I57)</f>
        <v>0</v>
      </c>
      <c r="J160" s="117">
        <f>SUM(J34:J57)</f>
        <v>0</v>
      </c>
      <c r="K160" s="117">
        <f>SUM(K34:K57)</f>
        <v>0</v>
      </c>
      <c r="L160" s="117">
        <f>SUM(L34:L57)</f>
        <v>0</v>
      </c>
      <c r="M160" s="117">
        <f>SUM(M34:M57)</f>
        <v>0</v>
      </c>
      <c r="N160" s="117">
        <f>SUM(N34:N57)</f>
        <v>0</v>
      </c>
      <c r="O160" s="117">
        <f>SUM(O34:O57)</f>
        <v>0</v>
      </c>
      <c r="P160" s="117">
        <f>SUM(P34:P57)</f>
        <v>0</v>
      </c>
      <c r="Q160" s="117">
        <f>SUM(Q34:Q57)</f>
        <v>0</v>
      </c>
      <c r="R160" s="117">
        <f>SUM(R34:R57)</f>
        <v>0</v>
      </c>
      <c r="S160" s="117">
        <f>SUM(S34:S57)</f>
        <v>0</v>
      </c>
      <c r="T160" s="117">
        <f>SUM(T34:T57)</f>
        <v>0</v>
      </c>
      <c r="U160" s="117">
        <f>SUM(U34:U57)</f>
        <v>0</v>
      </c>
      <c r="V160" s="117">
        <f>SUM(V34:V57)</f>
        <v>0</v>
      </c>
      <c r="W160" s="117">
        <f>SUM(W34:W57)</f>
        <v>0</v>
      </c>
      <c r="X160" s="117">
        <f>SUM(X34:X57)</f>
        <v>0</v>
      </c>
      <c r="Y160" s="117">
        <f>SUM(Y34:Y57)</f>
        <v>0</v>
      </c>
      <c r="Z160" s="117">
        <f>SUM(Z34:Z57)</f>
        <v>0</v>
      </c>
      <c r="AA160" s="117">
        <f>SUM(AA34:AA57)</f>
        <v>0</v>
      </c>
      <c r="AB160" s="117">
        <f>SUM(AB34:AB57)</f>
        <v>0</v>
      </c>
      <c r="AC160" s="117">
        <f>SUM(AC34:AC57)</f>
        <v>0</v>
      </c>
      <c r="AD160" s="117">
        <f>SUM(AD34:AD57)</f>
        <v>0</v>
      </c>
      <c r="AE160" s="117">
        <f>SUM(AE34:AE57)</f>
        <v>0</v>
      </c>
      <c r="AF160" s="117">
        <f>SUM(AF34:AF57)</f>
        <v>0</v>
      </c>
      <c r="AG160" s="117">
        <f>SUM(AG34:AG57)</f>
        <v>0</v>
      </c>
      <c r="AH160" s="117">
        <f>SUM(AH34:AH57)</f>
        <v>0</v>
      </c>
      <c r="AI160" s="117">
        <f>SUM(AI34:AI57)</f>
        <v>0</v>
      </c>
      <c r="AJ160" s="117">
        <f>SUM(AJ34:AJ57)</f>
        <v>0</v>
      </c>
      <c r="AK160" s="117">
        <f>SUM(AK34:AK57)</f>
        <v>0</v>
      </c>
      <c r="AL160" s="117">
        <f>SUM(AL34:AL57)</f>
        <v>0</v>
      </c>
      <c r="AM160" s="117">
        <f>SUM(AM34:AM57)</f>
        <v>0</v>
      </c>
      <c r="AN160" s="117">
        <f>SUM(AN34:AN57)</f>
        <v>0</v>
      </c>
      <c r="AO160" s="117">
        <f>SUM(AO34:AO57)</f>
        <v>0</v>
      </c>
      <c r="AP160" s="117">
        <f>SUM(AP34:AP57)</f>
        <v>0</v>
      </c>
      <c r="AQ160" s="117">
        <f>SUM(AQ34:AQ57)</f>
        <v>0</v>
      </c>
      <c r="AR160" s="117">
        <f>SUM(AR34:AR57)</f>
        <v>0</v>
      </c>
      <c r="AS160" s="117">
        <f>SUM(AS34:AS57)</f>
        <v>0</v>
      </c>
      <c r="AT160" s="117">
        <f>SUM(AT34:AT57)</f>
        <v>0</v>
      </c>
      <c r="AU160" s="117">
        <f>SUM(AU34:AU57)</f>
        <v>0</v>
      </c>
      <c r="AV160" s="117">
        <f>SUM(AV34:AV57)</f>
        <v>0</v>
      </c>
      <c r="AW160" s="117">
        <f>SUM(AW34:AW57)</f>
        <v>0</v>
      </c>
      <c r="AX160" s="117">
        <f>SUM(AX34:AX57)</f>
        <v>0</v>
      </c>
      <c r="AY160" s="117">
        <f>SUM(AY34:AY57)</f>
        <v>0</v>
      </c>
      <c r="AZ160" s="117">
        <f>SUM(AZ34:AZ57)</f>
        <v>0</v>
      </c>
      <c r="BA160" s="117">
        <f>SUM(BA34:BA57)</f>
        <v>0</v>
      </c>
      <c r="BB160" s="117">
        <f>SUM(BB34:BB57)</f>
        <v>0</v>
      </c>
      <c r="BC160" s="117">
        <f>SUM(BC34:BC57)</f>
        <v>0</v>
      </c>
      <c r="BD160" s="117">
        <f>SUM(BD34:BD57)</f>
        <v>0</v>
      </c>
      <c r="BE160" s="117">
        <f>SUM(BE34:BE57)</f>
        <v>0</v>
      </c>
      <c r="BF160" s="117">
        <f>SUM(BF34:BF57)</f>
        <v>0</v>
      </c>
      <c r="BG160" s="117">
        <f>SUM(BG34:BG57)</f>
        <v>0</v>
      </c>
      <c r="BH160" s="117">
        <f>SUM(BH34:BH57)</f>
        <v>0</v>
      </c>
      <c r="BI160" s="117">
        <f>SUM(BI34:BI57)</f>
        <v>0</v>
      </c>
      <c r="BJ160" s="117">
        <f>SUM(BJ34:BJ57)</f>
        <v>0</v>
      </c>
      <c r="BK160" s="117">
        <f>SUM(BK34:BK57)</f>
        <v>0</v>
      </c>
      <c r="BL160" s="117">
        <f>SUM(BL34:BL57)</f>
        <v>0</v>
      </c>
      <c r="BM160" s="117">
        <f>SUM(BM34:BM57)</f>
        <v>0</v>
      </c>
    </row>
    <row r="161" spans="3:65">
      <c r="C161" s="119"/>
      <c r="D161" s="94"/>
      <c r="E161" s="111" t="s">
        <v>527</v>
      </c>
      <c r="F161" s="117">
        <f>SUM(F82:F105)</f>
        <v>0</v>
      </c>
      <c r="G161" s="117">
        <f>SUM(G82:G105)</f>
        <v>0</v>
      </c>
      <c r="H161" s="117">
        <f>SUM(H82:H105)</f>
        <v>0</v>
      </c>
      <c r="I161" s="117">
        <f>SUM(I82:I105)</f>
        <v>0</v>
      </c>
      <c r="J161" s="117">
        <f>SUM(J82:J105)</f>
        <v>0</v>
      </c>
      <c r="K161" s="117">
        <f>SUM(K82:K105)</f>
        <v>0</v>
      </c>
      <c r="L161" s="117">
        <f>SUM(L82:L105)</f>
        <v>0</v>
      </c>
      <c r="M161" s="117">
        <f>SUM(M82:M105)</f>
        <v>0</v>
      </c>
      <c r="N161" s="117">
        <f>SUM(N82:N105)</f>
        <v>0</v>
      </c>
      <c r="O161" s="117">
        <f>SUM(O82:O105)</f>
        <v>0</v>
      </c>
      <c r="P161" s="117">
        <f>SUM(P82:P105)</f>
        <v>0</v>
      </c>
      <c r="Q161" s="117">
        <f>SUM(Q82:Q105)</f>
        <v>0</v>
      </c>
      <c r="R161" s="117">
        <f>SUM(R82:R105)</f>
        <v>0</v>
      </c>
      <c r="S161" s="117">
        <f>SUM(S82:S105)</f>
        <v>0</v>
      </c>
      <c r="T161" s="117">
        <f>SUM(T82:T105)</f>
        <v>0</v>
      </c>
      <c r="U161" s="117">
        <f>SUM(U82:U105)</f>
        <v>0</v>
      </c>
      <c r="V161" s="117">
        <f>SUM(V82:V105)</f>
        <v>0</v>
      </c>
      <c r="W161" s="117">
        <f>SUM(W82:W105)</f>
        <v>0</v>
      </c>
      <c r="X161" s="117">
        <f>SUM(X82:X105)</f>
        <v>0</v>
      </c>
      <c r="Y161" s="117">
        <f>SUM(Y82:Y105)</f>
        <v>0</v>
      </c>
      <c r="Z161" s="117">
        <f>SUM(Z82:Z105)</f>
        <v>0</v>
      </c>
      <c r="AA161" s="117">
        <f>SUM(AA82:AA105)</f>
        <v>0</v>
      </c>
      <c r="AB161" s="117">
        <f>SUM(AB82:AB105)</f>
        <v>0</v>
      </c>
      <c r="AC161" s="117">
        <f>SUM(AC82:AC105)</f>
        <v>0</v>
      </c>
      <c r="AD161" s="117">
        <f>SUM(AD82:AD105)</f>
        <v>0</v>
      </c>
      <c r="AE161" s="117">
        <f>SUM(AE82:AE105)</f>
        <v>0</v>
      </c>
      <c r="AF161" s="117">
        <f>SUM(AF82:AF105)</f>
        <v>0</v>
      </c>
      <c r="AG161" s="117">
        <f>SUM(AG82:AG105)</f>
        <v>0</v>
      </c>
      <c r="AH161" s="117">
        <f>SUM(AH82:AH105)</f>
        <v>0</v>
      </c>
      <c r="AI161" s="117">
        <f>SUM(AI82:AI105)</f>
        <v>0</v>
      </c>
      <c r="AJ161" s="117">
        <f>SUM(AJ82:AJ105)</f>
        <v>0</v>
      </c>
      <c r="AK161" s="117">
        <f>SUM(AK82:AK105)</f>
        <v>0</v>
      </c>
      <c r="AL161" s="117">
        <f>SUM(AL82:AL105)</f>
        <v>0</v>
      </c>
      <c r="AM161" s="117">
        <f>SUM(AM82:AM105)</f>
        <v>0</v>
      </c>
      <c r="AN161" s="117">
        <f>SUM(AN82:AN105)</f>
        <v>0</v>
      </c>
      <c r="AO161" s="117">
        <f>SUM(AO82:AO105)</f>
        <v>0</v>
      </c>
      <c r="AP161" s="117">
        <f>SUM(AP82:AP105)</f>
        <v>0</v>
      </c>
      <c r="AQ161" s="117">
        <f>SUM(AQ82:AQ105)</f>
        <v>0</v>
      </c>
      <c r="AR161" s="117">
        <f>SUM(AR82:AR105)</f>
        <v>0</v>
      </c>
      <c r="AS161" s="117">
        <f>SUM(AS82:AS105)</f>
        <v>0</v>
      </c>
      <c r="AT161" s="117">
        <f>SUM(AT82:AT105)</f>
        <v>0</v>
      </c>
      <c r="AU161" s="117">
        <f>SUM(AU82:AU105)</f>
        <v>0</v>
      </c>
      <c r="AV161" s="117">
        <f>SUM(AV82:AV105)</f>
        <v>0</v>
      </c>
      <c r="AW161" s="117">
        <f>SUM(AW82:AW105)</f>
        <v>0</v>
      </c>
      <c r="AX161" s="117">
        <f>SUM(AX82:AX105)</f>
        <v>0</v>
      </c>
      <c r="AY161" s="117">
        <f>SUM(AY82:AY105)</f>
        <v>0</v>
      </c>
      <c r="AZ161" s="117">
        <f>SUM(AZ82:AZ105)</f>
        <v>0</v>
      </c>
      <c r="BA161" s="117">
        <f>SUM(BA82:BA105)</f>
        <v>0</v>
      </c>
      <c r="BB161" s="117">
        <f>SUM(BB82:BB105)</f>
        <v>0</v>
      </c>
      <c r="BC161" s="117">
        <f>SUM(BC82:BC105)</f>
        <v>0</v>
      </c>
      <c r="BD161" s="117">
        <f>SUM(BD82:BD105)</f>
        <v>0</v>
      </c>
      <c r="BE161" s="117">
        <f>SUM(BE82:BE105)</f>
        <v>0</v>
      </c>
      <c r="BF161" s="117">
        <f>SUM(BF82:BF105)</f>
        <v>0</v>
      </c>
      <c r="BG161" s="117">
        <f>SUM(BG82:BG105)</f>
        <v>0</v>
      </c>
      <c r="BH161" s="117">
        <f>SUM(BH82:BH105)</f>
        <v>0</v>
      </c>
      <c r="BI161" s="117">
        <f>SUM(BI82:BI105)</f>
        <v>0</v>
      </c>
      <c r="BJ161" s="117">
        <f>SUM(BJ82:BJ105)</f>
        <v>0</v>
      </c>
      <c r="BK161" s="117">
        <f>SUM(BK82:BK105)</f>
        <v>0</v>
      </c>
      <c r="BL161" s="117">
        <f>SUM(BL82:BL105)</f>
        <v>0</v>
      </c>
      <c r="BM161" s="117">
        <f>SUM(BM82:BM105)</f>
        <v>0</v>
      </c>
    </row>
    <row r="162" spans="3:65">
      <c r="C162" s="57"/>
      <c r="D162" s="94"/>
      <c r="E162" s="111" t="s">
        <v>528</v>
      </c>
      <c r="F162" s="117">
        <f>F160+F161</f>
        <v>0</v>
      </c>
      <c r="G162" s="117">
        <f>G160+G161</f>
        <v>0</v>
      </c>
      <c r="H162" s="117">
        <f t="shared" ref="H162:BM162" si="1">H160+H161</f>
        <v>0</v>
      </c>
      <c r="I162" s="117">
        <f t="shared" si="1"/>
        <v>0</v>
      </c>
      <c r="J162" s="117">
        <f t="shared" si="1"/>
        <v>0</v>
      </c>
      <c r="K162" s="117">
        <f t="shared" si="1"/>
        <v>0</v>
      </c>
      <c r="L162" s="117">
        <f t="shared" si="1"/>
        <v>0</v>
      </c>
      <c r="M162" s="117">
        <f t="shared" si="1"/>
        <v>0</v>
      </c>
      <c r="N162" s="117">
        <f t="shared" si="1"/>
        <v>0</v>
      </c>
      <c r="O162" s="117">
        <f t="shared" si="1"/>
        <v>0</v>
      </c>
      <c r="P162" s="117">
        <f t="shared" si="1"/>
        <v>0</v>
      </c>
      <c r="Q162" s="117">
        <f t="shared" si="1"/>
        <v>0</v>
      </c>
      <c r="R162" s="117">
        <f t="shared" si="1"/>
        <v>0</v>
      </c>
      <c r="S162" s="117">
        <f t="shared" si="1"/>
        <v>0</v>
      </c>
      <c r="T162" s="117">
        <f t="shared" si="1"/>
        <v>0</v>
      </c>
      <c r="U162" s="117">
        <f t="shared" si="1"/>
        <v>0</v>
      </c>
      <c r="V162" s="117">
        <f t="shared" si="1"/>
        <v>0</v>
      </c>
      <c r="W162" s="117">
        <f t="shared" si="1"/>
        <v>0</v>
      </c>
      <c r="X162" s="117">
        <f t="shared" si="1"/>
        <v>0</v>
      </c>
      <c r="Y162" s="117">
        <f t="shared" si="1"/>
        <v>0</v>
      </c>
      <c r="Z162" s="117">
        <f t="shared" si="1"/>
        <v>0</v>
      </c>
      <c r="AA162" s="117">
        <f t="shared" si="1"/>
        <v>0</v>
      </c>
      <c r="AB162" s="117">
        <f t="shared" si="1"/>
        <v>0</v>
      </c>
      <c r="AC162" s="117">
        <f t="shared" si="1"/>
        <v>0</v>
      </c>
      <c r="AD162" s="117">
        <f t="shared" si="1"/>
        <v>0</v>
      </c>
      <c r="AE162" s="117">
        <f t="shared" si="1"/>
        <v>0</v>
      </c>
      <c r="AF162" s="117">
        <f t="shared" si="1"/>
        <v>0</v>
      </c>
      <c r="AG162" s="117">
        <f t="shared" si="1"/>
        <v>0</v>
      </c>
      <c r="AH162" s="117">
        <f t="shared" si="1"/>
        <v>0</v>
      </c>
      <c r="AI162" s="117">
        <f t="shared" si="1"/>
        <v>0</v>
      </c>
      <c r="AJ162" s="117">
        <f t="shared" si="1"/>
        <v>0</v>
      </c>
      <c r="AK162" s="117">
        <f t="shared" si="1"/>
        <v>0</v>
      </c>
      <c r="AL162" s="117">
        <f t="shared" si="1"/>
        <v>0</v>
      </c>
      <c r="AM162" s="117">
        <f t="shared" si="1"/>
        <v>0</v>
      </c>
      <c r="AN162" s="117">
        <f t="shared" si="1"/>
        <v>0</v>
      </c>
      <c r="AO162" s="117">
        <f t="shared" si="1"/>
        <v>0</v>
      </c>
      <c r="AP162" s="117">
        <f t="shared" si="1"/>
        <v>0</v>
      </c>
      <c r="AQ162" s="117">
        <f t="shared" si="1"/>
        <v>0</v>
      </c>
      <c r="AR162" s="117">
        <f t="shared" si="1"/>
        <v>0</v>
      </c>
      <c r="AS162" s="117">
        <f t="shared" si="1"/>
        <v>0</v>
      </c>
      <c r="AT162" s="117">
        <f t="shared" si="1"/>
        <v>0</v>
      </c>
      <c r="AU162" s="117">
        <f t="shared" si="1"/>
        <v>0</v>
      </c>
      <c r="AV162" s="117">
        <f t="shared" si="1"/>
        <v>0</v>
      </c>
      <c r="AW162" s="117">
        <f t="shared" si="1"/>
        <v>0</v>
      </c>
      <c r="AX162" s="117">
        <f t="shared" si="1"/>
        <v>0</v>
      </c>
      <c r="AY162" s="117">
        <f t="shared" si="1"/>
        <v>0</v>
      </c>
      <c r="AZ162" s="117">
        <f t="shared" si="1"/>
        <v>0</v>
      </c>
      <c r="BA162" s="117">
        <f t="shared" si="1"/>
        <v>0</v>
      </c>
      <c r="BB162" s="117">
        <f t="shared" si="1"/>
        <v>0</v>
      </c>
      <c r="BC162" s="117">
        <f t="shared" si="1"/>
        <v>0</v>
      </c>
      <c r="BD162" s="117">
        <f t="shared" si="1"/>
        <v>0</v>
      </c>
      <c r="BE162" s="117">
        <f t="shared" si="1"/>
        <v>0</v>
      </c>
      <c r="BF162" s="117">
        <f t="shared" si="1"/>
        <v>0</v>
      </c>
      <c r="BG162" s="117">
        <f t="shared" si="1"/>
        <v>0</v>
      </c>
      <c r="BH162" s="117">
        <f t="shared" si="1"/>
        <v>0</v>
      </c>
      <c r="BI162" s="117">
        <f t="shared" si="1"/>
        <v>0</v>
      </c>
      <c r="BJ162" s="117">
        <f t="shared" si="1"/>
        <v>0</v>
      </c>
      <c r="BK162" s="117">
        <f t="shared" si="1"/>
        <v>0</v>
      </c>
      <c r="BL162" s="117">
        <f t="shared" si="1"/>
        <v>0</v>
      </c>
      <c r="BM162" s="117">
        <f t="shared" si="1"/>
        <v>0</v>
      </c>
    </row>
    <row r="163" spans="3:65">
      <c r="C163" s="94" t="s">
        <v>541</v>
      </c>
      <c r="D163" s="94"/>
      <c r="E163" s="111" t="s">
        <v>698</v>
      </c>
      <c r="F163" s="117">
        <f>SUM(F106:F129)</f>
        <v>0</v>
      </c>
      <c r="G163" s="117">
        <f>SUM(G106:G129)</f>
        <v>0</v>
      </c>
      <c r="H163" s="117">
        <f>SUM(H106:H129)</f>
        <v>0</v>
      </c>
      <c r="I163" s="117">
        <f>SUM(I106:I129)</f>
        <v>0</v>
      </c>
      <c r="J163" s="117">
        <f>SUM(J106:J129)</f>
        <v>0</v>
      </c>
      <c r="K163" s="117">
        <f>SUM(K106:K129)</f>
        <v>0</v>
      </c>
      <c r="L163" s="117">
        <f>SUM(L106:L129)</f>
        <v>0</v>
      </c>
      <c r="M163" s="117">
        <f>SUM(M106:M129)</f>
        <v>0</v>
      </c>
      <c r="N163" s="117">
        <f>SUM(N106:N129)</f>
        <v>0</v>
      </c>
      <c r="O163" s="117">
        <f>SUM(O106:O129)</f>
        <v>0</v>
      </c>
      <c r="P163" s="117">
        <f>SUM(P106:P129)</f>
        <v>0</v>
      </c>
      <c r="Q163" s="117">
        <f>SUM(Q106:Q129)</f>
        <v>0</v>
      </c>
      <c r="R163" s="117">
        <f>SUM(R106:R129)</f>
        <v>0</v>
      </c>
      <c r="S163" s="117">
        <f>SUM(S106:S129)</f>
        <v>0</v>
      </c>
      <c r="T163" s="117">
        <f>SUM(T106:T129)</f>
        <v>0</v>
      </c>
      <c r="U163" s="117">
        <f>SUM(U106:U129)</f>
        <v>0</v>
      </c>
      <c r="V163" s="117">
        <f>SUM(V106:V129)</f>
        <v>0</v>
      </c>
      <c r="W163" s="117">
        <f>SUM(W106:W129)</f>
        <v>0</v>
      </c>
      <c r="X163" s="117">
        <f>SUM(X106:X129)</f>
        <v>0</v>
      </c>
      <c r="Y163" s="117">
        <f>SUM(Y106:Y129)</f>
        <v>0</v>
      </c>
      <c r="Z163" s="117">
        <f>SUM(Z106:Z129)</f>
        <v>0</v>
      </c>
      <c r="AA163" s="117">
        <f>SUM(AA106:AA129)</f>
        <v>0</v>
      </c>
      <c r="AB163" s="117">
        <f>SUM(AB106:AB129)</f>
        <v>0</v>
      </c>
      <c r="AC163" s="117">
        <f>SUM(AC106:AC129)</f>
        <v>0</v>
      </c>
      <c r="AD163" s="117">
        <f>SUM(AD106:AD129)</f>
        <v>0</v>
      </c>
      <c r="AE163" s="117">
        <f>SUM(AE106:AE129)</f>
        <v>0</v>
      </c>
      <c r="AF163" s="117">
        <f>SUM(AF106:AF129)</f>
        <v>0</v>
      </c>
      <c r="AG163" s="117">
        <f>SUM(AG106:AG129)</f>
        <v>0</v>
      </c>
      <c r="AH163" s="117">
        <f>SUM(AH106:AH129)</f>
        <v>0</v>
      </c>
      <c r="AI163" s="117">
        <f>SUM(AI106:AI129)</f>
        <v>0</v>
      </c>
      <c r="AJ163" s="117">
        <f>SUM(AJ106:AJ129)</f>
        <v>0</v>
      </c>
      <c r="AK163" s="117">
        <f>SUM(AK106:AK129)</f>
        <v>0</v>
      </c>
      <c r="AL163" s="117">
        <f>SUM(AL106:AL129)</f>
        <v>0</v>
      </c>
      <c r="AM163" s="117">
        <f>SUM(AM106:AM129)</f>
        <v>0</v>
      </c>
      <c r="AN163" s="117">
        <f>SUM(AN106:AN129)</f>
        <v>0</v>
      </c>
      <c r="AO163" s="117">
        <f>SUM(AO106:AO129)</f>
        <v>0</v>
      </c>
      <c r="AP163" s="117">
        <f>SUM(AP106:AP129)</f>
        <v>0</v>
      </c>
      <c r="AQ163" s="117">
        <f>SUM(AQ106:AQ129)</f>
        <v>0</v>
      </c>
      <c r="AR163" s="117">
        <f>SUM(AR106:AR129)</f>
        <v>0</v>
      </c>
      <c r="AS163" s="117">
        <f>SUM(AS106:AS129)</f>
        <v>0</v>
      </c>
      <c r="AT163" s="117">
        <f>SUM(AT106:AT129)</f>
        <v>0</v>
      </c>
      <c r="AU163" s="117">
        <f>SUM(AU106:AU129)</f>
        <v>0</v>
      </c>
      <c r="AV163" s="117">
        <f>SUM(AV106:AV129)</f>
        <v>0</v>
      </c>
      <c r="AW163" s="117">
        <f>SUM(AW106:AW129)</f>
        <v>0</v>
      </c>
      <c r="AX163" s="117">
        <f>SUM(AX106:AX129)</f>
        <v>0</v>
      </c>
      <c r="AY163" s="117">
        <f>SUM(AY106:AY129)</f>
        <v>0</v>
      </c>
      <c r="AZ163" s="117">
        <f>SUM(AZ106:AZ129)</f>
        <v>0</v>
      </c>
      <c r="BA163" s="117">
        <f>SUM(BA106:BA129)</f>
        <v>0</v>
      </c>
      <c r="BB163" s="117">
        <f>SUM(BB106:BB129)</f>
        <v>0</v>
      </c>
      <c r="BC163" s="117">
        <f>SUM(BC106:BC129)</f>
        <v>0</v>
      </c>
      <c r="BD163" s="117">
        <f>SUM(BD106:BD129)</f>
        <v>0</v>
      </c>
      <c r="BE163" s="117">
        <f>SUM(BE106:BE129)</f>
        <v>0</v>
      </c>
      <c r="BF163" s="117">
        <f>SUM(BF106:BF129)</f>
        <v>0</v>
      </c>
      <c r="BG163" s="117">
        <f>SUM(BG106:BG129)</f>
        <v>0</v>
      </c>
      <c r="BH163" s="117">
        <f>SUM(BH106:BH129)</f>
        <v>0</v>
      </c>
      <c r="BI163" s="117">
        <f>SUM(BI106:BI129)</f>
        <v>0</v>
      </c>
      <c r="BJ163" s="117">
        <f>SUM(BJ106:BJ129)</f>
        <v>0</v>
      </c>
      <c r="BK163" s="117">
        <f>SUM(BK106:BK129)</f>
        <v>0</v>
      </c>
      <c r="BL163" s="117">
        <f>SUM(BL106:BL129)</f>
        <v>0</v>
      </c>
      <c r="BM163" s="117">
        <f>SUM(BM106:BM129)</f>
        <v>0</v>
      </c>
    </row>
    <row r="164" spans="3:65">
      <c r="C164" s="94"/>
      <c r="D164" s="94"/>
      <c r="E164" s="111" t="s">
        <v>542</v>
      </c>
      <c r="F164" s="117">
        <f>F159+F162+F163</f>
        <v>0</v>
      </c>
      <c r="G164" s="117">
        <f t="shared" ref="G164:BM164" si="2">G159+G162+G163</f>
        <v>0</v>
      </c>
      <c r="H164" s="117">
        <f t="shared" si="2"/>
        <v>0</v>
      </c>
      <c r="I164" s="117">
        <f t="shared" si="2"/>
        <v>0</v>
      </c>
      <c r="J164" s="117">
        <f t="shared" si="2"/>
        <v>0</v>
      </c>
      <c r="K164" s="117">
        <f t="shared" si="2"/>
        <v>0</v>
      </c>
      <c r="L164" s="117">
        <f t="shared" si="2"/>
        <v>0</v>
      </c>
      <c r="M164" s="117">
        <f t="shared" si="2"/>
        <v>0</v>
      </c>
      <c r="N164" s="117">
        <f t="shared" si="2"/>
        <v>0</v>
      </c>
      <c r="O164" s="117">
        <f t="shared" si="2"/>
        <v>0</v>
      </c>
      <c r="P164" s="117">
        <f t="shared" si="2"/>
        <v>0</v>
      </c>
      <c r="Q164" s="117">
        <f t="shared" si="2"/>
        <v>0</v>
      </c>
      <c r="R164" s="117">
        <f t="shared" si="2"/>
        <v>0</v>
      </c>
      <c r="S164" s="117">
        <f t="shared" si="2"/>
        <v>0</v>
      </c>
      <c r="T164" s="117">
        <f t="shared" si="2"/>
        <v>0</v>
      </c>
      <c r="U164" s="117">
        <f t="shared" si="2"/>
        <v>0</v>
      </c>
      <c r="V164" s="117">
        <f t="shared" si="2"/>
        <v>0</v>
      </c>
      <c r="W164" s="117">
        <f t="shared" si="2"/>
        <v>0</v>
      </c>
      <c r="X164" s="117">
        <f t="shared" si="2"/>
        <v>0</v>
      </c>
      <c r="Y164" s="117">
        <f t="shared" si="2"/>
        <v>0</v>
      </c>
      <c r="Z164" s="117">
        <f t="shared" si="2"/>
        <v>0</v>
      </c>
      <c r="AA164" s="117">
        <f t="shared" si="2"/>
        <v>0</v>
      </c>
      <c r="AB164" s="117">
        <f t="shared" si="2"/>
        <v>0</v>
      </c>
      <c r="AC164" s="117">
        <f t="shared" si="2"/>
        <v>0</v>
      </c>
      <c r="AD164" s="117">
        <f t="shared" si="2"/>
        <v>0</v>
      </c>
      <c r="AE164" s="117">
        <f t="shared" si="2"/>
        <v>0</v>
      </c>
      <c r="AF164" s="117">
        <f t="shared" si="2"/>
        <v>0</v>
      </c>
      <c r="AG164" s="117">
        <f t="shared" si="2"/>
        <v>0</v>
      </c>
      <c r="AH164" s="117">
        <f t="shared" si="2"/>
        <v>0</v>
      </c>
      <c r="AI164" s="117">
        <f t="shared" si="2"/>
        <v>0</v>
      </c>
      <c r="AJ164" s="117">
        <f t="shared" si="2"/>
        <v>0</v>
      </c>
      <c r="AK164" s="117">
        <f t="shared" si="2"/>
        <v>0</v>
      </c>
      <c r="AL164" s="117">
        <f t="shared" si="2"/>
        <v>0</v>
      </c>
      <c r="AM164" s="117">
        <f t="shared" si="2"/>
        <v>0</v>
      </c>
      <c r="AN164" s="117">
        <f t="shared" si="2"/>
        <v>0</v>
      </c>
      <c r="AO164" s="117">
        <f t="shared" si="2"/>
        <v>0</v>
      </c>
      <c r="AP164" s="117">
        <f t="shared" si="2"/>
        <v>0</v>
      </c>
      <c r="AQ164" s="117">
        <f t="shared" si="2"/>
        <v>0</v>
      </c>
      <c r="AR164" s="117">
        <f t="shared" si="2"/>
        <v>0</v>
      </c>
      <c r="AS164" s="117">
        <f t="shared" si="2"/>
        <v>0</v>
      </c>
      <c r="AT164" s="117">
        <f t="shared" si="2"/>
        <v>0</v>
      </c>
      <c r="AU164" s="117">
        <f t="shared" si="2"/>
        <v>0</v>
      </c>
      <c r="AV164" s="117">
        <f t="shared" si="2"/>
        <v>0</v>
      </c>
      <c r="AW164" s="117">
        <f t="shared" si="2"/>
        <v>0</v>
      </c>
      <c r="AX164" s="117">
        <f t="shared" si="2"/>
        <v>0</v>
      </c>
      <c r="AY164" s="117">
        <f t="shared" si="2"/>
        <v>0</v>
      </c>
      <c r="AZ164" s="117">
        <f t="shared" si="2"/>
        <v>0</v>
      </c>
      <c r="BA164" s="117">
        <f t="shared" si="2"/>
        <v>0</v>
      </c>
      <c r="BB164" s="117">
        <f t="shared" si="2"/>
        <v>0</v>
      </c>
      <c r="BC164" s="117">
        <f t="shared" si="2"/>
        <v>0</v>
      </c>
      <c r="BD164" s="117">
        <f t="shared" si="2"/>
        <v>0</v>
      </c>
      <c r="BE164" s="117">
        <f t="shared" si="2"/>
        <v>0</v>
      </c>
      <c r="BF164" s="117">
        <f t="shared" si="2"/>
        <v>0</v>
      </c>
      <c r="BG164" s="117">
        <f t="shared" si="2"/>
        <v>0</v>
      </c>
      <c r="BH164" s="117">
        <f t="shared" si="2"/>
        <v>0</v>
      </c>
      <c r="BI164" s="117">
        <f t="shared" si="2"/>
        <v>0</v>
      </c>
      <c r="BJ164" s="117">
        <f t="shared" si="2"/>
        <v>0</v>
      </c>
      <c r="BK164" s="117">
        <f t="shared" si="2"/>
        <v>0</v>
      </c>
      <c r="BL164" s="117">
        <f t="shared" si="2"/>
        <v>0</v>
      </c>
      <c r="BM164" s="117">
        <f t="shared" si="2"/>
        <v>0</v>
      </c>
    </row>
    <row r="165" spans="3:65">
      <c r="C165" s="94"/>
      <c r="D165" s="94"/>
      <c r="E165" s="111"/>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c r="AH165" s="117"/>
      <c r="AI165" s="117"/>
      <c r="AJ165" s="117"/>
      <c r="AK165" s="117"/>
      <c r="AL165" s="117"/>
      <c r="AM165" s="117"/>
      <c r="AN165" s="117"/>
      <c r="AO165" s="117"/>
      <c r="AP165" s="117"/>
      <c r="AQ165" s="117"/>
      <c r="AR165" s="117"/>
      <c r="AS165" s="117"/>
      <c r="AT165" s="117"/>
      <c r="AU165" s="117"/>
      <c r="AV165" s="117"/>
      <c r="AW165" s="117"/>
      <c r="AX165" s="117"/>
      <c r="AY165" s="117"/>
      <c r="AZ165" s="117"/>
      <c r="BA165" s="117"/>
      <c r="BB165" s="117"/>
      <c r="BC165" s="117"/>
      <c r="BD165" s="117"/>
      <c r="BE165" s="117"/>
      <c r="BF165" s="117"/>
      <c r="BG165" s="117"/>
      <c r="BH165" s="117"/>
      <c r="BI165" s="117"/>
      <c r="BJ165" s="117"/>
      <c r="BK165" s="117"/>
      <c r="BL165" s="117"/>
      <c r="BM165" s="117"/>
    </row>
    <row r="166" spans="3:65">
      <c r="C166" s="118" t="s">
        <v>530</v>
      </c>
      <c r="D166" s="94"/>
      <c r="E166" s="111" t="s">
        <v>532</v>
      </c>
      <c r="F166" s="95">
        <f>SUMIF($D$130:$D$153,"生保",F$130:F$153)</f>
        <v>0</v>
      </c>
      <c r="G166" s="95">
        <f>SUMIF($D$130:$D$153,"生保",G$130:G$153)</f>
        <v>0</v>
      </c>
      <c r="H166" s="95">
        <f t="shared" ref="H166:BM166" si="3">SUMIF($D$130:$D$153,"生保",H$130:H$153)</f>
        <v>0</v>
      </c>
      <c r="I166" s="95">
        <f t="shared" si="3"/>
        <v>0</v>
      </c>
      <c r="J166" s="95">
        <f t="shared" si="3"/>
        <v>0</v>
      </c>
      <c r="K166" s="95">
        <f t="shared" si="3"/>
        <v>0</v>
      </c>
      <c r="L166" s="95">
        <f t="shared" si="3"/>
        <v>0</v>
      </c>
      <c r="M166" s="95">
        <f t="shared" si="3"/>
        <v>0</v>
      </c>
      <c r="N166" s="95">
        <f t="shared" si="3"/>
        <v>0</v>
      </c>
      <c r="O166" s="95">
        <f t="shared" si="3"/>
        <v>0</v>
      </c>
      <c r="P166" s="95">
        <f t="shared" si="3"/>
        <v>0</v>
      </c>
      <c r="Q166" s="95">
        <f t="shared" si="3"/>
        <v>0</v>
      </c>
      <c r="R166" s="95">
        <f t="shared" si="3"/>
        <v>0</v>
      </c>
      <c r="S166" s="95">
        <f t="shared" si="3"/>
        <v>0</v>
      </c>
      <c r="T166" s="95">
        <f t="shared" si="3"/>
        <v>0</v>
      </c>
      <c r="U166" s="95">
        <f t="shared" si="3"/>
        <v>0</v>
      </c>
      <c r="V166" s="95">
        <f t="shared" si="3"/>
        <v>0</v>
      </c>
      <c r="W166" s="95">
        <f t="shared" si="3"/>
        <v>0</v>
      </c>
      <c r="X166" s="95">
        <f t="shared" si="3"/>
        <v>0</v>
      </c>
      <c r="Y166" s="95">
        <f t="shared" si="3"/>
        <v>0</v>
      </c>
      <c r="Z166" s="95">
        <f t="shared" si="3"/>
        <v>0</v>
      </c>
      <c r="AA166" s="95">
        <f t="shared" si="3"/>
        <v>0</v>
      </c>
      <c r="AB166" s="95">
        <f t="shared" si="3"/>
        <v>0</v>
      </c>
      <c r="AC166" s="95">
        <f t="shared" si="3"/>
        <v>0</v>
      </c>
      <c r="AD166" s="95">
        <f t="shared" si="3"/>
        <v>0</v>
      </c>
      <c r="AE166" s="95">
        <f t="shared" si="3"/>
        <v>0</v>
      </c>
      <c r="AF166" s="95">
        <f t="shared" si="3"/>
        <v>0</v>
      </c>
      <c r="AG166" s="95">
        <f t="shared" si="3"/>
        <v>0</v>
      </c>
      <c r="AH166" s="95">
        <f t="shared" si="3"/>
        <v>0</v>
      </c>
      <c r="AI166" s="95">
        <f t="shared" si="3"/>
        <v>0</v>
      </c>
      <c r="AJ166" s="95">
        <f t="shared" si="3"/>
        <v>0</v>
      </c>
      <c r="AK166" s="95">
        <f t="shared" si="3"/>
        <v>0</v>
      </c>
      <c r="AL166" s="95">
        <f t="shared" si="3"/>
        <v>0</v>
      </c>
      <c r="AM166" s="95">
        <f t="shared" si="3"/>
        <v>0</v>
      </c>
      <c r="AN166" s="95">
        <f t="shared" si="3"/>
        <v>0</v>
      </c>
      <c r="AO166" s="95">
        <f t="shared" si="3"/>
        <v>0</v>
      </c>
      <c r="AP166" s="95">
        <f t="shared" si="3"/>
        <v>0</v>
      </c>
      <c r="AQ166" s="95">
        <f t="shared" si="3"/>
        <v>0</v>
      </c>
      <c r="AR166" s="95">
        <f t="shared" si="3"/>
        <v>0</v>
      </c>
      <c r="AS166" s="95">
        <f t="shared" si="3"/>
        <v>0</v>
      </c>
      <c r="AT166" s="95">
        <f t="shared" si="3"/>
        <v>0</v>
      </c>
      <c r="AU166" s="95">
        <f t="shared" si="3"/>
        <v>0</v>
      </c>
      <c r="AV166" s="95">
        <f t="shared" si="3"/>
        <v>0</v>
      </c>
      <c r="AW166" s="95">
        <f t="shared" si="3"/>
        <v>0</v>
      </c>
      <c r="AX166" s="95">
        <f t="shared" si="3"/>
        <v>0</v>
      </c>
      <c r="AY166" s="95">
        <f t="shared" si="3"/>
        <v>0</v>
      </c>
      <c r="AZ166" s="95">
        <f t="shared" si="3"/>
        <v>0</v>
      </c>
      <c r="BA166" s="95">
        <f t="shared" si="3"/>
        <v>0</v>
      </c>
      <c r="BB166" s="95">
        <f t="shared" si="3"/>
        <v>0</v>
      </c>
      <c r="BC166" s="95">
        <f t="shared" si="3"/>
        <v>0</v>
      </c>
      <c r="BD166" s="95">
        <f t="shared" si="3"/>
        <v>0</v>
      </c>
      <c r="BE166" s="95">
        <f t="shared" si="3"/>
        <v>0</v>
      </c>
      <c r="BF166" s="95">
        <f t="shared" si="3"/>
        <v>0</v>
      </c>
      <c r="BG166" s="95">
        <f t="shared" si="3"/>
        <v>0</v>
      </c>
      <c r="BH166" s="95">
        <f t="shared" si="3"/>
        <v>0</v>
      </c>
      <c r="BI166" s="95">
        <f t="shared" si="3"/>
        <v>0</v>
      </c>
      <c r="BJ166" s="95">
        <f t="shared" si="3"/>
        <v>0</v>
      </c>
      <c r="BK166" s="95">
        <f t="shared" si="3"/>
        <v>0</v>
      </c>
      <c r="BL166" s="95">
        <f t="shared" si="3"/>
        <v>0</v>
      </c>
      <c r="BM166" s="95">
        <f t="shared" si="3"/>
        <v>0</v>
      </c>
    </row>
    <row r="167" spans="3:65">
      <c r="C167" s="119"/>
      <c r="D167" s="94"/>
      <c r="E167" s="111" t="s">
        <v>533</v>
      </c>
      <c r="F167" s="95">
        <f>SUMIF($D$130:$D$153,"年金",F$130:F$153)</f>
        <v>0</v>
      </c>
      <c r="G167" s="95">
        <f>SUMIF($D$130:$D$153,"年金",G$130:G$153)</f>
        <v>0</v>
      </c>
      <c r="H167" s="95">
        <f t="shared" ref="H167:BM167" si="4">SUMIF($D$130:$D$153,"年金",H$130:H$153)</f>
        <v>0</v>
      </c>
      <c r="I167" s="95">
        <f t="shared" si="4"/>
        <v>0</v>
      </c>
      <c r="J167" s="95">
        <f t="shared" si="4"/>
        <v>0</v>
      </c>
      <c r="K167" s="95">
        <f t="shared" si="4"/>
        <v>0</v>
      </c>
      <c r="L167" s="95">
        <f t="shared" si="4"/>
        <v>0</v>
      </c>
      <c r="M167" s="95">
        <f t="shared" si="4"/>
        <v>0</v>
      </c>
      <c r="N167" s="95">
        <f t="shared" si="4"/>
        <v>0</v>
      </c>
      <c r="O167" s="95">
        <f t="shared" si="4"/>
        <v>0</v>
      </c>
      <c r="P167" s="95">
        <f t="shared" si="4"/>
        <v>0</v>
      </c>
      <c r="Q167" s="95">
        <f t="shared" si="4"/>
        <v>0</v>
      </c>
      <c r="R167" s="95">
        <f t="shared" si="4"/>
        <v>0</v>
      </c>
      <c r="S167" s="95">
        <f t="shared" si="4"/>
        <v>0</v>
      </c>
      <c r="T167" s="95">
        <f t="shared" si="4"/>
        <v>0</v>
      </c>
      <c r="U167" s="95">
        <f t="shared" si="4"/>
        <v>0</v>
      </c>
      <c r="V167" s="95">
        <f t="shared" si="4"/>
        <v>0</v>
      </c>
      <c r="W167" s="95">
        <f t="shared" si="4"/>
        <v>0</v>
      </c>
      <c r="X167" s="95">
        <f t="shared" si="4"/>
        <v>0</v>
      </c>
      <c r="Y167" s="95">
        <f t="shared" si="4"/>
        <v>0</v>
      </c>
      <c r="Z167" s="95">
        <f t="shared" si="4"/>
        <v>0</v>
      </c>
      <c r="AA167" s="95">
        <f t="shared" si="4"/>
        <v>0</v>
      </c>
      <c r="AB167" s="95">
        <f t="shared" si="4"/>
        <v>0</v>
      </c>
      <c r="AC167" s="95">
        <f t="shared" si="4"/>
        <v>0</v>
      </c>
      <c r="AD167" s="95">
        <f t="shared" si="4"/>
        <v>0</v>
      </c>
      <c r="AE167" s="95">
        <f t="shared" si="4"/>
        <v>0</v>
      </c>
      <c r="AF167" s="95">
        <f t="shared" si="4"/>
        <v>0</v>
      </c>
      <c r="AG167" s="95">
        <f t="shared" si="4"/>
        <v>0</v>
      </c>
      <c r="AH167" s="95">
        <f t="shared" si="4"/>
        <v>0</v>
      </c>
      <c r="AI167" s="95">
        <f t="shared" si="4"/>
        <v>0</v>
      </c>
      <c r="AJ167" s="95">
        <f t="shared" si="4"/>
        <v>0</v>
      </c>
      <c r="AK167" s="95">
        <f t="shared" si="4"/>
        <v>0</v>
      </c>
      <c r="AL167" s="95">
        <f t="shared" si="4"/>
        <v>0</v>
      </c>
      <c r="AM167" s="95">
        <f t="shared" si="4"/>
        <v>0</v>
      </c>
      <c r="AN167" s="95">
        <f t="shared" si="4"/>
        <v>0</v>
      </c>
      <c r="AO167" s="95">
        <f t="shared" si="4"/>
        <v>0</v>
      </c>
      <c r="AP167" s="95">
        <f t="shared" si="4"/>
        <v>0</v>
      </c>
      <c r="AQ167" s="95">
        <f t="shared" si="4"/>
        <v>0</v>
      </c>
      <c r="AR167" s="95">
        <f t="shared" si="4"/>
        <v>0</v>
      </c>
      <c r="AS167" s="95">
        <f t="shared" si="4"/>
        <v>0</v>
      </c>
      <c r="AT167" s="95">
        <f t="shared" si="4"/>
        <v>0</v>
      </c>
      <c r="AU167" s="95">
        <f t="shared" si="4"/>
        <v>0</v>
      </c>
      <c r="AV167" s="95">
        <f t="shared" si="4"/>
        <v>0</v>
      </c>
      <c r="AW167" s="95">
        <f t="shared" si="4"/>
        <v>0</v>
      </c>
      <c r="AX167" s="95">
        <f t="shared" si="4"/>
        <v>0</v>
      </c>
      <c r="AY167" s="95">
        <f t="shared" si="4"/>
        <v>0</v>
      </c>
      <c r="AZ167" s="95">
        <f t="shared" si="4"/>
        <v>0</v>
      </c>
      <c r="BA167" s="95">
        <f t="shared" si="4"/>
        <v>0</v>
      </c>
      <c r="BB167" s="95">
        <f t="shared" si="4"/>
        <v>0</v>
      </c>
      <c r="BC167" s="95">
        <f t="shared" si="4"/>
        <v>0</v>
      </c>
      <c r="BD167" s="95">
        <f t="shared" si="4"/>
        <v>0</v>
      </c>
      <c r="BE167" s="95">
        <f t="shared" si="4"/>
        <v>0</v>
      </c>
      <c r="BF167" s="95">
        <f t="shared" si="4"/>
        <v>0</v>
      </c>
      <c r="BG167" s="95">
        <f t="shared" si="4"/>
        <v>0</v>
      </c>
      <c r="BH167" s="95">
        <f t="shared" si="4"/>
        <v>0</v>
      </c>
      <c r="BI167" s="95">
        <f t="shared" si="4"/>
        <v>0</v>
      </c>
      <c r="BJ167" s="95">
        <f t="shared" si="4"/>
        <v>0</v>
      </c>
      <c r="BK167" s="95">
        <f t="shared" si="4"/>
        <v>0</v>
      </c>
      <c r="BL167" s="95">
        <f t="shared" si="4"/>
        <v>0</v>
      </c>
      <c r="BM167" s="95">
        <f t="shared" si="4"/>
        <v>0</v>
      </c>
    </row>
    <row r="168" spans="3:65">
      <c r="C168" s="119"/>
      <c r="D168" s="94"/>
      <c r="E168" s="111" t="s">
        <v>534</v>
      </c>
      <c r="F168" s="95">
        <f>SUMIF($D$130:$D$153,"医療",F$130:F$153)</f>
        <v>0</v>
      </c>
      <c r="G168" s="95">
        <f>SUMIF($D$130:$D$153,"医療",G$130:G$153)</f>
        <v>0</v>
      </c>
      <c r="H168" s="95">
        <f t="shared" ref="H168:BM168" si="5">SUMIF($D$130:$D$153,"医療",H$130:H$153)</f>
        <v>0</v>
      </c>
      <c r="I168" s="95">
        <f t="shared" si="5"/>
        <v>0</v>
      </c>
      <c r="J168" s="95">
        <f t="shared" si="5"/>
        <v>0</v>
      </c>
      <c r="K168" s="95">
        <f t="shared" si="5"/>
        <v>0</v>
      </c>
      <c r="L168" s="95">
        <f t="shared" si="5"/>
        <v>0</v>
      </c>
      <c r="M168" s="95">
        <f t="shared" si="5"/>
        <v>0</v>
      </c>
      <c r="N168" s="95">
        <f t="shared" si="5"/>
        <v>0</v>
      </c>
      <c r="O168" s="95">
        <f t="shared" si="5"/>
        <v>0</v>
      </c>
      <c r="P168" s="95">
        <f t="shared" si="5"/>
        <v>0</v>
      </c>
      <c r="Q168" s="95">
        <f t="shared" si="5"/>
        <v>0</v>
      </c>
      <c r="R168" s="95">
        <f t="shared" si="5"/>
        <v>0</v>
      </c>
      <c r="S168" s="95">
        <f t="shared" si="5"/>
        <v>0</v>
      </c>
      <c r="T168" s="95">
        <f t="shared" si="5"/>
        <v>0</v>
      </c>
      <c r="U168" s="95">
        <f t="shared" si="5"/>
        <v>0</v>
      </c>
      <c r="V168" s="95">
        <f t="shared" si="5"/>
        <v>0</v>
      </c>
      <c r="W168" s="95">
        <f t="shared" si="5"/>
        <v>0</v>
      </c>
      <c r="X168" s="95">
        <f t="shared" si="5"/>
        <v>0</v>
      </c>
      <c r="Y168" s="95">
        <f t="shared" si="5"/>
        <v>0</v>
      </c>
      <c r="Z168" s="95">
        <f t="shared" si="5"/>
        <v>0</v>
      </c>
      <c r="AA168" s="95">
        <f t="shared" si="5"/>
        <v>0</v>
      </c>
      <c r="AB168" s="95">
        <f t="shared" si="5"/>
        <v>0</v>
      </c>
      <c r="AC168" s="95">
        <f t="shared" si="5"/>
        <v>0</v>
      </c>
      <c r="AD168" s="95">
        <f t="shared" si="5"/>
        <v>0</v>
      </c>
      <c r="AE168" s="95">
        <f t="shared" si="5"/>
        <v>0</v>
      </c>
      <c r="AF168" s="95">
        <f t="shared" si="5"/>
        <v>0</v>
      </c>
      <c r="AG168" s="95">
        <f t="shared" si="5"/>
        <v>0</v>
      </c>
      <c r="AH168" s="95">
        <f t="shared" si="5"/>
        <v>0</v>
      </c>
      <c r="AI168" s="95">
        <f t="shared" si="5"/>
        <v>0</v>
      </c>
      <c r="AJ168" s="95">
        <f t="shared" si="5"/>
        <v>0</v>
      </c>
      <c r="AK168" s="95">
        <f t="shared" si="5"/>
        <v>0</v>
      </c>
      <c r="AL168" s="95">
        <f t="shared" si="5"/>
        <v>0</v>
      </c>
      <c r="AM168" s="95">
        <f t="shared" si="5"/>
        <v>0</v>
      </c>
      <c r="AN168" s="95">
        <f t="shared" si="5"/>
        <v>0</v>
      </c>
      <c r="AO168" s="95">
        <f t="shared" si="5"/>
        <v>0</v>
      </c>
      <c r="AP168" s="95">
        <f t="shared" si="5"/>
        <v>0</v>
      </c>
      <c r="AQ168" s="95">
        <f t="shared" si="5"/>
        <v>0</v>
      </c>
      <c r="AR168" s="95">
        <f t="shared" si="5"/>
        <v>0</v>
      </c>
      <c r="AS168" s="95">
        <f t="shared" si="5"/>
        <v>0</v>
      </c>
      <c r="AT168" s="95">
        <f t="shared" si="5"/>
        <v>0</v>
      </c>
      <c r="AU168" s="95">
        <f t="shared" si="5"/>
        <v>0</v>
      </c>
      <c r="AV168" s="95">
        <f t="shared" si="5"/>
        <v>0</v>
      </c>
      <c r="AW168" s="95">
        <f t="shared" si="5"/>
        <v>0</v>
      </c>
      <c r="AX168" s="95">
        <f t="shared" si="5"/>
        <v>0</v>
      </c>
      <c r="AY168" s="95">
        <f t="shared" si="5"/>
        <v>0</v>
      </c>
      <c r="AZ168" s="95">
        <f t="shared" si="5"/>
        <v>0</v>
      </c>
      <c r="BA168" s="95">
        <f t="shared" si="5"/>
        <v>0</v>
      </c>
      <c r="BB168" s="95">
        <f t="shared" si="5"/>
        <v>0</v>
      </c>
      <c r="BC168" s="95">
        <f t="shared" si="5"/>
        <v>0</v>
      </c>
      <c r="BD168" s="95">
        <f t="shared" si="5"/>
        <v>0</v>
      </c>
      <c r="BE168" s="95">
        <f t="shared" si="5"/>
        <v>0</v>
      </c>
      <c r="BF168" s="95">
        <f t="shared" si="5"/>
        <v>0</v>
      </c>
      <c r="BG168" s="95">
        <f t="shared" si="5"/>
        <v>0</v>
      </c>
      <c r="BH168" s="95">
        <f t="shared" si="5"/>
        <v>0</v>
      </c>
      <c r="BI168" s="95">
        <f t="shared" si="5"/>
        <v>0</v>
      </c>
      <c r="BJ168" s="95">
        <f t="shared" si="5"/>
        <v>0</v>
      </c>
      <c r="BK168" s="95">
        <f t="shared" si="5"/>
        <v>0</v>
      </c>
      <c r="BL168" s="95">
        <f t="shared" si="5"/>
        <v>0</v>
      </c>
      <c r="BM168" s="95">
        <f t="shared" si="5"/>
        <v>0</v>
      </c>
    </row>
    <row r="169" spans="3:65">
      <c r="C169" s="119"/>
      <c r="D169" s="94"/>
      <c r="E169" s="111" t="s">
        <v>535</v>
      </c>
      <c r="F169" s="95">
        <f>SUMIF($D$130:$D$153,"学資",F$130:F$153)</f>
        <v>0</v>
      </c>
      <c r="G169" s="95">
        <f>SUMIF($D$130:$D$153,"学資",G$130:G$153)</f>
        <v>0</v>
      </c>
      <c r="H169" s="95">
        <f t="shared" ref="H169:BM169" si="6">SUMIF($D$130:$D$153,"学資",H$130:H$153)</f>
        <v>0</v>
      </c>
      <c r="I169" s="95">
        <f t="shared" si="6"/>
        <v>0</v>
      </c>
      <c r="J169" s="95">
        <f t="shared" si="6"/>
        <v>0</v>
      </c>
      <c r="K169" s="95">
        <f t="shared" si="6"/>
        <v>0</v>
      </c>
      <c r="L169" s="95">
        <f t="shared" si="6"/>
        <v>0</v>
      </c>
      <c r="M169" s="95">
        <f t="shared" si="6"/>
        <v>0</v>
      </c>
      <c r="N169" s="95">
        <f t="shared" si="6"/>
        <v>0</v>
      </c>
      <c r="O169" s="95">
        <f t="shared" si="6"/>
        <v>0</v>
      </c>
      <c r="P169" s="95">
        <f t="shared" si="6"/>
        <v>0</v>
      </c>
      <c r="Q169" s="95">
        <f t="shared" si="6"/>
        <v>0</v>
      </c>
      <c r="R169" s="95">
        <f t="shared" si="6"/>
        <v>0</v>
      </c>
      <c r="S169" s="95">
        <f t="shared" si="6"/>
        <v>0</v>
      </c>
      <c r="T169" s="95">
        <f t="shared" si="6"/>
        <v>0</v>
      </c>
      <c r="U169" s="95">
        <f t="shared" si="6"/>
        <v>0</v>
      </c>
      <c r="V169" s="95">
        <f t="shared" si="6"/>
        <v>0</v>
      </c>
      <c r="W169" s="95">
        <f t="shared" si="6"/>
        <v>0</v>
      </c>
      <c r="X169" s="95">
        <f t="shared" si="6"/>
        <v>0</v>
      </c>
      <c r="Y169" s="95">
        <f t="shared" si="6"/>
        <v>0</v>
      </c>
      <c r="Z169" s="95">
        <f t="shared" si="6"/>
        <v>0</v>
      </c>
      <c r="AA169" s="95">
        <f t="shared" si="6"/>
        <v>0</v>
      </c>
      <c r="AB169" s="95">
        <f t="shared" si="6"/>
        <v>0</v>
      </c>
      <c r="AC169" s="95">
        <f t="shared" si="6"/>
        <v>0</v>
      </c>
      <c r="AD169" s="95">
        <f t="shared" si="6"/>
        <v>0</v>
      </c>
      <c r="AE169" s="95">
        <f t="shared" si="6"/>
        <v>0</v>
      </c>
      <c r="AF169" s="95">
        <f t="shared" si="6"/>
        <v>0</v>
      </c>
      <c r="AG169" s="95">
        <f t="shared" si="6"/>
        <v>0</v>
      </c>
      <c r="AH169" s="95">
        <f t="shared" si="6"/>
        <v>0</v>
      </c>
      <c r="AI169" s="95">
        <f t="shared" si="6"/>
        <v>0</v>
      </c>
      <c r="AJ169" s="95">
        <f t="shared" si="6"/>
        <v>0</v>
      </c>
      <c r="AK169" s="95">
        <f t="shared" si="6"/>
        <v>0</v>
      </c>
      <c r="AL169" s="95">
        <f t="shared" si="6"/>
        <v>0</v>
      </c>
      <c r="AM169" s="95">
        <f t="shared" si="6"/>
        <v>0</v>
      </c>
      <c r="AN169" s="95">
        <f t="shared" si="6"/>
        <v>0</v>
      </c>
      <c r="AO169" s="95">
        <f t="shared" si="6"/>
        <v>0</v>
      </c>
      <c r="AP169" s="95">
        <f t="shared" si="6"/>
        <v>0</v>
      </c>
      <c r="AQ169" s="95">
        <f t="shared" si="6"/>
        <v>0</v>
      </c>
      <c r="AR169" s="95">
        <f t="shared" si="6"/>
        <v>0</v>
      </c>
      <c r="AS169" s="95">
        <f t="shared" si="6"/>
        <v>0</v>
      </c>
      <c r="AT169" s="95">
        <f t="shared" si="6"/>
        <v>0</v>
      </c>
      <c r="AU169" s="95">
        <f t="shared" si="6"/>
        <v>0</v>
      </c>
      <c r="AV169" s="95">
        <f t="shared" si="6"/>
        <v>0</v>
      </c>
      <c r="AW169" s="95">
        <f t="shared" si="6"/>
        <v>0</v>
      </c>
      <c r="AX169" s="95">
        <f t="shared" si="6"/>
        <v>0</v>
      </c>
      <c r="AY169" s="95">
        <f t="shared" si="6"/>
        <v>0</v>
      </c>
      <c r="AZ169" s="95">
        <f t="shared" si="6"/>
        <v>0</v>
      </c>
      <c r="BA169" s="95">
        <f t="shared" si="6"/>
        <v>0</v>
      </c>
      <c r="BB169" s="95">
        <f t="shared" si="6"/>
        <v>0</v>
      </c>
      <c r="BC169" s="95">
        <f t="shared" si="6"/>
        <v>0</v>
      </c>
      <c r="BD169" s="95">
        <f t="shared" si="6"/>
        <v>0</v>
      </c>
      <c r="BE169" s="95">
        <f t="shared" si="6"/>
        <v>0</v>
      </c>
      <c r="BF169" s="95">
        <f t="shared" si="6"/>
        <v>0</v>
      </c>
      <c r="BG169" s="95">
        <f t="shared" si="6"/>
        <v>0</v>
      </c>
      <c r="BH169" s="95">
        <f t="shared" si="6"/>
        <v>0</v>
      </c>
      <c r="BI169" s="95">
        <f t="shared" si="6"/>
        <v>0</v>
      </c>
      <c r="BJ169" s="95">
        <f t="shared" si="6"/>
        <v>0</v>
      </c>
      <c r="BK169" s="95">
        <f t="shared" si="6"/>
        <v>0</v>
      </c>
      <c r="BL169" s="95">
        <f t="shared" si="6"/>
        <v>0</v>
      </c>
      <c r="BM169" s="95">
        <f t="shared" si="6"/>
        <v>0</v>
      </c>
    </row>
    <row r="170" spans="3:65">
      <c r="C170" s="119"/>
      <c r="D170" s="94"/>
      <c r="E170" s="111" t="s">
        <v>536</v>
      </c>
      <c r="F170" s="95">
        <f>SUMIF($D$130:$D$153,"介護",F$130:F$153)</f>
        <v>0</v>
      </c>
      <c r="G170" s="95">
        <f>SUMIF($D$130:$D$153,"介護",G$130:G$153)</f>
        <v>0</v>
      </c>
      <c r="H170" s="95">
        <f t="shared" ref="H170:BM170" si="7">SUMIF($D$130:$D$153,"介護",H$130:H$153)</f>
        <v>0</v>
      </c>
      <c r="I170" s="95">
        <f t="shared" si="7"/>
        <v>0</v>
      </c>
      <c r="J170" s="95">
        <f t="shared" si="7"/>
        <v>0</v>
      </c>
      <c r="K170" s="95">
        <f t="shared" si="7"/>
        <v>0</v>
      </c>
      <c r="L170" s="95">
        <f t="shared" si="7"/>
        <v>0</v>
      </c>
      <c r="M170" s="95">
        <f t="shared" si="7"/>
        <v>0</v>
      </c>
      <c r="N170" s="95">
        <f t="shared" si="7"/>
        <v>0</v>
      </c>
      <c r="O170" s="95">
        <f t="shared" si="7"/>
        <v>0</v>
      </c>
      <c r="P170" s="95">
        <f t="shared" si="7"/>
        <v>0</v>
      </c>
      <c r="Q170" s="95">
        <f t="shared" si="7"/>
        <v>0</v>
      </c>
      <c r="R170" s="95">
        <f t="shared" si="7"/>
        <v>0</v>
      </c>
      <c r="S170" s="95">
        <f t="shared" si="7"/>
        <v>0</v>
      </c>
      <c r="T170" s="95">
        <f t="shared" si="7"/>
        <v>0</v>
      </c>
      <c r="U170" s="95">
        <f t="shared" si="7"/>
        <v>0</v>
      </c>
      <c r="V170" s="95">
        <f t="shared" si="7"/>
        <v>0</v>
      </c>
      <c r="W170" s="95">
        <f t="shared" si="7"/>
        <v>0</v>
      </c>
      <c r="X170" s="95">
        <f t="shared" si="7"/>
        <v>0</v>
      </c>
      <c r="Y170" s="95">
        <f t="shared" si="7"/>
        <v>0</v>
      </c>
      <c r="Z170" s="95">
        <f t="shared" si="7"/>
        <v>0</v>
      </c>
      <c r="AA170" s="95">
        <f t="shared" si="7"/>
        <v>0</v>
      </c>
      <c r="AB170" s="95">
        <f t="shared" si="7"/>
        <v>0</v>
      </c>
      <c r="AC170" s="95">
        <f t="shared" si="7"/>
        <v>0</v>
      </c>
      <c r="AD170" s="95">
        <f t="shared" si="7"/>
        <v>0</v>
      </c>
      <c r="AE170" s="95">
        <f t="shared" si="7"/>
        <v>0</v>
      </c>
      <c r="AF170" s="95">
        <f t="shared" si="7"/>
        <v>0</v>
      </c>
      <c r="AG170" s="95">
        <f t="shared" si="7"/>
        <v>0</v>
      </c>
      <c r="AH170" s="95">
        <f t="shared" si="7"/>
        <v>0</v>
      </c>
      <c r="AI170" s="95">
        <f t="shared" si="7"/>
        <v>0</v>
      </c>
      <c r="AJ170" s="95">
        <f t="shared" si="7"/>
        <v>0</v>
      </c>
      <c r="AK170" s="95">
        <f t="shared" si="7"/>
        <v>0</v>
      </c>
      <c r="AL170" s="95">
        <f t="shared" si="7"/>
        <v>0</v>
      </c>
      <c r="AM170" s="95">
        <f t="shared" si="7"/>
        <v>0</v>
      </c>
      <c r="AN170" s="95">
        <f t="shared" si="7"/>
        <v>0</v>
      </c>
      <c r="AO170" s="95">
        <f t="shared" si="7"/>
        <v>0</v>
      </c>
      <c r="AP170" s="95">
        <f t="shared" si="7"/>
        <v>0</v>
      </c>
      <c r="AQ170" s="95">
        <f t="shared" si="7"/>
        <v>0</v>
      </c>
      <c r="AR170" s="95">
        <f t="shared" si="7"/>
        <v>0</v>
      </c>
      <c r="AS170" s="95">
        <f t="shared" si="7"/>
        <v>0</v>
      </c>
      <c r="AT170" s="95">
        <f t="shared" si="7"/>
        <v>0</v>
      </c>
      <c r="AU170" s="95">
        <f t="shared" si="7"/>
        <v>0</v>
      </c>
      <c r="AV170" s="95">
        <f t="shared" si="7"/>
        <v>0</v>
      </c>
      <c r="AW170" s="95">
        <f t="shared" si="7"/>
        <v>0</v>
      </c>
      <c r="AX170" s="95">
        <f t="shared" si="7"/>
        <v>0</v>
      </c>
      <c r="AY170" s="95">
        <f t="shared" si="7"/>
        <v>0</v>
      </c>
      <c r="AZ170" s="95">
        <f t="shared" si="7"/>
        <v>0</v>
      </c>
      <c r="BA170" s="95">
        <f t="shared" si="7"/>
        <v>0</v>
      </c>
      <c r="BB170" s="95">
        <f t="shared" si="7"/>
        <v>0</v>
      </c>
      <c r="BC170" s="95">
        <f t="shared" si="7"/>
        <v>0</v>
      </c>
      <c r="BD170" s="95">
        <f t="shared" si="7"/>
        <v>0</v>
      </c>
      <c r="BE170" s="95">
        <f t="shared" si="7"/>
        <v>0</v>
      </c>
      <c r="BF170" s="95">
        <f t="shared" si="7"/>
        <v>0</v>
      </c>
      <c r="BG170" s="95">
        <f t="shared" si="7"/>
        <v>0</v>
      </c>
      <c r="BH170" s="95">
        <f t="shared" si="7"/>
        <v>0</v>
      </c>
      <c r="BI170" s="95">
        <f t="shared" si="7"/>
        <v>0</v>
      </c>
      <c r="BJ170" s="95">
        <f t="shared" si="7"/>
        <v>0</v>
      </c>
      <c r="BK170" s="95">
        <f t="shared" si="7"/>
        <v>0</v>
      </c>
      <c r="BL170" s="95">
        <f t="shared" si="7"/>
        <v>0</v>
      </c>
      <c r="BM170" s="95">
        <f t="shared" si="7"/>
        <v>0</v>
      </c>
    </row>
    <row r="171" spans="3:65">
      <c r="C171" s="119"/>
      <c r="D171" s="94"/>
      <c r="E171" s="111" t="s">
        <v>537</v>
      </c>
      <c r="F171" s="95">
        <f>SUMIF($D$130:$D$153,"その他",F$130:F$153)</f>
        <v>0</v>
      </c>
      <c r="G171" s="95">
        <f>SUMIF($D$130:$D$153,"その他",G$130:G$153)</f>
        <v>0</v>
      </c>
      <c r="H171" s="95">
        <f t="shared" ref="H171:BM171" si="8">SUMIF($D$130:$D$153,"その他",H$130:H$153)</f>
        <v>0</v>
      </c>
      <c r="I171" s="95">
        <f t="shared" si="8"/>
        <v>0</v>
      </c>
      <c r="J171" s="95">
        <f t="shared" si="8"/>
        <v>0</v>
      </c>
      <c r="K171" s="95">
        <f t="shared" si="8"/>
        <v>0</v>
      </c>
      <c r="L171" s="95">
        <f t="shared" si="8"/>
        <v>0</v>
      </c>
      <c r="M171" s="95">
        <f t="shared" si="8"/>
        <v>0</v>
      </c>
      <c r="N171" s="95">
        <f t="shared" si="8"/>
        <v>0</v>
      </c>
      <c r="O171" s="95">
        <f t="shared" si="8"/>
        <v>0</v>
      </c>
      <c r="P171" s="95">
        <f t="shared" si="8"/>
        <v>0</v>
      </c>
      <c r="Q171" s="95">
        <f t="shared" si="8"/>
        <v>0</v>
      </c>
      <c r="R171" s="95">
        <f t="shared" si="8"/>
        <v>0</v>
      </c>
      <c r="S171" s="95">
        <f t="shared" si="8"/>
        <v>0</v>
      </c>
      <c r="T171" s="95">
        <f t="shared" si="8"/>
        <v>0</v>
      </c>
      <c r="U171" s="95">
        <f t="shared" si="8"/>
        <v>0</v>
      </c>
      <c r="V171" s="95">
        <f t="shared" si="8"/>
        <v>0</v>
      </c>
      <c r="W171" s="95">
        <f t="shared" si="8"/>
        <v>0</v>
      </c>
      <c r="X171" s="95">
        <f t="shared" si="8"/>
        <v>0</v>
      </c>
      <c r="Y171" s="95">
        <f t="shared" si="8"/>
        <v>0</v>
      </c>
      <c r="Z171" s="95">
        <f t="shared" si="8"/>
        <v>0</v>
      </c>
      <c r="AA171" s="95">
        <f t="shared" si="8"/>
        <v>0</v>
      </c>
      <c r="AB171" s="95">
        <f t="shared" si="8"/>
        <v>0</v>
      </c>
      <c r="AC171" s="95">
        <f t="shared" si="8"/>
        <v>0</v>
      </c>
      <c r="AD171" s="95">
        <f t="shared" si="8"/>
        <v>0</v>
      </c>
      <c r="AE171" s="95">
        <f t="shared" si="8"/>
        <v>0</v>
      </c>
      <c r="AF171" s="95">
        <f t="shared" si="8"/>
        <v>0</v>
      </c>
      <c r="AG171" s="95">
        <f t="shared" si="8"/>
        <v>0</v>
      </c>
      <c r="AH171" s="95">
        <f t="shared" si="8"/>
        <v>0</v>
      </c>
      <c r="AI171" s="95">
        <f t="shared" si="8"/>
        <v>0</v>
      </c>
      <c r="AJ171" s="95">
        <f t="shared" si="8"/>
        <v>0</v>
      </c>
      <c r="AK171" s="95">
        <f t="shared" si="8"/>
        <v>0</v>
      </c>
      <c r="AL171" s="95">
        <f t="shared" si="8"/>
        <v>0</v>
      </c>
      <c r="AM171" s="95">
        <f t="shared" si="8"/>
        <v>0</v>
      </c>
      <c r="AN171" s="95">
        <f t="shared" si="8"/>
        <v>0</v>
      </c>
      <c r="AO171" s="95">
        <f t="shared" si="8"/>
        <v>0</v>
      </c>
      <c r="AP171" s="95">
        <f t="shared" si="8"/>
        <v>0</v>
      </c>
      <c r="AQ171" s="95">
        <f t="shared" si="8"/>
        <v>0</v>
      </c>
      <c r="AR171" s="95">
        <f t="shared" si="8"/>
        <v>0</v>
      </c>
      <c r="AS171" s="95">
        <f t="shared" si="8"/>
        <v>0</v>
      </c>
      <c r="AT171" s="95">
        <f t="shared" si="8"/>
        <v>0</v>
      </c>
      <c r="AU171" s="95">
        <f t="shared" si="8"/>
        <v>0</v>
      </c>
      <c r="AV171" s="95">
        <f t="shared" si="8"/>
        <v>0</v>
      </c>
      <c r="AW171" s="95">
        <f t="shared" si="8"/>
        <v>0</v>
      </c>
      <c r="AX171" s="95">
        <f t="shared" si="8"/>
        <v>0</v>
      </c>
      <c r="AY171" s="95">
        <f t="shared" si="8"/>
        <v>0</v>
      </c>
      <c r="AZ171" s="95">
        <f t="shared" si="8"/>
        <v>0</v>
      </c>
      <c r="BA171" s="95">
        <f t="shared" si="8"/>
        <v>0</v>
      </c>
      <c r="BB171" s="95">
        <f t="shared" si="8"/>
        <v>0</v>
      </c>
      <c r="BC171" s="95">
        <f t="shared" si="8"/>
        <v>0</v>
      </c>
      <c r="BD171" s="95">
        <f t="shared" si="8"/>
        <v>0</v>
      </c>
      <c r="BE171" s="95">
        <f t="shared" si="8"/>
        <v>0</v>
      </c>
      <c r="BF171" s="95">
        <f t="shared" si="8"/>
        <v>0</v>
      </c>
      <c r="BG171" s="95">
        <f t="shared" si="8"/>
        <v>0</v>
      </c>
      <c r="BH171" s="95">
        <f t="shared" si="8"/>
        <v>0</v>
      </c>
      <c r="BI171" s="95">
        <f t="shared" si="8"/>
        <v>0</v>
      </c>
      <c r="BJ171" s="95">
        <f t="shared" si="8"/>
        <v>0</v>
      </c>
      <c r="BK171" s="95">
        <f t="shared" si="8"/>
        <v>0</v>
      </c>
      <c r="BL171" s="95">
        <f t="shared" si="8"/>
        <v>0</v>
      </c>
      <c r="BM171" s="95">
        <f t="shared" si="8"/>
        <v>0</v>
      </c>
    </row>
    <row r="172" spans="3:65">
      <c r="C172" s="57"/>
      <c r="D172" s="94"/>
      <c r="E172" s="111" t="s">
        <v>538</v>
      </c>
      <c r="F172" s="95">
        <f>SUM(F166:F171)</f>
        <v>0</v>
      </c>
      <c r="G172" s="95">
        <f>SUM(G166:G171)</f>
        <v>0</v>
      </c>
      <c r="H172" s="95">
        <f t="shared" ref="H172:BM172" si="9">SUM(H166:H171)</f>
        <v>0</v>
      </c>
      <c r="I172" s="95">
        <f t="shared" si="9"/>
        <v>0</v>
      </c>
      <c r="J172" s="95">
        <f t="shared" si="9"/>
        <v>0</v>
      </c>
      <c r="K172" s="95">
        <f t="shared" si="9"/>
        <v>0</v>
      </c>
      <c r="L172" s="95">
        <f t="shared" si="9"/>
        <v>0</v>
      </c>
      <c r="M172" s="95">
        <f t="shared" si="9"/>
        <v>0</v>
      </c>
      <c r="N172" s="95">
        <f t="shared" si="9"/>
        <v>0</v>
      </c>
      <c r="O172" s="95">
        <f t="shared" si="9"/>
        <v>0</v>
      </c>
      <c r="P172" s="95">
        <f t="shared" si="9"/>
        <v>0</v>
      </c>
      <c r="Q172" s="95">
        <f t="shared" si="9"/>
        <v>0</v>
      </c>
      <c r="R172" s="95">
        <f t="shared" si="9"/>
        <v>0</v>
      </c>
      <c r="S172" s="95">
        <f t="shared" si="9"/>
        <v>0</v>
      </c>
      <c r="T172" s="95">
        <f t="shared" si="9"/>
        <v>0</v>
      </c>
      <c r="U172" s="95">
        <f t="shared" si="9"/>
        <v>0</v>
      </c>
      <c r="V172" s="95">
        <f t="shared" si="9"/>
        <v>0</v>
      </c>
      <c r="W172" s="95">
        <f t="shared" si="9"/>
        <v>0</v>
      </c>
      <c r="X172" s="95">
        <f t="shared" si="9"/>
        <v>0</v>
      </c>
      <c r="Y172" s="95">
        <f t="shared" si="9"/>
        <v>0</v>
      </c>
      <c r="Z172" s="95">
        <f t="shared" si="9"/>
        <v>0</v>
      </c>
      <c r="AA172" s="95">
        <f t="shared" si="9"/>
        <v>0</v>
      </c>
      <c r="AB172" s="95">
        <f t="shared" si="9"/>
        <v>0</v>
      </c>
      <c r="AC172" s="95">
        <f t="shared" si="9"/>
        <v>0</v>
      </c>
      <c r="AD172" s="95">
        <f t="shared" si="9"/>
        <v>0</v>
      </c>
      <c r="AE172" s="95">
        <f t="shared" si="9"/>
        <v>0</v>
      </c>
      <c r="AF172" s="95">
        <f t="shared" si="9"/>
        <v>0</v>
      </c>
      <c r="AG172" s="95">
        <f t="shared" si="9"/>
        <v>0</v>
      </c>
      <c r="AH172" s="95">
        <f t="shared" si="9"/>
        <v>0</v>
      </c>
      <c r="AI172" s="95">
        <f t="shared" si="9"/>
        <v>0</v>
      </c>
      <c r="AJ172" s="95">
        <f t="shared" si="9"/>
        <v>0</v>
      </c>
      <c r="AK172" s="95">
        <f t="shared" si="9"/>
        <v>0</v>
      </c>
      <c r="AL172" s="95">
        <f t="shared" si="9"/>
        <v>0</v>
      </c>
      <c r="AM172" s="95">
        <f t="shared" si="9"/>
        <v>0</v>
      </c>
      <c r="AN172" s="95">
        <f t="shared" si="9"/>
        <v>0</v>
      </c>
      <c r="AO172" s="95">
        <f t="shared" si="9"/>
        <v>0</v>
      </c>
      <c r="AP172" s="95">
        <f t="shared" si="9"/>
        <v>0</v>
      </c>
      <c r="AQ172" s="95">
        <f t="shared" si="9"/>
        <v>0</v>
      </c>
      <c r="AR172" s="95">
        <f t="shared" si="9"/>
        <v>0</v>
      </c>
      <c r="AS172" s="95">
        <f t="shared" si="9"/>
        <v>0</v>
      </c>
      <c r="AT172" s="95">
        <f t="shared" si="9"/>
        <v>0</v>
      </c>
      <c r="AU172" s="95">
        <f t="shared" si="9"/>
        <v>0</v>
      </c>
      <c r="AV172" s="95">
        <f t="shared" si="9"/>
        <v>0</v>
      </c>
      <c r="AW172" s="95">
        <f t="shared" si="9"/>
        <v>0</v>
      </c>
      <c r="AX172" s="95">
        <f t="shared" si="9"/>
        <v>0</v>
      </c>
      <c r="AY172" s="95">
        <f t="shared" si="9"/>
        <v>0</v>
      </c>
      <c r="AZ172" s="95">
        <f t="shared" si="9"/>
        <v>0</v>
      </c>
      <c r="BA172" s="95">
        <f t="shared" si="9"/>
        <v>0</v>
      </c>
      <c r="BB172" s="95">
        <f t="shared" si="9"/>
        <v>0</v>
      </c>
      <c r="BC172" s="95">
        <f t="shared" si="9"/>
        <v>0</v>
      </c>
      <c r="BD172" s="95">
        <f t="shared" si="9"/>
        <v>0</v>
      </c>
      <c r="BE172" s="95">
        <f t="shared" si="9"/>
        <v>0</v>
      </c>
      <c r="BF172" s="95">
        <f t="shared" si="9"/>
        <v>0</v>
      </c>
      <c r="BG172" s="95">
        <f t="shared" si="9"/>
        <v>0</v>
      </c>
      <c r="BH172" s="95">
        <f t="shared" si="9"/>
        <v>0</v>
      </c>
      <c r="BI172" s="95">
        <f t="shared" si="9"/>
        <v>0</v>
      </c>
      <c r="BJ172" s="95">
        <f t="shared" si="9"/>
        <v>0</v>
      </c>
      <c r="BK172" s="95">
        <f t="shared" si="9"/>
        <v>0</v>
      </c>
      <c r="BL172" s="95">
        <f t="shared" si="9"/>
        <v>0</v>
      </c>
      <c r="BM172" s="95">
        <f t="shared" si="9"/>
        <v>0</v>
      </c>
    </row>
  </sheetData>
  <mergeCells count="6">
    <mergeCell ref="C130:C153"/>
    <mergeCell ref="C10:C33"/>
    <mergeCell ref="C34:C57"/>
    <mergeCell ref="C58:C81"/>
    <mergeCell ref="C82:C105"/>
    <mergeCell ref="C106:C129"/>
  </mergeCells>
  <phoneticPr fontId="1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8"/>
  <dimension ref="B2:B3"/>
  <sheetViews>
    <sheetView zoomScaleNormal="100" workbookViewId="0"/>
  </sheetViews>
  <sheetFormatPr defaultRowHeight="13.5"/>
  <cols>
    <col min="1" max="1" width="2.625" customWidth="1"/>
  </cols>
  <sheetData>
    <row r="2" spans="2:2">
      <c r="B2" t="s">
        <v>633</v>
      </c>
    </row>
    <row r="3" spans="2:2">
      <c r="B3" t="s">
        <v>634</v>
      </c>
    </row>
  </sheetData>
  <phoneticPr fontId="9"/>
  <pageMargins left="0.59055118110236227" right="0.59055118110236227" top="0.70866141732283472" bottom="0.59055118110236227" header="0.43307086614173229" footer="0.31496062992125984"/>
  <pageSetup paperSize="9" orientation="landscape" horizontalDpi="300" verticalDpi="300" r:id="rId1"/>
  <headerFooter>
    <oddHeader>&amp;L&amp;"-,太字"&amp;16&amp;K990099■　老後の年金収入について</oddHeader>
    <oddFooter>&amp;R&amp;P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2:AC31"/>
  <sheetViews>
    <sheetView zoomScaleNormal="100" workbookViewId="0">
      <pane xSplit="3" ySplit="4" topLeftCell="D5" activePane="bottomRight" state="frozen"/>
      <selection pane="topRight" activeCell="D1" sqref="D1"/>
      <selection pane="bottomLeft" activeCell="A5" sqref="A5"/>
      <selection pane="bottomRight" activeCell="D26" sqref="D26"/>
    </sheetView>
  </sheetViews>
  <sheetFormatPr defaultRowHeight="13.5"/>
  <cols>
    <col min="1" max="1" width="6" customWidth="1"/>
    <col min="2" max="2" width="7.375" bestFit="1" customWidth="1"/>
    <col min="3" max="3" width="7.875" customWidth="1"/>
    <col min="4" max="28" width="5.375" customWidth="1"/>
    <col min="29" max="29" width="5.625" customWidth="1"/>
  </cols>
  <sheetData>
    <row r="2" spans="1:29">
      <c r="A2" t="s">
        <v>616</v>
      </c>
    </row>
    <row r="3" spans="1:29" s="5" customFormat="1" ht="12">
      <c r="A3" s="40"/>
      <c r="B3" s="41"/>
      <c r="C3" s="44" t="s">
        <v>35</v>
      </c>
      <c r="D3" s="42">
        <f>BigCF!AM2</f>
        <v>2060</v>
      </c>
      <c r="E3" s="42">
        <f>BigCF!AN2</f>
        <v>2061</v>
      </c>
      <c r="F3" s="42">
        <f>BigCF!AO2</f>
        <v>2062</v>
      </c>
      <c r="G3" s="42">
        <f>BigCF!AP2</f>
        <v>2063</v>
      </c>
      <c r="H3" s="42">
        <f>BigCF!AQ2</f>
        <v>2064</v>
      </c>
      <c r="I3" s="42">
        <f>BigCF!AR2</f>
        <v>2065</v>
      </c>
      <c r="J3" s="42">
        <f>BigCF!AS2</f>
        <v>2066</v>
      </c>
      <c r="K3" s="42">
        <f>BigCF!AT2</f>
        <v>2067</v>
      </c>
      <c r="L3" s="42">
        <f>BigCF!AU2</f>
        <v>2068</v>
      </c>
      <c r="M3" s="42">
        <f>BigCF!AV2</f>
        <v>2069</v>
      </c>
      <c r="N3" s="42">
        <f>BigCF!AW2</f>
        <v>2070</v>
      </c>
      <c r="O3" s="42">
        <f>BigCF!AX2</f>
        <v>2071</v>
      </c>
      <c r="P3" s="42">
        <f>BigCF!AY2</f>
        <v>2072</v>
      </c>
      <c r="Q3" s="42">
        <f>BigCF!AZ2</f>
        <v>2073</v>
      </c>
      <c r="R3" s="42">
        <f>BigCF!BA2</f>
        <v>2074</v>
      </c>
      <c r="S3" s="42">
        <f>BigCF!BB2</f>
        <v>2075</v>
      </c>
      <c r="T3" s="42">
        <f>BigCF!BC2</f>
        <v>2076</v>
      </c>
      <c r="U3" s="42">
        <f>BigCF!BD2</f>
        <v>2077</v>
      </c>
      <c r="V3" s="42">
        <f>BigCF!BE2</f>
        <v>2078</v>
      </c>
      <c r="W3" s="42">
        <f>BigCF!BF2</f>
        <v>2079</v>
      </c>
      <c r="X3" s="42">
        <f>BigCF!BG2</f>
        <v>2080</v>
      </c>
      <c r="Y3" s="42">
        <f>BigCF!BH2</f>
        <v>2081</v>
      </c>
      <c r="Z3" s="42">
        <f>BigCF!BI2</f>
        <v>2082</v>
      </c>
      <c r="AA3" s="42">
        <f>BigCF!BJ2</f>
        <v>2083</v>
      </c>
      <c r="AB3" s="42">
        <f>BigCF!BK2</f>
        <v>2084</v>
      </c>
      <c r="AC3" s="42"/>
    </row>
    <row r="4" spans="1:29" s="5" customFormat="1" ht="22.5">
      <c r="A4" s="43" t="s">
        <v>36</v>
      </c>
      <c r="B4" s="325" t="str">
        <f>BigCF!C320</f>
        <v xml:space="preserve">世帯主
</v>
      </c>
      <c r="C4" s="326"/>
      <c r="D4" s="72" t="str">
        <f>BigCF!AM320</f>
        <v xml:space="preserve">65
 </v>
      </c>
      <c r="E4" s="72" t="str">
        <f>BigCF!AN320</f>
        <v xml:space="preserve">66
 </v>
      </c>
      <c r="F4" s="72" t="str">
        <f>BigCF!AO320</f>
        <v xml:space="preserve">67
 </v>
      </c>
      <c r="G4" s="72" t="str">
        <f>BigCF!AP320</f>
        <v xml:space="preserve">68
 </v>
      </c>
      <c r="H4" s="72" t="str">
        <f>BigCF!AQ320</f>
        <v xml:space="preserve">69
 </v>
      </c>
      <c r="I4" s="72" t="str">
        <f>BigCF!AR320</f>
        <v xml:space="preserve">70
 </v>
      </c>
      <c r="J4" s="72" t="str">
        <f>BigCF!AS320</f>
        <v xml:space="preserve">71
 </v>
      </c>
      <c r="K4" s="72" t="str">
        <f>BigCF!AT320</f>
        <v xml:space="preserve">72
 </v>
      </c>
      <c r="L4" s="72" t="str">
        <f>BigCF!AU320</f>
        <v xml:space="preserve">73
 </v>
      </c>
      <c r="M4" s="72" t="str">
        <f>BigCF!AV320</f>
        <v xml:space="preserve">74
 </v>
      </c>
      <c r="N4" s="72" t="str">
        <f>BigCF!AW320</f>
        <v xml:space="preserve">75
 </v>
      </c>
      <c r="O4" s="72" t="str">
        <f>BigCF!AX320</f>
        <v xml:space="preserve">76
 </v>
      </c>
      <c r="P4" s="72" t="str">
        <f>BigCF!AY320</f>
        <v xml:space="preserve">77
 </v>
      </c>
      <c r="Q4" s="72" t="str">
        <f>BigCF!AZ320</f>
        <v xml:space="preserve">78
 </v>
      </c>
      <c r="R4" s="72" t="str">
        <f>BigCF!BA320</f>
        <v xml:space="preserve">79
 </v>
      </c>
      <c r="S4" s="72" t="str">
        <f>BigCF!BB320</f>
        <v xml:space="preserve">80
 </v>
      </c>
      <c r="T4" s="72" t="str">
        <f>BigCF!BC320</f>
        <v xml:space="preserve">81
 </v>
      </c>
      <c r="U4" s="72" t="str">
        <f>BigCF!BD320</f>
        <v xml:space="preserve">82
 </v>
      </c>
      <c r="V4" s="72" t="str">
        <f>BigCF!BE320</f>
        <v xml:space="preserve">83
 </v>
      </c>
      <c r="W4" s="72" t="str">
        <f>BigCF!BF320</f>
        <v xml:space="preserve">84
 </v>
      </c>
      <c r="X4" s="72" t="str">
        <f>BigCF!BG320</f>
        <v xml:space="preserve">85
 </v>
      </c>
      <c r="Y4" s="72" t="str">
        <f>BigCF!BH320</f>
        <v xml:space="preserve">86
 </v>
      </c>
      <c r="Z4" s="72" t="str">
        <f>BigCF!BI320</f>
        <v xml:space="preserve">87
 </v>
      </c>
      <c r="AA4" s="72" t="str">
        <f>BigCF!BJ320</f>
        <v xml:space="preserve">88
 </v>
      </c>
      <c r="AB4" s="72" t="str">
        <f>BigCF!BK320</f>
        <v xml:space="preserve">89
 </v>
      </c>
      <c r="AC4" s="208" t="s">
        <v>681</v>
      </c>
    </row>
    <row r="5" spans="1:29" s="5" customFormat="1" ht="12">
      <c r="A5" s="5" t="s">
        <v>25</v>
      </c>
      <c r="C5" s="8"/>
      <c r="D5" s="10"/>
      <c r="E5" s="10"/>
      <c r="F5" s="10"/>
      <c r="G5" s="10"/>
      <c r="H5" s="10"/>
      <c r="I5" s="10"/>
      <c r="J5" s="10"/>
      <c r="K5" s="10"/>
      <c r="L5" s="10"/>
      <c r="M5" s="10"/>
      <c r="N5" s="10"/>
      <c r="O5" s="10"/>
      <c r="P5" s="10"/>
      <c r="Q5" s="10"/>
      <c r="R5" s="10"/>
      <c r="S5" s="10"/>
      <c r="T5" s="10"/>
      <c r="U5" s="10"/>
      <c r="V5" s="10"/>
      <c r="W5" s="10"/>
      <c r="X5" s="10"/>
      <c r="Y5" s="10"/>
      <c r="Z5" s="10"/>
      <c r="AA5" s="10"/>
      <c r="AB5" s="10"/>
      <c r="AC5" s="10"/>
    </row>
    <row r="6" spans="1:29" s="5" customFormat="1" ht="12">
      <c r="A6" s="37" t="s">
        <v>0</v>
      </c>
      <c r="B6" s="21" t="s">
        <v>679</v>
      </c>
      <c r="C6" s="45"/>
      <c r="D6" s="22">
        <f>BigCF!AM23</f>
        <v>74.8</v>
      </c>
      <c r="E6" s="22">
        <f>BigCF!AN23</f>
        <v>81.599999999999994</v>
      </c>
      <c r="F6" s="22">
        <f>BigCF!AO23</f>
        <v>81.599999999999994</v>
      </c>
      <c r="G6" s="22">
        <f>BigCF!AP23</f>
        <v>81.599999999999994</v>
      </c>
      <c r="H6" s="22">
        <f>BigCF!AQ23</f>
        <v>81.599999999999994</v>
      </c>
      <c r="I6" s="22">
        <f>BigCF!AR23</f>
        <v>81.599999999999994</v>
      </c>
      <c r="J6" s="22">
        <f>BigCF!AS23</f>
        <v>81.599999999999994</v>
      </c>
      <c r="K6" s="22">
        <f>BigCF!AT23</f>
        <v>81.599999999999994</v>
      </c>
      <c r="L6" s="22">
        <f>BigCF!AU23</f>
        <v>81.599999999999994</v>
      </c>
      <c r="M6" s="22">
        <f>BigCF!AV23</f>
        <v>81.599999999999994</v>
      </c>
      <c r="N6" s="22">
        <f>BigCF!AW23</f>
        <v>81.599999999999994</v>
      </c>
      <c r="O6" s="22">
        <f>BigCF!AX23</f>
        <v>81.599999999999994</v>
      </c>
      <c r="P6" s="22">
        <f>BigCF!AY23</f>
        <v>81.599999999999994</v>
      </c>
      <c r="Q6" s="22">
        <f>BigCF!AZ23</f>
        <v>81.599999999999994</v>
      </c>
      <c r="R6" s="22">
        <f>BigCF!BA23</f>
        <v>81.599999999999994</v>
      </c>
      <c r="S6" s="22">
        <f>BigCF!BB23</f>
        <v>81.599999999999994</v>
      </c>
      <c r="T6" s="22">
        <f>BigCF!BC23</f>
        <v>81.599999999999994</v>
      </c>
      <c r="U6" s="22">
        <f>BigCF!BD23</f>
        <v>81.599999999999994</v>
      </c>
      <c r="V6" s="22">
        <f>BigCF!BE23</f>
        <v>81.599999999999994</v>
      </c>
      <c r="W6" s="22">
        <f>BigCF!BF23</f>
        <v>81.599999999999994</v>
      </c>
      <c r="X6" s="22">
        <f>BigCF!BG23</f>
        <v>81.599999999999994</v>
      </c>
      <c r="Y6" s="22">
        <f>BigCF!BH23</f>
        <v>81.599999999999994</v>
      </c>
      <c r="Z6" s="22">
        <f>BigCF!BI23</f>
        <v>81.599999999999994</v>
      </c>
      <c r="AA6" s="22">
        <f>BigCF!BJ23</f>
        <v>81.599999999999994</v>
      </c>
      <c r="AB6" s="22">
        <f>BigCF!BK23</f>
        <v>81.599999999999994</v>
      </c>
      <c r="AC6" s="211">
        <f>SUM(D6:AB6)</f>
        <v>2033.1999999999989</v>
      </c>
    </row>
    <row r="7" spans="1:29" s="5" customFormat="1" ht="12">
      <c r="A7" s="38"/>
      <c r="B7" s="32" t="s">
        <v>680</v>
      </c>
      <c r="C7" s="46"/>
      <c r="D7" s="23">
        <f>BigCF!AM24</f>
        <v>107.9</v>
      </c>
      <c r="E7" s="23">
        <f>BigCF!AN24</f>
        <v>146.4</v>
      </c>
      <c r="F7" s="23">
        <f>BigCF!AO24</f>
        <v>146.4</v>
      </c>
      <c r="G7" s="23">
        <f>BigCF!AP24</f>
        <v>146.4</v>
      </c>
      <c r="H7" s="23">
        <f>BigCF!AQ24</f>
        <v>146.4</v>
      </c>
      <c r="I7" s="23">
        <f>BigCF!AR24</f>
        <v>146.4</v>
      </c>
      <c r="J7" s="23">
        <f>BigCF!AS24</f>
        <v>146.4</v>
      </c>
      <c r="K7" s="23">
        <f>BigCF!AT24</f>
        <v>146.4</v>
      </c>
      <c r="L7" s="23">
        <f>BigCF!AU24</f>
        <v>146.4</v>
      </c>
      <c r="M7" s="23">
        <f>BigCF!AV24</f>
        <v>146.4</v>
      </c>
      <c r="N7" s="23">
        <f>BigCF!AW24</f>
        <v>146.4</v>
      </c>
      <c r="O7" s="23">
        <f>BigCF!AX24</f>
        <v>146.4</v>
      </c>
      <c r="P7" s="23">
        <f>BigCF!AY24</f>
        <v>146.4</v>
      </c>
      <c r="Q7" s="23">
        <f>BigCF!AZ24</f>
        <v>146.4</v>
      </c>
      <c r="R7" s="23">
        <f>BigCF!BA24</f>
        <v>146.4</v>
      </c>
      <c r="S7" s="23">
        <f>BigCF!BB24</f>
        <v>146.4</v>
      </c>
      <c r="T7" s="23">
        <f>BigCF!BC24</f>
        <v>146.4</v>
      </c>
      <c r="U7" s="23">
        <f>BigCF!BD24</f>
        <v>146.4</v>
      </c>
      <c r="V7" s="23">
        <f>BigCF!BE24</f>
        <v>146.4</v>
      </c>
      <c r="W7" s="23">
        <f>BigCF!BF24</f>
        <v>146.4</v>
      </c>
      <c r="X7" s="23">
        <f>BigCF!BG24</f>
        <v>146.4</v>
      </c>
      <c r="Y7" s="23">
        <f>BigCF!BH24</f>
        <v>146.4</v>
      </c>
      <c r="Z7" s="23">
        <f>BigCF!BI24</f>
        <v>146.4</v>
      </c>
      <c r="AA7" s="23">
        <f>BigCF!BJ24</f>
        <v>146.4</v>
      </c>
      <c r="AB7" s="23">
        <f>BigCF!BK24</f>
        <v>146.4</v>
      </c>
      <c r="AC7" s="212">
        <f>SUM(D7:AB7)</f>
        <v>3621.5000000000014</v>
      </c>
    </row>
    <row r="8" spans="1:29" s="5" customFormat="1" ht="12">
      <c r="A8" s="38"/>
      <c r="B8" s="73" t="str">
        <f>IF(SUM(D8:AD8)=0,"","職域加算")</f>
        <v/>
      </c>
      <c r="C8" s="46"/>
      <c r="D8" s="23">
        <f>BigCF!AM25</f>
        <v>0</v>
      </c>
      <c r="E8" s="23">
        <f>BigCF!AN25</f>
        <v>0</v>
      </c>
      <c r="F8" s="23">
        <f>BigCF!AO25</f>
        <v>0</v>
      </c>
      <c r="G8" s="23">
        <f>BigCF!AP25</f>
        <v>0</v>
      </c>
      <c r="H8" s="23">
        <f>BigCF!AQ25</f>
        <v>0</v>
      </c>
      <c r="I8" s="23">
        <f>BigCF!AR25</f>
        <v>0</v>
      </c>
      <c r="J8" s="23">
        <f>BigCF!AS25</f>
        <v>0</v>
      </c>
      <c r="K8" s="23">
        <f>BigCF!AT25</f>
        <v>0</v>
      </c>
      <c r="L8" s="23">
        <f>BigCF!AU25</f>
        <v>0</v>
      </c>
      <c r="M8" s="23">
        <f>BigCF!AV25</f>
        <v>0</v>
      </c>
      <c r="N8" s="23">
        <f>BigCF!AW25</f>
        <v>0</v>
      </c>
      <c r="O8" s="23">
        <f>BigCF!AX25</f>
        <v>0</v>
      </c>
      <c r="P8" s="23">
        <f>BigCF!AY25</f>
        <v>0</v>
      </c>
      <c r="Q8" s="23">
        <f>BigCF!AZ25</f>
        <v>0</v>
      </c>
      <c r="R8" s="23">
        <f>BigCF!BA25</f>
        <v>0</v>
      </c>
      <c r="S8" s="23">
        <f>BigCF!BB25</f>
        <v>0</v>
      </c>
      <c r="T8" s="23">
        <f>BigCF!BC25</f>
        <v>0</v>
      </c>
      <c r="U8" s="23">
        <f>BigCF!BD25</f>
        <v>0</v>
      </c>
      <c r="V8" s="23">
        <f>BigCF!BE25</f>
        <v>0</v>
      </c>
      <c r="W8" s="23">
        <f>BigCF!BF25</f>
        <v>0</v>
      </c>
      <c r="X8" s="23">
        <f>BigCF!BG25</f>
        <v>0</v>
      </c>
      <c r="Y8" s="23">
        <f>BigCF!BH25</f>
        <v>0</v>
      </c>
      <c r="Z8" s="23">
        <f>BigCF!BI25</f>
        <v>0</v>
      </c>
      <c r="AA8" s="23">
        <f>BigCF!BJ25</f>
        <v>0</v>
      </c>
      <c r="AB8" s="23">
        <f>BigCF!BK25</f>
        <v>0</v>
      </c>
      <c r="AC8" s="212">
        <f>SUM(D8:AB8)</f>
        <v>0</v>
      </c>
    </row>
    <row r="9" spans="1:29" s="5" customFormat="1" ht="12">
      <c r="A9" s="38"/>
      <c r="B9" s="73" t="str">
        <f>IF(SUM(D9:AD9)=0,"","加給年金")</f>
        <v/>
      </c>
      <c r="C9" s="46"/>
      <c r="D9" s="23">
        <f>BigCF!AM26</f>
        <v>0</v>
      </c>
      <c r="E9" s="23">
        <f>BigCF!AN26</f>
        <v>0</v>
      </c>
      <c r="F9" s="23">
        <f>BigCF!AO26</f>
        <v>0</v>
      </c>
      <c r="G9" s="23">
        <f>BigCF!AP26</f>
        <v>0</v>
      </c>
      <c r="H9" s="23">
        <f>BigCF!AQ26</f>
        <v>0</v>
      </c>
      <c r="I9" s="23">
        <f>BigCF!AR26</f>
        <v>0</v>
      </c>
      <c r="J9" s="23">
        <f>BigCF!AS26</f>
        <v>0</v>
      </c>
      <c r="K9" s="23">
        <f>BigCF!AT26</f>
        <v>0</v>
      </c>
      <c r="L9" s="23">
        <f>BigCF!AU26</f>
        <v>0</v>
      </c>
      <c r="M9" s="23">
        <f>BigCF!AV26</f>
        <v>0</v>
      </c>
      <c r="N9" s="23">
        <f>BigCF!AW26</f>
        <v>0</v>
      </c>
      <c r="O9" s="23">
        <f>BigCF!AX26</f>
        <v>0</v>
      </c>
      <c r="P9" s="23">
        <f>BigCF!AY26</f>
        <v>0</v>
      </c>
      <c r="Q9" s="23">
        <f>BigCF!AZ26</f>
        <v>0</v>
      </c>
      <c r="R9" s="23">
        <f>BigCF!BA26</f>
        <v>0</v>
      </c>
      <c r="S9" s="23">
        <f>BigCF!BB26</f>
        <v>0</v>
      </c>
      <c r="T9" s="23">
        <f>BigCF!BC26</f>
        <v>0</v>
      </c>
      <c r="U9" s="23">
        <f>BigCF!BD26</f>
        <v>0</v>
      </c>
      <c r="V9" s="23">
        <f>BigCF!BE26</f>
        <v>0</v>
      </c>
      <c r="W9" s="23">
        <f>BigCF!BF26</f>
        <v>0</v>
      </c>
      <c r="X9" s="23">
        <f>BigCF!BG26</f>
        <v>0</v>
      </c>
      <c r="Y9" s="23">
        <f>BigCF!BH26</f>
        <v>0</v>
      </c>
      <c r="Z9" s="23">
        <f>BigCF!BI26</f>
        <v>0</v>
      </c>
      <c r="AA9" s="23">
        <f>BigCF!BJ26</f>
        <v>0</v>
      </c>
      <c r="AB9" s="23">
        <f>BigCF!BK26</f>
        <v>0</v>
      </c>
      <c r="AC9" s="212">
        <f>SUM(D9:AB9)</f>
        <v>0</v>
      </c>
    </row>
    <row r="10" spans="1:29" s="5" customFormat="1" ht="12">
      <c r="A10" s="38"/>
      <c r="B10" s="73" t="str">
        <f>IF(SUM(D10:AD10)=0,"","確定拠出年金")</f>
        <v/>
      </c>
      <c r="C10" s="46"/>
      <c r="D10" s="193">
        <f>BigCF!AM100</f>
        <v>0</v>
      </c>
      <c r="E10" s="193">
        <f>BigCF!AN100</f>
        <v>0</v>
      </c>
      <c r="F10" s="193">
        <f>BigCF!AO100</f>
        <v>0</v>
      </c>
      <c r="G10" s="193">
        <f>BigCF!AP100</f>
        <v>0</v>
      </c>
      <c r="H10" s="193">
        <f>BigCF!AQ100</f>
        <v>0</v>
      </c>
      <c r="I10" s="193">
        <f>BigCF!AR100</f>
        <v>0</v>
      </c>
      <c r="J10" s="193">
        <f>BigCF!AS100</f>
        <v>0</v>
      </c>
      <c r="K10" s="193">
        <f>BigCF!AT100</f>
        <v>0</v>
      </c>
      <c r="L10" s="193">
        <f>BigCF!AU100</f>
        <v>0</v>
      </c>
      <c r="M10" s="193">
        <f>BigCF!AV100</f>
        <v>0</v>
      </c>
      <c r="N10" s="193">
        <f>BigCF!AW100</f>
        <v>0</v>
      </c>
      <c r="O10" s="193">
        <f>BigCF!AX100</f>
        <v>0</v>
      </c>
      <c r="P10" s="193">
        <f>BigCF!AY100</f>
        <v>0</v>
      </c>
      <c r="Q10" s="193">
        <f>BigCF!AZ100</f>
        <v>0</v>
      </c>
      <c r="R10" s="193">
        <f>BigCF!BA100</f>
        <v>0</v>
      </c>
      <c r="S10" s="193">
        <f>BigCF!BB100</f>
        <v>0</v>
      </c>
      <c r="T10" s="193">
        <f>BigCF!BC100</f>
        <v>0</v>
      </c>
      <c r="U10" s="193">
        <f>BigCF!BD100</f>
        <v>0</v>
      </c>
      <c r="V10" s="193">
        <f>BigCF!BE100</f>
        <v>0</v>
      </c>
      <c r="W10" s="193">
        <f>BigCF!BF100</f>
        <v>0</v>
      </c>
      <c r="X10" s="193">
        <f>BigCF!BG100</f>
        <v>0</v>
      </c>
      <c r="Y10" s="193">
        <f>BigCF!BH100</f>
        <v>0</v>
      </c>
      <c r="Z10" s="193">
        <f>BigCF!BI100</f>
        <v>0</v>
      </c>
      <c r="AA10" s="193">
        <f>BigCF!BJ100</f>
        <v>0</v>
      </c>
      <c r="AB10" s="193">
        <f>BigCF!BK100</f>
        <v>0</v>
      </c>
      <c r="AC10" s="213">
        <f>SUM(D10:AB10)</f>
        <v>0</v>
      </c>
    </row>
    <row r="11" spans="1:29" s="5" customFormat="1" ht="12">
      <c r="A11" s="38"/>
      <c r="B11" s="73" t="str">
        <f>IF(SUM(D11:AD11)=0,"","退職金(分割受取)")</f>
        <v/>
      </c>
      <c r="C11" s="46"/>
      <c r="D11" s="193">
        <f>BigCF!AM63</f>
        <v>0</v>
      </c>
      <c r="E11" s="193">
        <f>BigCF!AN63</f>
        <v>0</v>
      </c>
      <c r="F11" s="193">
        <f>BigCF!AO63</f>
        <v>0</v>
      </c>
      <c r="G11" s="193">
        <f>BigCF!AP63</f>
        <v>0</v>
      </c>
      <c r="H11" s="193">
        <f>BigCF!AQ63</f>
        <v>0</v>
      </c>
      <c r="I11" s="193">
        <f>BigCF!AR63</f>
        <v>0</v>
      </c>
      <c r="J11" s="193">
        <f>BigCF!AS63</f>
        <v>0</v>
      </c>
      <c r="K11" s="193">
        <f>BigCF!AT63</f>
        <v>0</v>
      </c>
      <c r="L11" s="193">
        <f>BigCF!AU63</f>
        <v>0</v>
      </c>
      <c r="M11" s="193">
        <f>BigCF!AV63</f>
        <v>0</v>
      </c>
      <c r="N11" s="193">
        <f>BigCF!AW63</f>
        <v>0</v>
      </c>
      <c r="O11" s="193">
        <f>BigCF!AX63</f>
        <v>0</v>
      </c>
      <c r="P11" s="193">
        <f>BigCF!AY63</f>
        <v>0</v>
      </c>
      <c r="Q11" s="193">
        <f>BigCF!AZ63</f>
        <v>0</v>
      </c>
      <c r="R11" s="193">
        <f>BigCF!BA63</f>
        <v>0</v>
      </c>
      <c r="S11" s="193">
        <f>BigCF!BB63</f>
        <v>0</v>
      </c>
      <c r="T11" s="193">
        <f>BigCF!BC63</f>
        <v>0</v>
      </c>
      <c r="U11" s="193">
        <f>BigCF!BD63</f>
        <v>0</v>
      </c>
      <c r="V11" s="193">
        <f>BigCF!BE63</f>
        <v>0</v>
      </c>
      <c r="W11" s="193">
        <f>BigCF!BF63</f>
        <v>0</v>
      </c>
      <c r="X11" s="193">
        <f>BigCF!BG63</f>
        <v>0</v>
      </c>
      <c r="Y11" s="193">
        <f>BigCF!BH63</f>
        <v>0</v>
      </c>
      <c r="Z11" s="193">
        <f>BigCF!BI63</f>
        <v>0</v>
      </c>
      <c r="AA11" s="193">
        <f>BigCF!BJ63</f>
        <v>0</v>
      </c>
      <c r="AB11" s="193">
        <f>BigCF!BK63</f>
        <v>0</v>
      </c>
      <c r="AC11" s="213">
        <f>SUM(D11:AB11)</f>
        <v>0</v>
      </c>
    </row>
    <row r="12" spans="1:29" s="5" customFormat="1" ht="12">
      <c r="A12" s="38"/>
      <c r="B12" s="73"/>
      <c r="C12" s="46"/>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213">
        <f>SUM(D12:AB12)</f>
        <v>0</v>
      </c>
    </row>
    <row r="13" spans="1:29" s="5" customFormat="1" ht="12">
      <c r="A13" s="38"/>
      <c r="B13" s="73"/>
      <c r="C13" s="46"/>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213">
        <f>SUM(D13:AB13)</f>
        <v>0</v>
      </c>
    </row>
    <row r="14" spans="1:29" s="5" customFormat="1" ht="13.5" customHeight="1">
      <c r="A14" s="329" t="s">
        <v>617</v>
      </c>
      <c r="B14" s="329"/>
      <c r="C14" s="330"/>
      <c r="D14" s="27">
        <f>BigCF!AM330</f>
        <v>182.7</v>
      </c>
      <c r="E14" s="27">
        <f>BigCF!AN330</f>
        <v>228</v>
      </c>
      <c r="F14" s="27">
        <f>BigCF!AO330</f>
        <v>228</v>
      </c>
      <c r="G14" s="27">
        <f>BigCF!AP330</f>
        <v>228</v>
      </c>
      <c r="H14" s="27">
        <f>BigCF!AQ330</f>
        <v>228</v>
      </c>
      <c r="I14" s="27">
        <f>BigCF!AR330</f>
        <v>228</v>
      </c>
      <c r="J14" s="27">
        <f>BigCF!AS330</f>
        <v>228</v>
      </c>
      <c r="K14" s="27">
        <f>BigCF!AT330</f>
        <v>228</v>
      </c>
      <c r="L14" s="27">
        <f>BigCF!AU330</f>
        <v>228</v>
      </c>
      <c r="M14" s="27">
        <f>BigCF!AV330</f>
        <v>228</v>
      </c>
      <c r="N14" s="27">
        <f>BigCF!AW330</f>
        <v>228</v>
      </c>
      <c r="O14" s="27">
        <f>BigCF!AX330</f>
        <v>228</v>
      </c>
      <c r="P14" s="27">
        <f>BigCF!AY330</f>
        <v>228</v>
      </c>
      <c r="Q14" s="27">
        <f>BigCF!AZ330</f>
        <v>228</v>
      </c>
      <c r="R14" s="27">
        <f>BigCF!BA330</f>
        <v>228</v>
      </c>
      <c r="S14" s="27">
        <f>BigCF!BB330</f>
        <v>228</v>
      </c>
      <c r="T14" s="27">
        <f>BigCF!BC330</f>
        <v>228</v>
      </c>
      <c r="U14" s="27">
        <f>BigCF!BD330</f>
        <v>228</v>
      </c>
      <c r="V14" s="27">
        <f>BigCF!BE330</f>
        <v>228</v>
      </c>
      <c r="W14" s="27">
        <f>BigCF!BF330</f>
        <v>228</v>
      </c>
      <c r="X14" s="27">
        <f>BigCF!BG330</f>
        <v>228</v>
      </c>
      <c r="Y14" s="27">
        <f>BigCF!BH330</f>
        <v>228</v>
      </c>
      <c r="Z14" s="27">
        <f>BigCF!BI330</f>
        <v>228</v>
      </c>
      <c r="AA14" s="27">
        <f>BigCF!BJ330</f>
        <v>228</v>
      </c>
      <c r="AB14" s="27">
        <f>BigCF!BK330</f>
        <v>228</v>
      </c>
      <c r="AC14" s="214">
        <f>SUM(D14:AB14)</f>
        <v>5654.7</v>
      </c>
    </row>
    <row r="15" spans="1:29" s="5" customFormat="1" ht="12">
      <c r="A15" s="39" t="s">
        <v>1</v>
      </c>
      <c r="B15" s="21" t="s">
        <v>679</v>
      </c>
      <c r="C15" s="47"/>
      <c r="D15" s="26">
        <f>BigCF!AM30</f>
        <v>0</v>
      </c>
      <c r="E15" s="26">
        <f>BigCF!AN30</f>
        <v>0</v>
      </c>
      <c r="F15" s="26">
        <f>BigCF!AO30</f>
        <v>0</v>
      </c>
      <c r="G15" s="26">
        <f>BigCF!AP30</f>
        <v>0</v>
      </c>
      <c r="H15" s="26">
        <f>BigCF!AQ30</f>
        <v>0</v>
      </c>
      <c r="I15" s="26">
        <f>BigCF!AR30</f>
        <v>0</v>
      </c>
      <c r="J15" s="26">
        <f>BigCF!AS30</f>
        <v>0</v>
      </c>
      <c r="K15" s="26">
        <f>BigCF!AT30</f>
        <v>0</v>
      </c>
      <c r="L15" s="26">
        <f>BigCF!AU30</f>
        <v>0</v>
      </c>
      <c r="M15" s="26">
        <f>BigCF!AV30</f>
        <v>0</v>
      </c>
      <c r="N15" s="26">
        <f>BigCF!AW30</f>
        <v>0</v>
      </c>
      <c r="O15" s="26">
        <f>BigCF!AX30</f>
        <v>0</v>
      </c>
      <c r="P15" s="26">
        <f>BigCF!AY30</f>
        <v>0</v>
      </c>
      <c r="Q15" s="26">
        <f>BigCF!AZ30</f>
        <v>0</v>
      </c>
      <c r="R15" s="26">
        <f>BigCF!BA30</f>
        <v>0</v>
      </c>
      <c r="S15" s="26">
        <f>BigCF!BB30</f>
        <v>0</v>
      </c>
      <c r="T15" s="26">
        <f>BigCF!BC30</f>
        <v>0</v>
      </c>
      <c r="U15" s="26">
        <f>BigCF!BD30</f>
        <v>0</v>
      </c>
      <c r="V15" s="26">
        <f>BigCF!BE30</f>
        <v>0</v>
      </c>
      <c r="W15" s="26">
        <f>BigCF!BF30</f>
        <v>0</v>
      </c>
      <c r="X15" s="26">
        <f>BigCF!BG30</f>
        <v>0</v>
      </c>
      <c r="Y15" s="26">
        <f>BigCF!BH30</f>
        <v>0</v>
      </c>
      <c r="Z15" s="26">
        <f>BigCF!BI30</f>
        <v>0</v>
      </c>
      <c r="AA15" s="26">
        <f>BigCF!BJ30</f>
        <v>0</v>
      </c>
      <c r="AB15" s="26">
        <f>BigCF!BK30</f>
        <v>0</v>
      </c>
      <c r="AC15" s="215">
        <f>SUM(D15:AB15)</f>
        <v>0</v>
      </c>
    </row>
    <row r="16" spans="1:29" s="5" customFormat="1" ht="12">
      <c r="A16" s="39"/>
      <c r="B16" s="32" t="s">
        <v>680</v>
      </c>
      <c r="C16" s="46"/>
      <c r="D16" s="23">
        <f>BigCF!AM31</f>
        <v>0</v>
      </c>
      <c r="E16" s="23">
        <f>BigCF!AN31</f>
        <v>0</v>
      </c>
      <c r="F16" s="23">
        <f>BigCF!AO31</f>
        <v>0</v>
      </c>
      <c r="G16" s="23">
        <f>BigCF!AP31</f>
        <v>0</v>
      </c>
      <c r="H16" s="23">
        <f>BigCF!AQ31</f>
        <v>0</v>
      </c>
      <c r="I16" s="23">
        <f>BigCF!AR31</f>
        <v>0</v>
      </c>
      <c r="J16" s="23">
        <f>BigCF!AS31</f>
        <v>0</v>
      </c>
      <c r="K16" s="23">
        <f>BigCF!AT31</f>
        <v>0</v>
      </c>
      <c r="L16" s="23">
        <f>BigCF!AU31</f>
        <v>0</v>
      </c>
      <c r="M16" s="23">
        <f>BigCF!AV31</f>
        <v>0</v>
      </c>
      <c r="N16" s="23">
        <f>BigCF!AW31</f>
        <v>0</v>
      </c>
      <c r="O16" s="23">
        <f>BigCF!AX31</f>
        <v>0</v>
      </c>
      <c r="P16" s="23">
        <f>BigCF!AY31</f>
        <v>0</v>
      </c>
      <c r="Q16" s="23">
        <f>BigCF!AZ31</f>
        <v>0</v>
      </c>
      <c r="R16" s="23">
        <f>BigCF!BA31</f>
        <v>0</v>
      </c>
      <c r="S16" s="23">
        <f>BigCF!BB31</f>
        <v>0</v>
      </c>
      <c r="T16" s="23">
        <f>BigCF!BC31</f>
        <v>0</v>
      </c>
      <c r="U16" s="23">
        <f>BigCF!BD31</f>
        <v>0</v>
      </c>
      <c r="V16" s="23">
        <f>BigCF!BE31</f>
        <v>0</v>
      </c>
      <c r="W16" s="23">
        <f>BigCF!BF31</f>
        <v>0</v>
      </c>
      <c r="X16" s="23">
        <f>BigCF!BG31</f>
        <v>0</v>
      </c>
      <c r="Y16" s="23">
        <f>BigCF!BH31</f>
        <v>0</v>
      </c>
      <c r="Z16" s="23">
        <f>BigCF!BI31</f>
        <v>0</v>
      </c>
      <c r="AA16" s="23">
        <f>BigCF!BJ31</f>
        <v>0</v>
      </c>
      <c r="AB16" s="23">
        <f>BigCF!BK31</f>
        <v>0</v>
      </c>
      <c r="AC16" s="212">
        <f>SUM(D16:AB16)</f>
        <v>0</v>
      </c>
    </row>
    <row r="17" spans="1:29" s="5" customFormat="1" ht="12">
      <c r="A17" s="39"/>
      <c r="B17" s="73" t="str">
        <f>IF(SUM(D17:AD17)=0,"","職域加算")</f>
        <v/>
      </c>
      <c r="C17" s="46"/>
      <c r="D17" s="23">
        <f>BigCF!AM32</f>
        <v>0</v>
      </c>
      <c r="E17" s="23">
        <f>BigCF!AN32</f>
        <v>0</v>
      </c>
      <c r="F17" s="23">
        <f>BigCF!AO32</f>
        <v>0</v>
      </c>
      <c r="G17" s="23">
        <f>BigCF!AP32</f>
        <v>0</v>
      </c>
      <c r="H17" s="23">
        <f>BigCF!AQ32</f>
        <v>0</v>
      </c>
      <c r="I17" s="23">
        <f>BigCF!AR32</f>
        <v>0</v>
      </c>
      <c r="J17" s="23">
        <f>BigCF!AS32</f>
        <v>0</v>
      </c>
      <c r="K17" s="23">
        <f>BigCF!AT32</f>
        <v>0</v>
      </c>
      <c r="L17" s="23">
        <f>BigCF!AU32</f>
        <v>0</v>
      </c>
      <c r="M17" s="23">
        <f>BigCF!AV32</f>
        <v>0</v>
      </c>
      <c r="N17" s="23">
        <f>BigCF!AW32</f>
        <v>0</v>
      </c>
      <c r="O17" s="23">
        <f>BigCF!AX32</f>
        <v>0</v>
      </c>
      <c r="P17" s="23">
        <f>BigCF!AY32</f>
        <v>0</v>
      </c>
      <c r="Q17" s="23">
        <f>BigCF!AZ32</f>
        <v>0</v>
      </c>
      <c r="R17" s="23">
        <f>BigCF!BA32</f>
        <v>0</v>
      </c>
      <c r="S17" s="23">
        <f>BigCF!BB32</f>
        <v>0</v>
      </c>
      <c r="T17" s="23">
        <f>BigCF!BC32</f>
        <v>0</v>
      </c>
      <c r="U17" s="23">
        <f>BigCF!BD32</f>
        <v>0</v>
      </c>
      <c r="V17" s="23">
        <f>BigCF!BE32</f>
        <v>0</v>
      </c>
      <c r="W17" s="23">
        <f>BigCF!BF32</f>
        <v>0</v>
      </c>
      <c r="X17" s="23">
        <f>BigCF!BG32</f>
        <v>0</v>
      </c>
      <c r="Y17" s="23">
        <f>BigCF!BH32</f>
        <v>0</v>
      </c>
      <c r="Z17" s="23">
        <f>BigCF!BI32</f>
        <v>0</v>
      </c>
      <c r="AA17" s="23">
        <f>BigCF!BJ32</f>
        <v>0</v>
      </c>
      <c r="AB17" s="23">
        <f>BigCF!BK32</f>
        <v>0</v>
      </c>
      <c r="AC17" s="212">
        <f>SUM(D17:AB17)</f>
        <v>0</v>
      </c>
    </row>
    <row r="18" spans="1:29" s="5" customFormat="1" ht="12">
      <c r="A18" s="39"/>
      <c r="B18" s="73" t="str">
        <f>IF(SUM(D18:AD18)=0,"","加給年金")</f>
        <v/>
      </c>
      <c r="C18" s="46"/>
      <c r="D18" s="23">
        <f>BigCF!AM33</f>
        <v>0</v>
      </c>
      <c r="E18" s="23">
        <f>BigCF!AN33</f>
        <v>0</v>
      </c>
      <c r="F18" s="23">
        <f>BigCF!AO33</f>
        <v>0</v>
      </c>
      <c r="G18" s="23">
        <f>BigCF!AP33</f>
        <v>0</v>
      </c>
      <c r="H18" s="23">
        <f>BigCF!AQ33</f>
        <v>0</v>
      </c>
      <c r="I18" s="23">
        <f>BigCF!AR33</f>
        <v>0</v>
      </c>
      <c r="J18" s="23">
        <f>BigCF!AS33</f>
        <v>0</v>
      </c>
      <c r="K18" s="23">
        <f>BigCF!AT33</f>
        <v>0</v>
      </c>
      <c r="L18" s="23">
        <f>BigCF!AU33</f>
        <v>0</v>
      </c>
      <c r="M18" s="23">
        <f>BigCF!AV33</f>
        <v>0</v>
      </c>
      <c r="N18" s="23">
        <f>BigCF!AW33</f>
        <v>0</v>
      </c>
      <c r="O18" s="23">
        <f>BigCF!AX33</f>
        <v>0</v>
      </c>
      <c r="P18" s="23">
        <f>BigCF!AY33</f>
        <v>0</v>
      </c>
      <c r="Q18" s="23">
        <f>BigCF!AZ33</f>
        <v>0</v>
      </c>
      <c r="R18" s="23">
        <f>BigCF!BA33</f>
        <v>0</v>
      </c>
      <c r="S18" s="23">
        <f>BigCF!BB33</f>
        <v>0</v>
      </c>
      <c r="T18" s="23">
        <f>BigCF!BC33</f>
        <v>0</v>
      </c>
      <c r="U18" s="23">
        <f>BigCF!BD33</f>
        <v>0</v>
      </c>
      <c r="V18" s="23">
        <f>BigCF!BE33</f>
        <v>0</v>
      </c>
      <c r="W18" s="23">
        <f>BigCF!BF33</f>
        <v>0</v>
      </c>
      <c r="X18" s="23">
        <f>BigCF!BG33</f>
        <v>0</v>
      </c>
      <c r="Y18" s="23">
        <f>BigCF!BH33</f>
        <v>0</v>
      </c>
      <c r="Z18" s="23">
        <f>BigCF!BI33</f>
        <v>0</v>
      </c>
      <c r="AA18" s="23">
        <f>BigCF!BJ33</f>
        <v>0</v>
      </c>
      <c r="AB18" s="23">
        <f>BigCF!BK33</f>
        <v>0</v>
      </c>
      <c r="AC18" s="212">
        <f>SUM(D18:AB18)</f>
        <v>0</v>
      </c>
    </row>
    <row r="19" spans="1:29" s="5" customFormat="1" ht="12">
      <c r="A19" s="39"/>
      <c r="B19" s="73" t="str">
        <f>IF(SUM(D19:AD19)=0,"","確定拠出年金")</f>
        <v/>
      </c>
      <c r="C19" s="46"/>
      <c r="D19" s="193">
        <f>BigCF!AM110</f>
        <v>0</v>
      </c>
      <c r="E19" s="193">
        <f>BigCF!AN110</f>
        <v>0</v>
      </c>
      <c r="F19" s="193">
        <f>BigCF!AO110</f>
        <v>0</v>
      </c>
      <c r="G19" s="193">
        <f>BigCF!AP110</f>
        <v>0</v>
      </c>
      <c r="H19" s="193">
        <f>BigCF!AQ110</f>
        <v>0</v>
      </c>
      <c r="I19" s="193">
        <f>BigCF!AR110</f>
        <v>0</v>
      </c>
      <c r="J19" s="193">
        <f>BigCF!AS110</f>
        <v>0</v>
      </c>
      <c r="K19" s="193">
        <f>BigCF!AT110</f>
        <v>0</v>
      </c>
      <c r="L19" s="193">
        <f>BigCF!AU110</f>
        <v>0</v>
      </c>
      <c r="M19" s="193">
        <f>BigCF!AV110</f>
        <v>0</v>
      </c>
      <c r="N19" s="193">
        <f>BigCF!AW110</f>
        <v>0</v>
      </c>
      <c r="O19" s="193">
        <f>BigCF!AX110</f>
        <v>0</v>
      </c>
      <c r="P19" s="193">
        <f>BigCF!AY110</f>
        <v>0</v>
      </c>
      <c r="Q19" s="193">
        <f>BigCF!AZ110</f>
        <v>0</v>
      </c>
      <c r="R19" s="193">
        <f>BigCF!BA110</f>
        <v>0</v>
      </c>
      <c r="S19" s="193">
        <f>BigCF!BB110</f>
        <v>0</v>
      </c>
      <c r="T19" s="193">
        <f>BigCF!BC110</f>
        <v>0</v>
      </c>
      <c r="U19" s="193">
        <f>BigCF!BD110</f>
        <v>0</v>
      </c>
      <c r="V19" s="193">
        <f>BigCF!BE110</f>
        <v>0</v>
      </c>
      <c r="W19" s="193">
        <f>BigCF!BF110</f>
        <v>0</v>
      </c>
      <c r="X19" s="193">
        <f>BigCF!BG110</f>
        <v>0</v>
      </c>
      <c r="Y19" s="193">
        <f>BigCF!BH110</f>
        <v>0</v>
      </c>
      <c r="Z19" s="193">
        <f>BigCF!BI110</f>
        <v>0</v>
      </c>
      <c r="AA19" s="193">
        <f>BigCF!BJ110</f>
        <v>0</v>
      </c>
      <c r="AB19" s="193">
        <f>BigCF!BK110</f>
        <v>0</v>
      </c>
      <c r="AC19" s="213">
        <f>SUM(D19:AB19)</f>
        <v>0</v>
      </c>
    </row>
    <row r="20" spans="1:29" s="5" customFormat="1" ht="12">
      <c r="A20" s="39"/>
      <c r="B20" s="73" t="str">
        <f>IF(SUM(D20:AD20)=0,"","退職金(分割受取)")</f>
        <v/>
      </c>
      <c r="C20" s="46"/>
      <c r="D20" s="193">
        <f>BigCF!AM64</f>
        <v>0</v>
      </c>
      <c r="E20" s="193">
        <f>BigCF!AN64</f>
        <v>0</v>
      </c>
      <c r="F20" s="193">
        <f>BigCF!AO64</f>
        <v>0</v>
      </c>
      <c r="G20" s="193">
        <f>BigCF!AP64</f>
        <v>0</v>
      </c>
      <c r="H20" s="193">
        <f>BigCF!AQ64</f>
        <v>0</v>
      </c>
      <c r="I20" s="193">
        <f>BigCF!AR64</f>
        <v>0</v>
      </c>
      <c r="J20" s="193">
        <f>BigCF!AS64</f>
        <v>0</v>
      </c>
      <c r="K20" s="193">
        <f>BigCF!AT64</f>
        <v>0</v>
      </c>
      <c r="L20" s="193">
        <f>BigCF!AU64</f>
        <v>0</v>
      </c>
      <c r="M20" s="193">
        <f>BigCF!AV64</f>
        <v>0</v>
      </c>
      <c r="N20" s="193">
        <f>BigCF!AW64</f>
        <v>0</v>
      </c>
      <c r="O20" s="193">
        <f>BigCF!AX64</f>
        <v>0</v>
      </c>
      <c r="P20" s="193">
        <f>BigCF!AY64</f>
        <v>0</v>
      </c>
      <c r="Q20" s="193">
        <f>BigCF!AZ64</f>
        <v>0</v>
      </c>
      <c r="R20" s="193">
        <f>BigCF!BA64</f>
        <v>0</v>
      </c>
      <c r="S20" s="193">
        <f>BigCF!BB64</f>
        <v>0</v>
      </c>
      <c r="T20" s="193">
        <f>BigCF!BC64</f>
        <v>0</v>
      </c>
      <c r="U20" s="193">
        <f>BigCF!BD64</f>
        <v>0</v>
      </c>
      <c r="V20" s="193">
        <f>BigCF!BE64</f>
        <v>0</v>
      </c>
      <c r="W20" s="193">
        <f>BigCF!BF64</f>
        <v>0</v>
      </c>
      <c r="X20" s="193">
        <f>BigCF!BG64</f>
        <v>0</v>
      </c>
      <c r="Y20" s="193">
        <f>BigCF!BH64</f>
        <v>0</v>
      </c>
      <c r="Z20" s="193">
        <f>BigCF!BI64</f>
        <v>0</v>
      </c>
      <c r="AA20" s="193">
        <f>BigCF!BJ64</f>
        <v>0</v>
      </c>
      <c r="AB20" s="193">
        <f>BigCF!BK64</f>
        <v>0</v>
      </c>
      <c r="AC20" s="213">
        <f>SUM(D20:AB20)</f>
        <v>0</v>
      </c>
    </row>
    <row r="21" spans="1:29" s="5" customFormat="1" ht="12">
      <c r="A21" s="39"/>
      <c r="B21" s="73"/>
      <c r="C21" s="46"/>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213">
        <f>SUM(D21:AB21)</f>
        <v>0</v>
      </c>
    </row>
    <row r="22" spans="1:29" s="5" customFormat="1" ht="12">
      <c r="A22" s="39"/>
      <c r="B22" s="73"/>
      <c r="C22" s="46"/>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213">
        <f>SUM(D22:AB22)</f>
        <v>0</v>
      </c>
    </row>
    <row r="23" spans="1:29" s="5" customFormat="1" ht="13.5" customHeight="1">
      <c r="A23" s="331" t="s">
        <v>618</v>
      </c>
      <c r="B23" s="331"/>
      <c r="C23" s="332"/>
      <c r="D23" s="25">
        <f>BigCF!AM331</f>
        <v>0</v>
      </c>
      <c r="E23" s="25">
        <f>BigCF!AN331</f>
        <v>0</v>
      </c>
      <c r="F23" s="25">
        <f>BigCF!AO331</f>
        <v>0</v>
      </c>
      <c r="G23" s="25">
        <f>BigCF!AP331</f>
        <v>0</v>
      </c>
      <c r="H23" s="25">
        <f>BigCF!AQ331</f>
        <v>0</v>
      </c>
      <c r="I23" s="25">
        <f>BigCF!AR331</f>
        <v>0</v>
      </c>
      <c r="J23" s="25">
        <f>BigCF!AS331</f>
        <v>0</v>
      </c>
      <c r="K23" s="25">
        <f>BigCF!AT331</f>
        <v>0</v>
      </c>
      <c r="L23" s="25">
        <f>BigCF!AU331</f>
        <v>0</v>
      </c>
      <c r="M23" s="25">
        <f>BigCF!AV331</f>
        <v>0</v>
      </c>
      <c r="N23" s="25">
        <f>BigCF!AW331</f>
        <v>0</v>
      </c>
      <c r="O23" s="25">
        <f>BigCF!AX331</f>
        <v>0</v>
      </c>
      <c r="P23" s="25">
        <f>BigCF!AY331</f>
        <v>0</v>
      </c>
      <c r="Q23" s="25">
        <f>BigCF!AZ331</f>
        <v>0</v>
      </c>
      <c r="R23" s="25">
        <f>BigCF!BA331</f>
        <v>0</v>
      </c>
      <c r="S23" s="25">
        <f>BigCF!BB331</f>
        <v>0</v>
      </c>
      <c r="T23" s="25">
        <f>BigCF!BC331</f>
        <v>0</v>
      </c>
      <c r="U23" s="25">
        <f>BigCF!BD331</f>
        <v>0</v>
      </c>
      <c r="V23" s="25">
        <f>BigCF!BE331</f>
        <v>0</v>
      </c>
      <c r="W23" s="25">
        <f>BigCF!BF331</f>
        <v>0</v>
      </c>
      <c r="X23" s="25">
        <f>BigCF!BG331</f>
        <v>0</v>
      </c>
      <c r="Y23" s="25">
        <f>BigCF!BH331</f>
        <v>0</v>
      </c>
      <c r="Z23" s="25">
        <f>BigCF!BI331</f>
        <v>0</v>
      </c>
      <c r="AA23" s="25">
        <f>BigCF!BJ331</f>
        <v>0</v>
      </c>
      <c r="AB23" s="25">
        <f>BigCF!BK331</f>
        <v>0</v>
      </c>
      <c r="AC23" s="216">
        <f>SUM(D23:AB23)</f>
        <v>0</v>
      </c>
    </row>
    <row r="24" spans="1:29" s="5" customFormat="1" ht="12"/>
    <row r="25" spans="1:29" s="5" customFormat="1" ht="12">
      <c r="A25" s="5" t="s">
        <v>37</v>
      </c>
      <c r="B25" s="327" t="s">
        <v>53</v>
      </c>
      <c r="C25" s="328"/>
      <c r="D25" s="262">
        <f t="shared" ref="D25:AB25" si="0">D14+D23</f>
        <v>182.7</v>
      </c>
      <c r="E25" s="262">
        <f t="shared" si="0"/>
        <v>228</v>
      </c>
      <c r="F25" s="262">
        <f t="shared" si="0"/>
        <v>228</v>
      </c>
      <c r="G25" s="262">
        <f t="shared" si="0"/>
        <v>228</v>
      </c>
      <c r="H25" s="262">
        <f t="shared" si="0"/>
        <v>228</v>
      </c>
      <c r="I25" s="262">
        <f t="shared" si="0"/>
        <v>228</v>
      </c>
      <c r="J25" s="262">
        <f t="shared" si="0"/>
        <v>228</v>
      </c>
      <c r="K25" s="262">
        <f t="shared" si="0"/>
        <v>228</v>
      </c>
      <c r="L25" s="262">
        <f t="shared" si="0"/>
        <v>228</v>
      </c>
      <c r="M25" s="262">
        <f t="shared" si="0"/>
        <v>228</v>
      </c>
      <c r="N25" s="262">
        <f t="shared" si="0"/>
        <v>228</v>
      </c>
      <c r="O25" s="262">
        <f t="shared" si="0"/>
        <v>228</v>
      </c>
      <c r="P25" s="262">
        <f t="shared" si="0"/>
        <v>228</v>
      </c>
      <c r="Q25" s="262">
        <f t="shared" si="0"/>
        <v>228</v>
      </c>
      <c r="R25" s="262">
        <f t="shared" si="0"/>
        <v>228</v>
      </c>
      <c r="S25" s="262">
        <f t="shared" si="0"/>
        <v>228</v>
      </c>
      <c r="T25" s="262">
        <f t="shared" si="0"/>
        <v>228</v>
      </c>
      <c r="U25" s="262">
        <f t="shared" si="0"/>
        <v>228</v>
      </c>
      <c r="V25" s="262">
        <f t="shared" si="0"/>
        <v>228</v>
      </c>
      <c r="W25" s="262">
        <f t="shared" si="0"/>
        <v>228</v>
      </c>
      <c r="X25" s="262">
        <f t="shared" si="0"/>
        <v>228</v>
      </c>
      <c r="Y25" s="262">
        <f t="shared" si="0"/>
        <v>228</v>
      </c>
      <c r="Z25" s="262">
        <f t="shared" si="0"/>
        <v>228</v>
      </c>
      <c r="AA25" s="262">
        <f t="shared" si="0"/>
        <v>228</v>
      </c>
      <c r="AB25" s="262">
        <f t="shared" si="0"/>
        <v>228</v>
      </c>
      <c r="AC25" s="263">
        <f>SUM(D25:AB25)</f>
        <v>5654.7</v>
      </c>
    </row>
    <row r="26" spans="1:29" s="5" customFormat="1" ht="12">
      <c r="B26" s="327" t="s">
        <v>619</v>
      </c>
      <c r="C26" s="328"/>
      <c r="D26" s="23">
        <f t="shared" ref="D26:AB26" si="1">D25/12</f>
        <v>15.225</v>
      </c>
      <c r="E26" s="23">
        <f t="shared" si="1"/>
        <v>19</v>
      </c>
      <c r="F26" s="23">
        <f t="shared" si="1"/>
        <v>19</v>
      </c>
      <c r="G26" s="23">
        <f t="shared" si="1"/>
        <v>19</v>
      </c>
      <c r="H26" s="23">
        <f t="shared" si="1"/>
        <v>19</v>
      </c>
      <c r="I26" s="23">
        <f t="shared" si="1"/>
        <v>19</v>
      </c>
      <c r="J26" s="23">
        <f t="shared" si="1"/>
        <v>19</v>
      </c>
      <c r="K26" s="23">
        <f t="shared" si="1"/>
        <v>19</v>
      </c>
      <c r="L26" s="23">
        <f t="shared" si="1"/>
        <v>19</v>
      </c>
      <c r="M26" s="23">
        <f t="shared" si="1"/>
        <v>19</v>
      </c>
      <c r="N26" s="23">
        <f t="shared" si="1"/>
        <v>19</v>
      </c>
      <c r="O26" s="23">
        <f t="shared" si="1"/>
        <v>19</v>
      </c>
      <c r="P26" s="23">
        <f t="shared" si="1"/>
        <v>19</v>
      </c>
      <c r="Q26" s="23">
        <f t="shared" si="1"/>
        <v>19</v>
      </c>
      <c r="R26" s="23">
        <f t="shared" si="1"/>
        <v>19</v>
      </c>
      <c r="S26" s="23">
        <f t="shared" si="1"/>
        <v>19</v>
      </c>
      <c r="T26" s="23">
        <f t="shared" si="1"/>
        <v>19</v>
      </c>
      <c r="U26" s="23">
        <f t="shared" si="1"/>
        <v>19</v>
      </c>
      <c r="V26" s="23">
        <f t="shared" si="1"/>
        <v>19</v>
      </c>
      <c r="W26" s="23">
        <f t="shared" si="1"/>
        <v>19</v>
      </c>
      <c r="X26" s="23">
        <f t="shared" si="1"/>
        <v>19</v>
      </c>
      <c r="Y26" s="23">
        <f t="shared" si="1"/>
        <v>19</v>
      </c>
      <c r="Z26" s="23">
        <f t="shared" si="1"/>
        <v>19</v>
      </c>
      <c r="AA26" s="23">
        <f t="shared" si="1"/>
        <v>19</v>
      </c>
      <c r="AB26" s="23">
        <f t="shared" si="1"/>
        <v>19</v>
      </c>
      <c r="AC26" s="200"/>
    </row>
    <row r="28" spans="1:29" s="5" customFormat="1" ht="12">
      <c r="D28" s="5" t="s">
        <v>1021</v>
      </c>
    </row>
    <row r="29" spans="1:29" s="5" customFormat="1" ht="12">
      <c r="D29" s="5" t="s">
        <v>1022</v>
      </c>
    </row>
    <row r="30" spans="1:29" s="5" customFormat="1" ht="12">
      <c r="D30" s="5" t="str">
        <f>"※" &amp; ご家族情報!D15 &amp; "は、公的年金を65歳0ヶ月から受け取るものとします。"</f>
        <v>※世帯主は、公的年金を65歳0ヶ月から受け取るものとします。</v>
      </c>
    </row>
    <row r="31" spans="1:29" s="5" customFormat="1" ht="12"/>
  </sheetData>
  <mergeCells count="5">
    <mergeCell ref="B4:C4"/>
    <mergeCell ref="B25:C25"/>
    <mergeCell ref="B26:C26"/>
    <mergeCell ref="A14:C14"/>
    <mergeCell ref="A23:C23"/>
  </mergeCells>
  <phoneticPr fontId="9"/>
  <pageMargins left="0.59055118110236227" right="0.59055118110236227" top="0.70866141732283472" bottom="0.59055118110236227" header="0.43307086614173229" footer="0.31496062992125984"/>
  <pageSetup paperSize="9" orientation="landscape" horizontalDpi="300" verticalDpi="300" r:id="rId1"/>
  <headerFooter>
    <oddHeader>&amp;L&amp;"-,太字"&amp;16&amp;K990099■　老後の年金収入について（金額詳細）</oddHead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C24"/>
  <sheetViews>
    <sheetView zoomScaleNormal="100" workbookViewId="0">
      <pane xSplit="2" ySplit="5" topLeftCell="C6" activePane="bottomRight" state="frozen"/>
      <selection pane="topRight" activeCell="C1" sqref="C1"/>
      <selection pane="bottomLeft" activeCell="A4" sqref="A4"/>
      <selection pane="bottomRight" activeCell="C2" sqref="C2"/>
    </sheetView>
  </sheetViews>
  <sheetFormatPr defaultColWidth="9" defaultRowHeight="12"/>
  <cols>
    <col min="1" max="1" width="9" style="5" bestFit="1" customWidth="1"/>
    <col min="2" max="2" width="22.75" style="5" bestFit="1" customWidth="1"/>
    <col min="3" max="3" width="16.375" style="5" bestFit="1" customWidth="1"/>
    <col min="4" max="16384" width="9" style="5"/>
  </cols>
  <sheetData>
    <row r="2" spans="1:3" customFormat="1" ht="13.5">
      <c r="A2" s="107"/>
      <c r="B2" s="135" t="s">
        <v>512</v>
      </c>
      <c r="C2" s="390"/>
    </row>
    <row r="3" spans="1:3" ht="13.5">
      <c r="A3" s="108"/>
      <c r="B3" s="136" t="s">
        <v>705</v>
      </c>
      <c r="C3" s="391" t="s">
        <v>1025</v>
      </c>
    </row>
    <row r="4" spans="1:3" ht="24">
      <c r="A4" s="108"/>
      <c r="B4" s="137" t="s">
        <v>539</v>
      </c>
      <c r="C4" s="392" t="s">
        <v>1026</v>
      </c>
    </row>
    <row r="5" spans="1:3" ht="13.5">
      <c r="A5" s="108"/>
      <c r="B5" s="137" t="s">
        <v>540</v>
      </c>
      <c r="C5" s="393" t="s">
        <v>1027</v>
      </c>
    </row>
    <row r="6" spans="1:3" ht="13.5">
      <c r="A6" s="107" t="s">
        <v>715</v>
      </c>
      <c r="B6" s="135" t="s">
        <v>717</v>
      </c>
      <c r="C6" s="394" t="s">
        <v>1028</v>
      </c>
    </row>
    <row r="7" spans="1:3" ht="13.5">
      <c r="A7" s="108" t="s">
        <v>716</v>
      </c>
      <c r="B7" s="140" t="s">
        <v>712</v>
      </c>
      <c r="C7" s="395" t="s">
        <v>1029</v>
      </c>
    </row>
    <row r="8" spans="1:3" ht="13.5">
      <c r="A8" s="107" t="s">
        <v>513</v>
      </c>
      <c r="B8" s="135" t="s">
        <v>514</v>
      </c>
      <c r="C8" s="394"/>
    </row>
    <row r="9" spans="1:3" ht="13.5">
      <c r="A9" s="108"/>
      <c r="B9" s="139" t="s">
        <v>713</v>
      </c>
      <c r="C9" s="396"/>
    </row>
    <row r="10" spans="1:3" ht="13.5">
      <c r="A10" s="110" t="s">
        <v>517</v>
      </c>
      <c r="B10" s="136" t="s">
        <v>518</v>
      </c>
      <c r="C10" s="397"/>
    </row>
    <row r="11" spans="1:3" ht="13.5">
      <c r="A11" s="108"/>
      <c r="B11" s="136" t="s">
        <v>519</v>
      </c>
      <c r="C11" s="397"/>
    </row>
    <row r="12" spans="1:3" ht="13.5">
      <c r="A12" s="109"/>
      <c r="B12" s="136" t="s">
        <v>511</v>
      </c>
      <c r="C12" s="397"/>
    </row>
    <row r="13" spans="1:3" ht="13.5">
      <c r="A13" s="188" t="s">
        <v>520</v>
      </c>
      <c r="B13" s="138" t="s">
        <v>530</v>
      </c>
      <c r="C13" s="398"/>
    </row>
    <row r="14" spans="1:3" ht="13.5">
      <c r="A14" s="228" t="s">
        <v>719</v>
      </c>
      <c r="B14" s="135" t="s">
        <v>722</v>
      </c>
      <c r="C14" s="394" t="s">
        <v>1020</v>
      </c>
    </row>
    <row r="15" spans="1:3" ht="13.5">
      <c r="A15" s="108" t="s">
        <v>720</v>
      </c>
      <c r="B15" s="136" t="s">
        <v>734</v>
      </c>
      <c r="C15" s="397"/>
    </row>
    <row r="16" spans="1:3" ht="13.5">
      <c r="A16" s="108" t="s">
        <v>721</v>
      </c>
      <c r="B16" s="138" t="s">
        <v>735</v>
      </c>
      <c r="C16" s="398" t="s">
        <v>1020</v>
      </c>
    </row>
    <row r="17" spans="1:3" ht="13.5">
      <c r="A17" s="333" t="s">
        <v>548</v>
      </c>
      <c r="B17" s="135" t="s">
        <v>550</v>
      </c>
      <c r="C17" s="399"/>
    </row>
    <row r="18" spans="1:3" ht="13.5">
      <c r="A18" s="334"/>
      <c r="B18" s="140" t="s">
        <v>549</v>
      </c>
      <c r="C18" s="396"/>
    </row>
    <row r="19" spans="1:3" ht="13.5">
      <c r="A19" s="335"/>
      <c r="B19" s="137" t="s">
        <v>515</v>
      </c>
      <c r="C19" s="400"/>
    </row>
    <row r="20" spans="1:3" ht="13.5">
      <c r="A20" s="335"/>
      <c r="B20" s="137" t="s">
        <v>516</v>
      </c>
      <c r="C20" s="400"/>
    </row>
    <row r="21" spans="1:3" ht="13.5">
      <c r="A21" s="335"/>
      <c r="B21" s="137" t="s">
        <v>731</v>
      </c>
      <c r="C21" s="401"/>
    </row>
    <row r="22" spans="1:3" ht="13.5">
      <c r="A22" s="335"/>
      <c r="B22" s="137" t="s">
        <v>637</v>
      </c>
      <c r="C22" s="401"/>
    </row>
    <row r="23" spans="1:3" ht="13.5">
      <c r="A23" s="335"/>
      <c r="B23" s="137" t="s">
        <v>657</v>
      </c>
      <c r="C23" s="401"/>
    </row>
    <row r="24" spans="1:3" ht="13.5">
      <c r="A24" s="336"/>
      <c r="B24" s="138" t="s">
        <v>658</v>
      </c>
      <c r="C24" s="398"/>
    </row>
  </sheetData>
  <mergeCells count="1">
    <mergeCell ref="A17:A24"/>
  </mergeCells>
  <phoneticPr fontId="12"/>
  <pageMargins left="0.59055118110236227" right="0.59055118110236227" top="0.70866141732283472" bottom="0.59055118110236227" header="0.43307086614173229" footer="0.31496062992125984"/>
  <pageSetup paperSize="9" fitToWidth="0" orientation="landscape" horizontalDpi="300" verticalDpi="300" r:id="rId1"/>
  <headerFooter scaleWithDoc="0">
    <oddHeader>&amp;L&amp;"-,太字"&amp;16&amp;K990099■　住まいのプラン</oddHead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B4"/>
  <sheetViews>
    <sheetView zoomScaleNormal="100" workbookViewId="0"/>
  </sheetViews>
  <sheetFormatPr defaultRowHeight="13.5"/>
  <cols>
    <col min="1" max="1" width="2.375" customWidth="1"/>
    <col min="6" max="6" width="19.625" customWidth="1"/>
    <col min="7" max="7" width="16.25" customWidth="1"/>
  </cols>
  <sheetData>
    <row r="2" spans="2:2">
      <c r="B2" t="s">
        <v>630</v>
      </c>
    </row>
    <row r="3" spans="2:2">
      <c r="B3" t="s">
        <v>631</v>
      </c>
    </row>
    <row r="4" spans="2:2">
      <c r="B4" t="s">
        <v>632</v>
      </c>
    </row>
  </sheetData>
  <phoneticPr fontId="27"/>
  <pageMargins left="0.59055118110236227" right="0.59055118110236227" top="0.70866141732283472" bottom="0.59055118110236227" header="0.43307086614173229" footer="0.31496062992125984"/>
  <pageSetup paperSize="9" orientation="landscape" horizontalDpi="300" verticalDpi="300" r:id="rId1"/>
  <headerFooter>
    <oddHeader>&amp;L&amp;"-,太字"&amp;16&amp;K990099■　住まいにかかる費用</oddHeader>
    <oddFooter>&amp;R&amp;P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BL30"/>
  <sheetViews>
    <sheetView zoomScaleNormal="100" workbookViewId="0">
      <pane xSplit="3" ySplit="4" topLeftCell="D5" activePane="bottomRight" state="frozen"/>
      <selection pane="topRight" activeCell="B1" sqref="B1"/>
      <selection pane="bottomLeft" activeCell="A5" sqref="A5"/>
      <selection pane="bottomRight" activeCell="D5" sqref="D5"/>
    </sheetView>
  </sheetViews>
  <sheetFormatPr defaultRowHeight="13.5"/>
  <cols>
    <col min="1" max="1" width="1.25" customWidth="1"/>
    <col min="2" max="2" width="4.25" bestFit="1" customWidth="1"/>
    <col min="3" max="3" width="10.375" customWidth="1"/>
    <col min="4" max="63" width="5.125" customWidth="1"/>
    <col min="64" max="64" width="6" customWidth="1"/>
  </cols>
  <sheetData>
    <row r="2" spans="2:64">
      <c r="C2" s="14" t="s">
        <v>545</v>
      </c>
      <c r="D2" s="4"/>
    </row>
    <row r="3" spans="2:64" s="5" customFormat="1" ht="12">
      <c r="B3" s="237"/>
      <c r="C3" s="56" t="s">
        <v>460</v>
      </c>
      <c r="D3" s="31">
        <f>住CF!F1</f>
        <v>2025</v>
      </c>
      <c r="E3" s="31">
        <f>住CF!G1</f>
        <v>2026</v>
      </c>
      <c r="F3" s="31">
        <f>住CF!H1</f>
        <v>2027</v>
      </c>
      <c r="G3" s="31">
        <f>住CF!I1</f>
        <v>2028</v>
      </c>
      <c r="H3" s="31">
        <f>住CF!J1</f>
        <v>2029</v>
      </c>
      <c r="I3" s="31">
        <f>住CF!K1</f>
        <v>2030</v>
      </c>
      <c r="J3" s="31">
        <f>住CF!L1</f>
        <v>2031</v>
      </c>
      <c r="K3" s="31">
        <f>住CF!M1</f>
        <v>2032</v>
      </c>
      <c r="L3" s="31">
        <f>住CF!N1</f>
        <v>2033</v>
      </c>
      <c r="M3" s="31">
        <f>住CF!O1</f>
        <v>2034</v>
      </c>
      <c r="N3" s="31">
        <f>住CF!P1</f>
        <v>2035</v>
      </c>
      <c r="O3" s="31">
        <f>住CF!Q1</f>
        <v>2036</v>
      </c>
      <c r="P3" s="31">
        <f>住CF!R1</f>
        <v>2037</v>
      </c>
      <c r="Q3" s="31">
        <f>住CF!S1</f>
        <v>2038</v>
      </c>
      <c r="R3" s="31">
        <f>住CF!T1</f>
        <v>2039</v>
      </c>
      <c r="S3" s="31">
        <f>住CF!U1</f>
        <v>2040</v>
      </c>
      <c r="T3" s="31">
        <f>住CF!V1</f>
        <v>2041</v>
      </c>
      <c r="U3" s="31">
        <f>住CF!W1</f>
        <v>2042</v>
      </c>
      <c r="V3" s="31">
        <f>住CF!X1</f>
        <v>2043</v>
      </c>
      <c r="W3" s="31">
        <f>住CF!Y1</f>
        <v>2044</v>
      </c>
      <c r="X3" s="31">
        <f>住CF!Z1</f>
        <v>2045</v>
      </c>
      <c r="Y3" s="31">
        <f>住CF!AA1</f>
        <v>2046</v>
      </c>
      <c r="Z3" s="31">
        <f>住CF!AB1</f>
        <v>2047</v>
      </c>
      <c r="AA3" s="31">
        <f>住CF!AC1</f>
        <v>2048</v>
      </c>
      <c r="AB3" s="31">
        <f>住CF!AD1</f>
        <v>2049</v>
      </c>
      <c r="AC3" s="31">
        <f>住CF!AE1</f>
        <v>2050</v>
      </c>
      <c r="AD3" s="31">
        <f>住CF!AF1</f>
        <v>2051</v>
      </c>
      <c r="AE3" s="31">
        <f>住CF!AG1</f>
        <v>2052</v>
      </c>
      <c r="AF3" s="31">
        <f>住CF!AH1</f>
        <v>2053</v>
      </c>
      <c r="AG3" s="31">
        <f>住CF!AI1</f>
        <v>2054</v>
      </c>
      <c r="AH3" s="31">
        <f>住CF!AJ1</f>
        <v>2055</v>
      </c>
      <c r="AI3" s="31">
        <f>住CF!AK1</f>
        <v>2056</v>
      </c>
      <c r="AJ3" s="31">
        <f>住CF!AL1</f>
        <v>2057</v>
      </c>
      <c r="AK3" s="31">
        <f>住CF!AM1</f>
        <v>2058</v>
      </c>
      <c r="AL3" s="31">
        <f>住CF!AN1</f>
        <v>2059</v>
      </c>
      <c r="AM3" s="31">
        <f>住CF!AO1</f>
        <v>2060</v>
      </c>
      <c r="AN3" s="31">
        <f>住CF!AP1</f>
        <v>2061</v>
      </c>
      <c r="AO3" s="31">
        <f>住CF!AQ1</f>
        <v>2062</v>
      </c>
      <c r="AP3" s="31">
        <f>住CF!AR1</f>
        <v>2063</v>
      </c>
      <c r="AQ3" s="31">
        <f>住CF!AS1</f>
        <v>2064</v>
      </c>
      <c r="AR3" s="31">
        <f>住CF!AT1</f>
        <v>2065</v>
      </c>
      <c r="AS3" s="31">
        <f>住CF!AU1</f>
        <v>2066</v>
      </c>
      <c r="AT3" s="31">
        <f>住CF!AV1</f>
        <v>2067</v>
      </c>
      <c r="AU3" s="31">
        <f>住CF!AW1</f>
        <v>2068</v>
      </c>
      <c r="AV3" s="31">
        <f>住CF!AX1</f>
        <v>2069</v>
      </c>
      <c r="AW3" s="31">
        <f>住CF!AY1</f>
        <v>2070</v>
      </c>
      <c r="AX3" s="31">
        <f>住CF!AZ1</f>
        <v>2071</v>
      </c>
      <c r="AY3" s="31">
        <f>住CF!BA1</f>
        <v>2072</v>
      </c>
      <c r="AZ3" s="31">
        <f>住CF!BB1</f>
        <v>2073</v>
      </c>
      <c r="BA3" s="31">
        <f>住CF!BC1</f>
        <v>2074</v>
      </c>
      <c r="BB3" s="31">
        <f>住CF!BD1</f>
        <v>2075</v>
      </c>
      <c r="BC3" s="31">
        <f>住CF!BE1</f>
        <v>2076</v>
      </c>
      <c r="BD3" s="31">
        <f>住CF!BF1</f>
        <v>2077</v>
      </c>
      <c r="BE3" s="31">
        <f>住CF!BG1</f>
        <v>2078</v>
      </c>
      <c r="BF3" s="31">
        <f>住CF!BH1</f>
        <v>2079</v>
      </c>
      <c r="BG3" s="31">
        <f>住CF!BI1</f>
        <v>2080</v>
      </c>
      <c r="BH3" s="31">
        <f>住CF!BJ1</f>
        <v>2081</v>
      </c>
      <c r="BI3" s="31">
        <f>住CF!BK1</f>
        <v>2082</v>
      </c>
      <c r="BJ3" s="31">
        <f>住CF!BL1</f>
        <v>2083</v>
      </c>
      <c r="BK3" s="31">
        <f>住CF!BM1</f>
        <v>2084</v>
      </c>
      <c r="BL3" s="31"/>
    </row>
    <row r="4" spans="2:64" s="4" customFormat="1" ht="24">
      <c r="B4" s="243" t="s">
        <v>10</v>
      </c>
      <c r="C4" s="187" t="str">
        <f>住CF!E4</f>
        <v xml:space="preserve">世帯主
</v>
      </c>
      <c r="D4" s="168" t="str">
        <f>住CF!F4</f>
        <v xml:space="preserve">30
 </v>
      </c>
      <c r="E4" s="168" t="str">
        <f>住CF!G4</f>
        <v xml:space="preserve">31
 </v>
      </c>
      <c r="F4" s="168" t="str">
        <f>住CF!H4</f>
        <v xml:space="preserve">32
 </v>
      </c>
      <c r="G4" s="168" t="str">
        <f>住CF!I4</f>
        <v xml:space="preserve">33
 </v>
      </c>
      <c r="H4" s="168" t="str">
        <f>住CF!J4</f>
        <v xml:space="preserve">34
 </v>
      </c>
      <c r="I4" s="168" t="str">
        <f>住CF!K4</f>
        <v xml:space="preserve">35
 </v>
      </c>
      <c r="J4" s="168" t="str">
        <f>住CF!L4</f>
        <v xml:space="preserve">36
 </v>
      </c>
      <c r="K4" s="168" t="str">
        <f>住CF!M4</f>
        <v xml:space="preserve">37
 </v>
      </c>
      <c r="L4" s="168" t="str">
        <f>住CF!N4</f>
        <v xml:space="preserve">38
 </v>
      </c>
      <c r="M4" s="168" t="str">
        <f>住CF!O4</f>
        <v xml:space="preserve">39
 </v>
      </c>
      <c r="N4" s="168" t="str">
        <f>住CF!P4</f>
        <v xml:space="preserve">40
 </v>
      </c>
      <c r="O4" s="168" t="str">
        <f>住CF!Q4</f>
        <v xml:space="preserve">41
 </v>
      </c>
      <c r="P4" s="168" t="str">
        <f>住CF!R4</f>
        <v xml:space="preserve">42
 </v>
      </c>
      <c r="Q4" s="168" t="str">
        <f>住CF!S4</f>
        <v xml:space="preserve">43
 </v>
      </c>
      <c r="R4" s="168" t="str">
        <f>住CF!T4</f>
        <v xml:space="preserve">44
 </v>
      </c>
      <c r="S4" s="168" t="str">
        <f>住CF!U4</f>
        <v xml:space="preserve">45
 </v>
      </c>
      <c r="T4" s="168" t="str">
        <f>住CF!V4</f>
        <v xml:space="preserve">46
 </v>
      </c>
      <c r="U4" s="168" t="str">
        <f>住CF!W4</f>
        <v xml:space="preserve">47
 </v>
      </c>
      <c r="V4" s="168" t="str">
        <f>住CF!X4</f>
        <v xml:space="preserve">48
 </v>
      </c>
      <c r="W4" s="168" t="str">
        <f>住CF!Y4</f>
        <v xml:space="preserve">49
 </v>
      </c>
      <c r="X4" s="168" t="str">
        <f>住CF!Z4</f>
        <v xml:space="preserve">50
 </v>
      </c>
      <c r="Y4" s="168" t="str">
        <f>住CF!AA4</f>
        <v xml:space="preserve">51
 </v>
      </c>
      <c r="Z4" s="168" t="str">
        <f>住CF!AB4</f>
        <v xml:space="preserve">52
 </v>
      </c>
      <c r="AA4" s="168" t="str">
        <f>住CF!AC4</f>
        <v xml:space="preserve">53
 </v>
      </c>
      <c r="AB4" s="168" t="str">
        <f>住CF!AD4</f>
        <v xml:space="preserve">54
 </v>
      </c>
      <c r="AC4" s="168" t="str">
        <f>住CF!AE4</f>
        <v xml:space="preserve">55
 </v>
      </c>
      <c r="AD4" s="168" t="str">
        <f>住CF!AF4</f>
        <v xml:space="preserve">56
 </v>
      </c>
      <c r="AE4" s="168" t="str">
        <f>住CF!AG4</f>
        <v xml:space="preserve">57
 </v>
      </c>
      <c r="AF4" s="168" t="str">
        <f>住CF!AH4</f>
        <v xml:space="preserve">58
 </v>
      </c>
      <c r="AG4" s="168" t="str">
        <f>住CF!AI4</f>
        <v xml:space="preserve">59
 </v>
      </c>
      <c r="AH4" s="168" t="str">
        <f>住CF!AJ4</f>
        <v xml:space="preserve">60
 </v>
      </c>
      <c r="AI4" s="168" t="str">
        <f>住CF!AK4</f>
        <v xml:space="preserve">61
 </v>
      </c>
      <c r="AJ4" s="168" t="str">
        <f>住CF!AL4</f>
        <v xml:space="preserve">62
 </v>
      </c>
      <c r="AK4" s="168" t="str">
        <f>住CF!AM4</f>
        <v xml:space="preserve">63
 </v>
      </c>
      <c r="AL4" s="168" t="str">
        <f>住CF!AN4</f>
        <v xml:space="preserve">64
 </v>
      </c>
      <c r="AM4" s="168" t="str">
        <f>住CF!AO4</f>
        <v xml:space="preserve">65
 </v>
      </c>
      <c r="AN4" s="168" t="str">
        <f>住CF!AP4</f>
        <v xml:space="preserve">66
 </v>
      </c>
      <c r="AO4" s="168" t="str">
        <f>住CF!AQ4</f>
        <v xml:space="preserve">67
 </v>
      </c>
      <c r="AP4" s="168" t="str">
        <f>住CF!AR4</f>
        <v xml:space="preserve">68
 </v>
      </c>
      <c r="AQ4" s="168" t="str">
        <f>住CF!AS4</f>
        <v xml:space="preserve">69
 </v>
      </c>
      <c r="AR4" s="168" t="str">
        <f>住CF!AT4</f>
        <v xml:space="preserve">70
 </v>
      </c>
      <c r="AS4" s="168" t="str">
        <f>住CF!AU4</f>
        <v xml:space="preserve">71
 </v>
      </c>
      <c r="AT4" s="168" t="str">
        <f>住CF!AV4</f>
        <v xml:space="preserve">72
 </v>
      </c>
      <c r="AU4" s="168" t="str">
        <f>住CF!AW4</f>
        <v xml:space="preserve">73
 </v>
      </c>
      <c r="AV4" s="168" t="str">
        <f>住CF!AX4</f>
        <v xml:space="preserve">74
 </v>
      </c>
      <c r="AW4" s="168" t="str">
        <f>住CF!AY4</f>
        <v xml:space="preserve">75
 </v>
      </c>
      <c r="AX4" s="168" t="str">
        <f>住CF!AZ4</f>
        <v xml:space="preserve">76
 </v>
      </c>
      <c r="AY4" s="168" t="str">
        <f>住CF!BA4</f>
        <v xml:space="preserve">77
 </v>
      </c>
      <c r="AZ4" s="168" t="str">
        <f>住CF!BB4</f>
        <v xml:space="preserve">78
 </v>
      </c>
      <c r="BA4" s="168" t="str">
        <f>住CF!BC4</f>
        <v xml:space="preserve">79
 </v>
      </c>
      <c r="BB4" s="168" t="str">
        <f>住CF!BD4</f>
        <v xml:space="preserve">80
 </v>
      </c>
      <c r="BC4" s="168" t="str">
        <f>住CF!BE4</f>
        <v xml:space="preserve">81
 </v>
      </c>
      <c r="BD4" s="168" t="str">
        <f>住CF!BF4</f>
        <v xml:space="preserve">82
 </v>
      </c>
      <c r="BE4" s="168" t="str">
        <f>住CF!BG4</f>
        <v xml:space="preserve">83
 </v>
      </c>
      <c r="BF4" s="168" t="str">
        <f>住CF!BH4</f>
        <v xml:space="preserve">84
 </v>
      </c>
      <c r="BG4" s="168" t="str">
        <f>住CF!BI4</f>
        <v xml:space="preserve">85
 </v>
      </c>
      <c r="BH4" s="168" t="str">
        <f>住CF!BJ4</f>
        <v xml:space="preserve">86
 </v>
      </c>
      <c r="BI4" s="168" t="str">
        <f>住CF!BK4</f>
        <v xml:space="preserve">87
 </v>
      </c>
      <c r="BJ4" s="168" t="str">
        <f>住CF!BL4</f>
        <v xml:space="preserve">88
 </v>
      </c>
      <c r="BK4" s="168" t="str">
        <f>住CF!BM4</f>
        <v xml:space="preserve">89
 </v>
      </c>
      <c r="BL4" s="210" t="s">
        <v>682</v>
      </c>
    </row>
    <row r="5" spans="2:64" s="4" customFormat="1" ht="11.25">
      <c r="B5" s="174" t="s">
        <v>377</v>
      </c>
      <c r="C5" s="174"/>
      <c r="D5" s="24">
        <f>住CF!F494</f>
        <v>84</v>
      </c>
      <c r="E5" s="24">
        <f>住CF!G494</f>
        <v>84</v>
      </c>
      <c r="F5" s="24">
        <f>住CF!H494</f>
        <v>84</v>
      </c>
      <c r="G5" s="24">
        <f>住CF!I494</f>
        <v>84</v>
      </c>
      <c r="H5" s="24">
        <f>住CF!J494</f>
        <v>84</v>
      </c>
      <c r="I5" s="24">
        <f>住CF!K494</f>
        <v>84</v>
      </c>
      <c r="J5" s="24">
        <f>住CF!L494</f>
        <v>84</v>
      </c>
      <c r="K5" s="24">
        <f>住CF!M494</f>
        <v>84</v>
      </c>
      <c r="L5" s="24">
        <f>住CF!N494</f>
        <v>84</v>
      </c>
      <c r="M5" s="24">
        <f>住CF!O494</f>
        <v>84</v>
      </c>
      <c r="N5" s="24">
        <f>住CF!P494</f>
        <v>84</v>
      </c>
      <c r="O5" s="24">
        <f>住CF!Q494</f>
        <v>84</v>
      </c>
      <c r="P5" s="24">
        <f>住CF!R494</f>
        <v>84</v>
      </c>
      <c r="Q5" s="24">
        <f>住CF!S494</f>
        <v>84</v>
      </c>
      <c r="R5" s="24">
        <f>住CF!T494</f>
        <v>84</v>
      </c>
      <c r="S5" s="24">
        <f>住CF!U494</f>
        <v>84</v>
      </c>
      <c r="T5" s="24">
        <f>住CF!V494</f>
        <v>84</v>
      </c>
      <c r="U5" s="24">
        <f>住CF!W494</f>
        <v>84</v>
      </c>
      <c r="V5" s="24">
        <f>住CF!X494</f>
        <v>84</v>
      </c>
      <c r="W5" s="24">
        <f>住CF!Y494</f>
        <v>84</v>
      </c>
      <c r="X5" s="24">
        <f>住CF!Z494</f>
        <v>84</v>
      </c>
      <c r="Y5" s="24">
        <f>住CF!AA494</f>
        <v>84</v>
      </c>
      <c r="Z5" s="24">
        <f>住CF!AB494</f>
        <v>84</v>
      </c>
      <c r="AA5" s="24">
        <f>住CF!AC494</f>
        <v>84</v>
      </c>
      <c r="AB5" s="24">
        <f>住CF!AD494</f>
        <v>84</v>
      </c>
      <c r="AC5" s="24">
        <f>住CF!AE494</f>
        <v>84</v>
      </c>
      <c r="AD5" s="24">
        <f>住CF!AF494</f>
        <v>84</v>
      </c>
      <c r="AE5" s="24">
        <f>住CF!AG494</f>
        <v>84</v>
      </c>
      <c r="AF5" s="24">
        <f>住CF!AH494</f>
        <v>84</v>
      </c>
      <c r="AG5" s="24">
        <f>住CF!AI494</f>
        <v>84</v>
      </c>
      <c r="AH5" s="24">
        <f>住CF!AJ494</f>
        <v>84</v>
      </c>
      <c r="AI5" s="24">
        <f>住CF!AK494</f>
        <v>84</v>
      </c>
      <c r="AJ5" s="24">
        <f>住CF!AL494</f>
        <v>84</v>
      </c>
      <c r="AK5" s="24">
        <f>住CF!AM494</f>
        <v>84</v>
      </c>
      <c r="AL5" s="24">
        <f>住CF!AN494</f>
        <v>84</v>
      </c>
      <c r="AM5" s="24">
        <f>住CF!AO494</f>
        <v>84</v>
      </c>
      <c r="AN5" s="24">
        <f>住CF!AP494</f>
        <v>84</v>
      </c>
      <c r="AO5" s="24">
        <f>住CF!AQ494</f>
        <v>84</v>
      </c>
      <c r="AP5" s="24">
        <f>住CF!AR494</f>
        <v>84</v>
      </c>
      <c r="AQ5" s="24">
        <f>住CF!AS494</f>
        <v>84</v>
      </c>
      <c r="AR5" s="24">
        <f>住CF!AT494</f>
        <v>84</v>
      </c>
      <c r="AS5" s="24">
        <f>住CF!AU494</f>
        <v>84</v>
      </c>
      <c r="AT5" s="24">
        <f>住CF!AV494</f>
        <v>84</v>
      </c>
      <c r="AU5" s="24">
        <f>住CF!AW494</f>
        <v>84</v>
      </c>
      <c r="AV5" s="24">
        <f>住CF!AX494</f>
        <v>84</v>
      </c>
      <c r="AW5" s="24">
        <f>住CF!AY494</f>
        <v>84</v>
      </c>
      <c r="AX5" s="24">
        <f>住CF!AZ494</f>
        <v>84</v>
      </c>
      <c r="AY5" s="24">
        <f>住CF!BA494</f>
        <v>84</v>
      </c>
      <c r="AZ5" s="24">
        <f>住CF!BB494</f>
        <v>84</v>
      </c>
      <c r="BA5" s="24">
        <f>住CF!BC494</f>
        <v>84</v>
      </c>
      <c r="BB5" s="24">
        <f>住CF!BD494</f>
        <v>84</v>
      </c>
      <c r="BC5" s="24">
        <f>住CF!BE494</f>
        <v>84</v>
      </c>
      <c r="BD5" s="24">
        <f>住CF!BF494</f>
        <v>84</v>
      </c>
      <c r="BE5" s="24">
        <f>住CF!BG494</f>
        <v>84</v>
      </c>
      <c r="BF5" s="24">
        <f>住CF!BH494</f>
        <v>84</v>
      </c>
      <c r="BG5" s="24">
        <f>住CF!BI494</f>
        <v>84</v>
      </c>
      <c r="BH5" s="24">
        <f>住CF!BJ494</f>
        <v>84</v>
      </c>
      <c r="BI5" s="24">
        <f>住CF!BK494</f>
        <v>84</v>
      </c>
      <c r="BJ5" s="24">
        <f>住CF!BL494</f>
        <v>84</v>
      </c>
      <c r="BK5" s="24">
        <f>住CF!BM494</f>
        <v>84</v>
      </c>
      <c r="BL5" s="206">
        <f>SUM(D5:BK5)</f>
        <v>5040</v>
      </c>
    </row>
    <row r="6" spans="2:64" s="4" customFormat="1" ht="11.25">
      <c r="B6" s="174" t="s">
        <v>378</v>
      </c>
      <c r="C6" s="174"/>
      <c r="D6" s="24">
        <f>住CF!F495</f>
        <v>0</v>
      </c>
      <c r="E6" s="24">
        <f>住CF!G495</f>
        <v>0</v>
      </c>
      <c r="F6" s="24">
        <f>住CF!H495</f>
        <v>7</v>
      </c>
      <c r="G6" s="24">
        <f>住CF!I495</f>
        <v>0</v>
      </c>
      <c r="H6" s="24">
        <f>住CF!J495</f>
        <v>7</v>
      </c>
      <c r="I6" s="24">
        <f>住CF!K495</f>
        <v>0</v>
      </c>
      <c r="J6" s="24">
        <f>住CF!L495</f>
        <v>7</v>
      </c>
      <c r="K6" s="24">
        <f>住CF!M495</f>
        <v>0</v>
      </c>
      <c r="L6" s="24">
        <f>住CF!N495</f>
        <v>7</v>
      </c>
      <c r="M6" s="24">
        <f>住CF!O495</f>
        <v>0</v>
      </c>
      <c r="N6" s="24">
        <f>住CF!P495</f>
        <v>7</v>
      </c>
      <c r="O6" s="24">
        <f>住CF!Q495</f>
        <v>0</v>
      </c>
      <c r="P6" s="24">
        <f>住CF!R495</f>
        <v>7</v>
      </c>
      <c r="Q6" s="24">
        <f>住CF!S495</f>
        <v>0</v>
      </c>
      <c r="R6" s="24">
        <f>住CF!T495</f>
        <v>7</v>
      </c>
      <c r="S6" s="24">
        <f>住CF!U495</f>
        <v>0</v>
      </c>
      <c r="T6" s="24">
        <f>住CF!V495</f>
        <v>7</v>
      </c>
      <c r="U6" s="24">
        <f>住CF!W495</f>
        <v>0</v>
      </c>
      <c r="V6" s="24">
        <f>住CF!X495</f>
        <v>7</v>
      </c>
      <c r="W6" s="24">
        <f>住CF!Y495</f>
        <v>0</v>
      </c>
      <c r="X6" s="24">
        <f>住CF!Z495</f>
        <v>7</v>
      </c>
      <c r="Y6" s="24">
        <f>住CF!AA495</f>
        <v>0</v>
      </c>
      <c r="Z6" s="24">
        <f>住CF!AB495</f>
        <v>7</v>
      </c>
      <c r="AA6" s="24">
        <f>住CF!AC495</f>
        <v>0</v>
      </c>
      <c r="AB6" s="24">
        <f>住CF!AD495</f>
        <v>7</v>
      </c>
      <c r="AC6" s="24">
        <f>住CF!AE495</f>
        <v>0</v>
      </c>
      <c r="AD6" s="24">
        <f>住CF!AF495</f>
        <v>7</v>
      </c>
      <c r="AE6" s="24">
        <f>住CF!AG495</f>
        <v>0</v>
      </c>
      <c r="AF6" s="24">
        <f>住CF!AH495</f>
        <v>7</v>
      </c>
      <c r="AG6" s="24">
        <f>住CF!AI495</f>
        <v>0</v>
      </c>
      <c r="AH6" s="24">
        <f>住CF!AJ495</f>
        <v>7</v>
      </c>
      <c r="AI6" s="24">
        <f>住CF!AK495</f>
        <v>0</v>
      </c>
      <c r="AJ6" s="24">
        <f>住CF!AL495</f>
        <v>7</v>
      </c>
      <c r="AK6" s="24">
        <f>住CF!AM495</f>
        <v>0</v>
      </c>
      <c r="AL6" s="24">
        <f>住CF!AN495</f>
        <v>7</v>
      </c>
      <c r="AM6" s="24">
        <f>住CF!AO495</f>
        <v>0</v>
      </c>
      <c r="AN6" s="24">
        <f>住CF!AP495</f>
        <v>7</v>
      </c>
      <c r="AO6" s="24">
        <f>住CF!AQ495</f>
        <v>0</v>
      </c>
      <c r="AP6" s="24">
        <f>住CF!AR495</f>
        <v>7</v>
      </c>
      <c r="AQ6" s="24">
        <f>住CF!AS495</f>
        <v>0</v>
      </c>
      <c r="AR6" s="24">
        <f>住CF!AT495</f>
        <v>7</v>
      </c>
      <c r="AS6" s="24">
        <f>住CF!AU495</f>
        <v>0</v>
      </c>
      <c r="AT6" s="24">
        <f>住CF!AV495</f>
        <v>7</v>
      </c>
      <c r="AU6" s="24">
        <f>住CF!AW495</f>
        <v>0</v>
      </c>
      <c r="AV6" s="24">
        <f>住CF!AX495</f>
        <v>7</v>
      </c>
      <c r="AW6" s="24">
        <f>住CF!AY495</f>
        <v>0</v>
      </c>
      <c r="AX6" s="24">
        <f>住CF!AZ495</f>
        <v>7</v>
      </c>
      <c r="AY6" s="24">
        <f>住CF!BA495</f>
        <v>0</v>
      </c>
      <c r="AZ6" s="24">
        <f>住CF!BB495</f>
        <v>7</v>
      </c>
      <c r="BA6" s="24">
        <f>住CF!BC495</f>
        <v>0</v>
      </c>
      <c r="BB6" s="24">
        <f>住CF!BD495</f>
        <v>7</v>
      </c>
      <c r="BC6" s="24">
        <f>住CF!BE495</f>
        <v>0</v>
      </c>
      <c r="BD6" s="24">
        <f>住CF!BF495</f>
        <v>7</v>
      </c>
      <c r="BE6" s="24">
        <f>住CF!BG495</f>
        <v>0</v>
      </c>
      <c r="BF6" s="24">
        <f>住CF!BH495</f>
        <v>7</v>
      </c>
      <c r="BG6" s="24">
        <f>住CF!BI495</f>
        <v>0</v>
      </c>
      <c r="BH6" s="24">
        <f>住CF!BJ495</f>
        <v>7</v>
      </c>
      <c r="BI6" s="24">
        <f>住CF!BK495</f>
        <v>0</v>
      </c>
      <c r="BJ6" s="24">
        <f>住CF!BL495</f>
        <v>7</v>
      </c>
      <c r="BK6" s="24">
        <f>住CF!BM495</f>
        <v>0</v>
      </c>
      <c r="BL6" s="206">
        <f>SUM(D6:BK6)</f>
        <v>203</v>
      </c>
    </row>
    <row r="7" spans="2:64" s="4" customFormat="1" ht="11.25">
      <c r="B7" s="227" t="s">
        <v>714</v>
      </c>
      <c r="C7" s="227"/>
      <c r="D7" s="24">
        <f>住CF!F500</f>
        <v>0</v>
      </c>
      <c r="E7" s="24">
        <f>住CF!G500</f>
        <v>0</v>
      </c>
      <c r="F7" s="24">
        <f>住CF!H500</f>
        <v>0</v>
      </c>
      <c r="G7" s="24">
        <f>住CF!I500</f>
        <v>0</v>
      </c>
      <c r="H7" s="24">
        <f>住CF!J500</f>
        <v>0</v>
      </c>
      <c r="I7" s="24">
        <f>住CF!K500</f>
        <v>0</v>
      </c>
      <c r="J7" s="24">
        <f>住CF!L500</f>
        <v>0</v>
      </c>
      <c r="K7" s="24">
        <f>住CF!M500</f>
        <v>0</v>
      </c>
      <c r="L7" s="24">
        <f>住CF!N500</f>
        <v>0</v>
      </c>
      <c r="M7" s="24">
        <f>住CF!O500</f>
        <v>0</v>
      </c>
      <c r="N7" s="24">
        <f>住CF!P500</f>
        <v>0</v>
      </c>
      <c r="O7" s="24">
        <f>住CF!Q500</f>
        <v>0</v>
      </c>
      <c r="P7" s="24">
        <f>住CF!R500</f>
        <v>0</v>
      </c>
      <c r="Q7" s="24">
        <f>住CF!S500</f>
        <v>0</v>
      </c>
      <c r="R7" s="24">
        <f>住CF!T500</f>
        <v>0</v>
      </c>
      <c r="S7" s="24">
        <f>住CF!U500</f>
        <v>0</v>
      </c>
      <c r="T7" s="24">
        <f>住CF!V500</f>
        <v>0</v>
      </c>
      <c r="U7" s="24">
        <f>住CF!W500</f>
        <v>0</v>
      </c>
      <c r="V7" s="24">
        <f>住CF!X500</f>
        <v>0</v>
      </c>
      <c r="W7" s="24">
        <f>住CF!Y500</f>
        <v>0</v>
      </c>
      <c r="X7" s="24">
        <f>住CF!Z500</f>
        <v>0</v>
      </c>
      <c r="Y7" s="24">
        <f>住CF!AA500</f>
        <v>0</v>
      </c>
      <c r="Z7" s="24">
        <f>住CF!AB500</f>
        <v>0</v>
      </c>
      <c r="AA7" s="24">
        <f>住CF!AC500</f>
        <v>0</v>
      </c>
      <c r="AB7" s="24">
        <f>住CF!AD500</f>
        <v>0</v>
      </c>
      <c r="AC7" s="24">
        <f>住CF!AE500</f>
        <v>0</v>
      </c>
      <c r="AD7" s="24">
        <f>住CF!AF500</f>
        <v>0</v>
      </c>
      <c r="AE7" s="24">
        <f>住CF!AG500</f>
        <v>0</v>
      </c>
      <c r="AF7" s="24">
        <f>住CF!AH500</f>
        <v>0</v>
      </c>
      <c r="AG7" s="24">
        <f>住CF!AI500</f>
        <v>0</v>
      </c>
      <c r="AH7" s="24">
        <f>住CF!AJ500</f>
        <v>0</v>
      </c>
      <c r="AI7" s="24">
        <f>住CF!AK500</f>
        <v>0</v>
      </c>
      <c r="AJ7" s="24">
        <f>住CF!AL500</f>
        <v>0</v>
      </c>
      <c r="AK7" s="24">
        <f>住CF!AM500</f>
        <v>0</v>
      </c>
      <c r="AL7" s="24">
        <f>住CF!AN500</f>
        <v>0</v>
      </c>
      <c r="AM7" s="24">
        <f>住CF!AO500</f>
        <v>0</v>
      </c>
      <c r="AN7" s="24">
        <f>住CF!AP500</f>
        <v>0</v>
      </c>
      <c r="AO7" s="24">
        <f>住CF!AQ500</f>
        <v>0</v>
      </c>
      <c r="AP7" s="24">
        <f>住CF!AR500</f>
        <v>0</v>
      </c>
      <c r="AQ7" s="24">
        <f>住CF!AS500</f>
        <v>0</v>
      </c>
      <c r="AR7" s="24">
        <f>住CF!AT500</f>
        <v>0</v>
      </c>
      <c r="AS7" s="24">
        <f>住CF!AU500</f>
        <v>0</v>
      </c>
      <c r="AT7" s="24">
        <f>住CF!AV500</f>
        <v>0</v>
      </c>
      <c r="AU7" s="24">
        <f>住CF!AW500</f>
        <v>0</v>
      </c>
      <c r="AV7" s="24">
        <f>住CF!AX500</f>
        <v>0</v>
      </c>
      <c r="AW7" s="24">
        <f>住CF!AY500</f>
        <v>0</v>
      </c>
      <c r="AX7" s="24">
        <f>住CF!AZ500</f>
        <v>0</v>
      </c>
      <c r="AY7" s="24">
        <f>住CF!BA500</f>
        <v>0</v>
      </c>
      <c r="AZ7" s="24">
        <f>住CF!BB500</f>
        <v>0</v>
      </c>
      <c r="BA7" s="24">
        <f>住CF!BC500</f>
        <v>0</v>
      </c>
      <c r="BB7" s="24">
        <f>住CF!BD500</f>
        <v>0</v>
      </c>
      <c r="BC7" s="24">
        <f>住CF!BE500</f>
        <v>0</v>
      </c>
      <c r="BD7" s="24">
        <f>住CF!BF500</f>
        <v>0</v>
      </c>
      <c r="BE7" s="24">
        <f>住CF!BG500</f>
        <v>0</v>
      </c>
      <c r="BF7" s="24">
        <f>住CF!BH500</f>
        <v>0</v>
      </c>
      <c r="BG7" s="24">
        <f>住CF!BI500</f>
        <v>0</v>
      </c>
      <c r="BH7" s="24">
        <f>住CF!BJ500</f>
        <v>0</v>
      </c>
      <c r="BI7" s="24">
        <f>住CF!BK500</f>
        <v>0</v>
      </c>
      <c r="BJ7" s="24">
        <f>住CF!BL500</f>
        <v>0</v>
      </c>
      <c r="BK7" s="24">
        <f>住CF!BM500</f>
        <v>0</v>
      </c>
      <c r="BL7" s="206">
        <f>SUM(D7:BK7)</f>
        <v>0</v>
      </c>
    </row>
    <row r="8" spans="2:64" s="172" customFormat="1" ht="12" thickBot="1">
      <c r="B8" s="239"/>
      <c r="C8" s="175" t="s">
        <v>718</v>
      </c>
      <c r="D8" s="251">
        <f>SUBTOTAL(9,D5:D7)</f>
        <v>84</v>
      </c>
      <c r="E8" s="183">
        <f t="shared" ref="E8:BK8" si="0">SUBTOTAL(9,E5:E7)</f>
        <v>84</v>
      </c>
      <c r="F8" s="183">
        <f t="shared" si="0"/>
        <v>91</v>
      </c>
      <c r="G8" s="183">
        <f t="shared" si="0"/>
        <v>84</v>
      </c>
      <c r="H8" s="183">
        <f t="shared" si="0"/>
        <v>91</v>
      </c>
      <c r="I8" s="183">
        <f t="shared" si="0"/>
        <v>84</v>
      </c>
      <c r="J8" s="183">
        <f t="shared" si="0"/>
        <v>91</v>
      </c>
      <c r="K8" s="183">
        <f t="shared" si="0"/>
        <v>84</v>
      </c>
      <c r="L8" s="183">
        <f t="shared" si="0"/>
        <v>91</v>
      </c>
      <c r="M8" s="183">
        <f t="shared" si="0"/>
        <v>84</v>
      </c>
      <c r="N8" s="183">
        <f t="shared" si="0"/>
        <v>91</v>
      </c>
      <c r="O8" s="183">
        <f t="shared" si="0"/>
        <v>84</v>
      </c>
      <c r="P8" s="183">
        <f t="shared" si="0"/>
        <v>91</v>
      </c>
      <c r="Q8" s="183">
        <f t="shared" si="0"/>
        <v>84</v>
      </c>
      <c r="R8" s="183">
        <f t="shared" si="0"/>
        <v>91</v>
      </c>
      <c r="S8" s="183">
        <f t="shared" si="0"/>
        <v>84</v>
      </c>
      <c r="T8" s="183">
        <f t="shared" si="0"/>
        <v>91</v>
      </c>
      <c r="U8" s="183">
        <f t="shared" si="0"/>
        <v>84</v>
      </c>
      <c r="V8" s="183">
        <f t="shared" si="0"/>
        <v>91</v>
      </c>
      <c r="W8" s="183">
        <f t="shared" si="0"/>
        <v>84</v>
      </c>
      <c r="X8" s="183">
        <f t="shared" si="0"/>
        <v>91</v>
      </c>
      <c r="Y8" s="183">
        <f t="shared" si="0"/>
        <v>84</v>
      </c>
      <c r="Z8" s="183">
        <f t="shared" si="0"/>
        <v>91</v>
      </c>
      <c r="AA8" s="183">
        <f t="shared" si="0"/>
        <v>84</v>
      </c>
      <c r="AB8" s="183">
        <f t="shared" si="0"/>
        <v>91</v>
      </c>
      <c r="AC8" s="183">
        <f t="shared" si="0"/>
        <v>84</v>
      </c>
      <c r="AD8" s="183">
        <f t="shared" si="0"/>
        <v>91</v>
      </c>
      <c r="AE8" s="183">
        <f t="shared" si="0"/>
        <v>84</v>
      </c>
      <c r="AF8" s="183">
        <f t="shared" si="0"/>
        <v>91</v>
      </c>
      <c r="AG8" s="183">
        <f t="shared" si="0"/>
        <v>84</v>
      </c>
      <c r="AH8" s="183">
        <f t="shared" si="0"/>
        <v>91</v>
      </c>
      <c r="AI8" s="183">
        <f t="shared" si="0"/>
        <v>84</v>
      </c>
      <c r="AJ8" s="183">
        <f t="shared" si="0"/>
        <v>91</v>
      </c>
      <c r="AK8" s="183">
        <f t="shared" si="0"/>
        <v>84</v>
      </c>
      <c r="AL8" s="183">
        <f t="shared" si="0"/>
        <v>91</v>
      </c>
      <c r="AM8" s="183">
        <f t="shared" si="0"/>
        <v>84</v>
      </c>
      <c r="AN8" s="183">
        <f t="shared" si="0"/>
        <v>91</v>
      </c>
      <c r="AO8" s="183">
        <f t="shared" si="0"/>
        <v>84</v>
      </c>
      <c r="AP8" s="183">
        <f t="shared" si="0"/>
        <v>91</v>
      </c>
      <c r="AQ8" s="183">
        <f t="shared" si="0"/>
        <v>84</v>
      </c>
      <c r="AR8" s="183">
        <f t="shared" si="0"/>
        <v>91</v>
      </c>
      <c r="AS8" s="183">
        <f t="shared" si="0"/>
        <v>84</v>
      </c>
      <c r="AT8" s="183">
        <f t="shared" si="0"/>
        <v>91</v>
      </c>
      <c r="AU8" s="183">
        <f t="shared" si="0"/>
        <v>84</v>
      </c>
      <c r="AV8" s="183">
        <f t="shared" si="0"/>
        <v>91</v>
      </c>
      <c r="AW8" s="183">
        <f t="shared" si="0"/>
        <v>84</v>
      </c>
      <c r="AX8" s="183">
        <f t="shared" si="0"/>
        <v>91</v>
      </c>
      <c r="AY8" s="183">
        <f t="shared" si="0"/>
        <v>84</v>
      </c>
      <c r="AZ8" s="183">
        <f t="shared" si="0"/>
        <v>91</v>
      </c>
      <c r="BA8" s="183">
        <f t="shared" si="0"/>
        <v>84</v>
      </c>
      <c r="BB8" s="183">
        <f t="shared" si="0"/>
        <v>91</v>
      </c>
      <c r="BC8" s="183">
        <f t="shared" si="0"/>
        <v>84</v>
      </c>
      <c r="BD8" s="183">
        <f t="shared" si="0"/>
        <v>91</v>
      </c>
      <c r="BE8" s="183">
        <f t="shared" si="0"/>
        <v>84</v>
      </c>
      <c r="BF8" s="183">
        <f t="shared" si="0"/>
        <v>91</v>
      </c>
      <c r="BG8" s="183">
        <f t="shared" si="0"/>
        <v>84</v>
      </c>
      <c r="BH8" s="183">
        <f t="shared" si="0"/>
        <v>91</v>
      </c>
      <c r="BI8" s="183">
        <f t="shared" si="0"/>
        <v>84</v>
      </c>
      <c r="BJ8" s="183">
        <f t="shared" si="0"/>
        <v>91</v>
      </c>
      <c r="BK8" s="183">
        <f t="shared" si="0"/>
        <v>84</v>
      </c>
      <c r="BL8" s="201">
        <f>SUM(D8:BK8)</f>
        <v>5243</v>
      </c>
    </row>
    <row r="9" spans="2:64" s="4" customFormat="1" ht="11.25">
      <c r="B9" s="176" t="s">
        <v>31</v>
      </c>
      <c r="C9" s="176"/>
      <c r="D9" s="182">
        <f>住CF!F499</f>
        <v>0</v>
      </c>
      <c r="E9" s="182">
        <f>住CF!G499</f>
        <v>0</v>
      </c>
      <c r="F9" s="182">
        <f>住CF!H499</f>
        <v>0</v>
      </c>
      <c r="G9" s="182">
        <f>住CF!I499</f>
        <v>0</v>
      </c>
      <c r="H9" s="182">
        <f>住CF!J499</f>
        <v>0</v>
      </c>
      <c r="I9" s="182">
        <f>住CF!K499</f>
        <v>0</v>
      </c>
      <c r="J9" s="182">
        <f>住CF!L499</f>
        <v>0</v>
      </c>
      <c r="K9" s="182">
        <f>住CF!M499</f>
        <v>0</v>
      </c>
      <c r="L9" s="182">
        <f>住CF!N499</f>
        <v>0</v>
      </c>
      <c r="M9" s="182">
        <f>住CF!O499</f>
        <v>0</v>
      </c>
      <c r="N9" s="182">
        <f>住CF!P499</f>
        <v>0</v>
      </c>
      <c r="O9" s="182">
        <f>住CF!Q499</f>
        <v>0</v>
      </c>
      <c r="P9" s="182">
        <f>住CF!R499</f>
        <v>0</v>
      </c>
      <c r="Q9" s="182">
        <f>住CF!S499</f>
        <v>0</v>
      </c>
      <c r="R9" s="182">
        <f>住CF!T499</f>
        <v>0</v>
      </c>
      <c r="S9" s="182">
        <f>住CF!U499</f>
        <v>0</v>
      </c>
      <c r="T9" s="182">
        <f>住CF!V499</f>
        <v>0</v>
      </c>
      <c r="U9" s="182">
        <f>住CF!W499</f>
        <v>0</v>
      </c>
      <c r="V9" s="182">
        <f>住CF!X499</f>
        <v>0</v>
      </c>
      <c r="W9" s="182">
        <f>住CF!Y499</f>
        <v>0</v>
      </c>
      <c r="X9" s="182">
        <f>住CF!Z499</f>
        <v>0</v>
      </c>
      <c r="Y9" s="182">
        <f>住CF!AA499</f>
        <v>0</v>
      </c>
      <c r="Z9" s="182">
        <f>住CF!AB499</f>
        <v>0</v>
      </c>
      <c r="AA9" s="182">
        <f>住CF!AC499</f>
        <v>0</v>
      </c>
      <c r="AB9" s="182">
        <f>住CF!AD499</f>
        <v>0</v>
      </c>
      <c r="AC9" s="182">
        <f>住CF!AE499</f>
        <v>0</v>
      </c>
      <c r="AD9" s="182">
        <f>住CF!AF499</f>
        <v>0</v>
      </c>
      <c r="AE9" s="182">
        <f>住CF!AG499</f>
        <v>0</v>
      </c>
      <c r="AF9" s="182">
        <f>住CF!AH499</f>
        <v>0</v>
      </c>
      <c r="AG9" s="182">
        <f>住CF!AI499</f>
        <v>0</v>
      </c>
      <c r="AH9" s="182">
        <f>住CF!AJ499</f>
        <v>0</v>
      </c>
      <c r="AI9" s="182">
        <f>住CF!AK499</f>
        <v>0</v>
      </c>
      <c r="AJ9" s="182">
        <f>住CF!AL499</f>
        <v>0</v>
      </c>
      <c r="AK9" s="182">
        <f>住CF!AM499</f>
        <v>0</v>
      </c>
      <c r="AL9" s="182">
        <f>住CF!AN499</f>
        <v>0</v>
      </c>
      <c r="AM9" s="182">
        <f>住CF!AO499</f>
        <v>0</v>
      </c>
      <c r="AN9" s="182">
        <f>住CF!AP499</f>
        <v>0</v>
      </c>
      <c r="AO9" s="182">
        <f>住CF!AQ499</f>
        <v>0</v>
      </c>
      <c r="AP9" s="182">
        <f>住CF!AR499</f>
        <v>0</v>
      </c>
      <c r="AQ9" s="182">
        <f>住CF!AS499</f>
        <v>0</v>
      </c>
      <c r="AR9" s="182">
        <f>住CF!AT499</f>
        <v>0</v>
      </c>
      <c r="AS9" s="182">
        <f>住CF!AU499</f>
        <v>0</v>
      </c>
      <c r="AT9" s="182">
        <f>住CF!AV499</f>
        <v>0</v>
      </c>
      <c r="AU9" s="182">
        <f>住CF!AW499</f>
        <v>0</v>
      </c>
      <c r="AV9" s="182">
        <f>住CF!AX499</f>
        <v>0</v>
      </c>
      <c r="AW9" s="182">
        <f>住CF!AY499</f>
        <v>0</v>
      </c>
      <c r="AX9" s="182">
        <f>住CF!AZ499</f>
        <v>0</v>
      </c>
      <c r="AY9" s="182">
        <f>住CF!BA499</f>
        <v>0</v>
      </c>
      <c r="AZ9" s="182">
        <f>住CF!BB499</f>
        <v>0</v>
      </c>
      <c r="BA9" s="182">
        <f>住CF!BC499</f>
        <v>0</v>
      </c>
      <c r="BB9" s="182">
        <f>住CF!BD499</f>
        <v>0</v>
      </c>
      <c r="BC9" s="182">
        <f>住CF!BE499</f>
        <v>0</v>
      </c>
      <c r="BD9" s="182">
        <f>住CF!BF499</f>
        <v>0</v>
      </c>
      <c r="BE9" s="182">
        <f>住CF!BG499</f>
        <v>0</v>
      </c>
      <c r="BF9" s="182">
        <f>住CF!BH499</f>
        <v>0</v>
      </c>
      <c r="BG9" s="182">
        <f>住CF!BI499</f>
        <v>0</v>
      </c>
      <c r="BH9" s="182">
        <f>住CF!BJ499</f>
        <v>0</v>
      </c>
      <c r="BI9" s="182">
        <f>住CF!BK499</f>
        <v>0</v>
      </c>
      <c r="BJ9" s="182">
        <f>住CF!BL499</f>
        <v>0</v>
      </c>
      <c r="BK9" s="182">
        <f>住CF!BM499</f>
        <v>0</v>
      </c>
      <c r="BL9" s="209">
        <f>SUM(D9:BK9)</f>
        <v>0</v>
      </c>
    </row>
    <row r="10" spans="2:64" s="4" customFormat="1" ht="11.25">
      <c r="B10" s="178" t="s">
        <v>732</v>
      </c>
      <c r="C10" s="178"/>
      <c r="D10" s="184">
        <f>住CF!F502</f>
        <v>0</v>
      </c>
      <c r="E10" s="24">
        <f>住CF!G502</f>
        <v>0</v>
      </c>
      <c r="F10" s="24">
        <f>住CF!H502</f>
        <v>0</v>
      </c>
      <c r="G10" s="24">
        <f>住CF!I502</f>
        <v>0</v>
      </c>
      <c r="H10" s="24">
        <f>住CF!J502</f>
        <v>0</v>
      </c>
      <c r="I10" s="24">
        <f>住CF!K502</f>
        <v>0</v>
      </c>
      <c r="J10" s="24">
        <f>住CF!L502</f>
        <v>0</v>
      </c>
      <c r="K10" s="24">
        <f>住CF!M502</f>
        <v>0</v>
      </c>
      <c r="L10" s="24">
        <f>住CF!N502</f>
        <v>0</v>
      </c>
      <c r="M10" s="24">
        <f>住CF!O502</f>
        <v>0</v>
      </c>
      <c r="N10" s="24">
        <f>住CF!P502</f>
        <v>0</v>
      </c>
      <c r="O10" s="24">
        <f>住CF!Q502</f>
        <v>0</v>
      </c>
      <c r="P10" s="24">
        <f>住CF!R502</f>
        <v>0</v>
      </c>
      <c r="Q10" s="24">
        <f>住CF!S502</f>
        <v>0</v>
      </c>
      <c r="R10" s="24">
        <f>住CF!T502</f>
        <v>0</v>
      </c>
      <c r="S10" s="24">
        <f>住CF!U502</f>
        <v>0</v>
      </c>
      <c r="T10" s="24">
        <f>住CF!V502</f>
        <v>0</v>
      </c>
      <c r="U10" s="24">
        <f>住CF!W502</f>
        <v>0</v>
      </c>
      <c r="V10" s="24">
        <f>住CF!X502</f>
        <v>0</v>
      </c>
      <c r="W10" s="24">
        <f>住CF!Y502</f>
        <v>0</v>
      </c>
      <c r="X10" s="24">
        <f>住CF!Z502</f>
        <v>0</v>
      </c>
      <c r="Y10" s="24">
        <f>住CF!AA502</f>
        <v>0</v>
      </c>
      <c r="Z10" s="24">
        <f>住CF!AB502</f>
        <v>0</v>
      </c>
      <c r="AA10" s="24">
        <f>住CF!AC502</f>
        <v>0</v>
      </c>
      <c r="AB10" s="24">
        <f>住CF!AD502</f>
        <v>0</v>
      </c>
      <c r="AC10" s="24">
        <f>住CF!AE502</f>
        <v>0</v>
      </c>
      <c r="AD10" s="24">
        <f>住CF!AF502</f>
        <v>0</v>
      </c>
      <c r="AE10" s="24">
        <f>住CF!AG502</f>
        <v>0</v>
      </c>
      <c r="AF10" s="24">
        <f>住CF!AH502</f>
        <v>0</v>
      </c>
      <c r="AG10" s="24">
        <f>住CF!AI502</f>
        <v>0</v>
      </c>
      <c r="AH10" s="24">
        <f>住CF!AJ502</f>
        <v>0</v>
      </c>
      <c r="AI10" s="24">
        <f>住CF!AK502</f>
        <v>0</v>
      </c>
      <c r="AJ10" s="24">
        <f>住CF!AL502</f>
        <v>0</v>
      </c>
      <c r="AK10" s="24">
        <f>住CF!AM502</f>
        <v>0</v>
      </c>
      <c r="AL10" s="24">
        <f>住CF!AN502</f>
        <v>0</v>
      </c>
      <c r="AM10" s="24">
        <f>住CF!AO502</f>
        <v>0</v>
      </c>
      <c r="AN10" s="24">
        <f>住CF!AP502</f>
        <v>0</v>
      </c>
      <c r="AO10" s="24">
        <f>住CF!AQ502</f>
        <v>0</v>
      </c>
      <c r="AP10" s="24">
        <f>住CF!AR502</f>
        <v>0</v>
      </c>
      <c r="AQ10" s="24">
        <f>住CF!AS502</f>
        <v>0</v>
      </c>
      <c r="AR10" s="24">
        <f>住CF!AT502</f>
        <v>0</v>
      </c>
      <c r="AS10" s="24">
        <f>住CF!AU502</f>
        <v>0</v>
      </c>
      <c r="AT10" s="24">
        <f>住CF!AV502</f>
        <v>0</v>
      </c>
      <c r="AU10" s="24">
        <f>住CF!AW502</f>
        <v>0</v>
      </c>
      <c r="AV10" s="24">
        <f>住CF!AX502</f>
        <v>0</v>
      </c>
      <c r="AW10" s="24">
        <f>住CF!AY502</f>
        <v>0</v>
      </c>
      <c r="AX10" s="24">
        <f>住CF!AZ502</f>
        <v>0</v>
      </c>
      <c r="AY10" s="24">
        <f>住CF!BA502</f>
        <v>0</v>
      </c>
      <c r="AZ10" s="24">
        <f>住CF!BB502</f>
        <v>0</v>
      </c>
      <c r="BA10" s="24">
        <f>住CF!BC502</f>
        <v>0</v>
      </c>
      <c r="BB10" s="24">
        <f>住CF!BD502</f>
        <v>0</v>
      </c>
      <c r="BC10" s="24">
        <f>住CF!BE502</f>
        <v>0</v>
      </c>
      <c r="BD10" s="24">
        <f>住CF!BF502</f>
        <v>0</v>
      </c>
      <c r="BE10" s="24">
        <f>住CF!BG502</f>
        <v>0</v>
      </c>
      <c r="BF10" s="24">
        <f>住CF!BH502</f>
        <v>0</v>
      </c>
      <c r="BG10" s="24">
        <f>住CF!BI502</f>
        <v>0</v>
      </c>
      <c r="BH10" s="24">
        <f>住CF!BJ502</f>
        <v>0</v>
      </c>
      <c r="BI10" s="24">
        <f>住CF!BK502</f>
        <v>0</v>
      </c>
      <c r="BJ10" s="24">
        <f>住CF!BL502</f>
        <v>0</v>
      </c>
      <c r="BK10" s="24">
        <f>住CF!BM502</f>
        <v>0</v>
      </c>
      <c r="BL10" s="206">
        <f>SUM(D10:BK10)</f>
        <v>0</v>
      </c>
    </row>
    <row r="11" spans="2:64" s="4" customFormat="1" ht="11.25">
      <c r="B11" s="178" t="s">
        <v>733</v>
      </c>
      <c r="C11" s="178"/>
      <c r="D11" s="184">
        <f>住CF!F524</f>
        <v>0</v>
      </c>
      <c r="E11" s="184">
        <f>住CF!G524</f>
        <v>0</v>
      </c>
      <c r="F11" s="184">
        <f>住CF!H524</f>
        <v>0</v>
      </c>
      <c r="G11" s="184">
        <f>住CF!I524</f>
        <v>0</v>
      </c>
      <c r="H11" s="184">
        <f>住CF!J524</f>
        <v>0</v>
      </c>
      <c r="I11" s="184">
        <f>住CF!K524</f>
        <v>0</v>
      </c>
      <c r="J11" s="184">
        <f>住CF!L524</f>
        <v>0</v>
      </c>
      <c r="K11" s="184">
        <f>住CF!M524</f>
        <v>0</v>
      </c>
      <c r="L11" s="184">
        <f>住CF!N524</f>
        <v>0</v>
      </c>
      <c r="M11" s="184">
        <f>住CF!O524</f>
        <v>0</v>
      </c>
      <c r="N11" s="184">
        <f>住CF!P524</f>
        <v>0</v>
      </c>
      <c r="O11" s="184">
        <f>住CF!Q524</f>
        <v>0</v>
      </c>
      <c r="P11" s="184">
        <f>住CF!R524</f>
        <v>0</v>
      </c>
      <c r="Q11" s="184">
        <f>住CF!S524</f>
        <v>0</v>
      </c>
      <c r="R11" s="184">
        <f>住CF!T524</f>
        <v>0</v>
      </c>
      <c r="S11" s="184">
        <f>住CF!U524</f>
        <v>0</v>
      </c>
      <c r="T11" s="184">
        <f>住CF!V524</f>
        <v>0</v>
      </c>
      <c r="U11" s="184">
        <f>住CF!W524</f>
        <v>0</v>
      </c>
      <c r="V11" s="184">
        <f>住CF!X524</f>
        <v>0</v>
      </c>
      <c r="W11" s="184">
        <f>住CF!Y524</f>
        <v>0</v>
      </c>
      <c r="X11" s="184">
        <f>住CF!Z524</f>
        <v>0</v>
      </c>
      <c r="Y11" s="184">
        <f>住CF!AA524</f>
        <v>0</v>
      </c>
      <c r="Z11" s="184">
        <f>住CF!AB524</f>
        <v>0</v>
      </c>
      <c r="AA11" s="184">
        <f>住CF!AC524</f>
        <v>0</v>
      </c>
      <c r="AB11" s="184">
        <f>住CF!AD524</f>
        <v>0</v>
      </c>
      <c r="AC11" s="184">
        <f>住CF!AE524</f>
        <v>0</v>
      </c>
      <c r="AD11" s="184">
        <f>住CF!AF524</f>
        <v>0</v>
      </c>
      <c r="AE11" s="184">
        <f>住CF!AG524</f>
        <v>0</v>
      </c>
      <c r="AF11" s="184">
        <f>住CF!AH524</f>
        <v>0</v>
      </c>
      <c r="AG11" s="184">
        <f>住CF!AI524</f>
        <v>0</v>
      </c>
      <c r="AH11" s="184">
        <f>住CF!AJ524</f>
        <v>0</v>
      </c>
      <c r="AI11" s="184">
        <f>住CF!AK524</f>
        <v>0</v>
      </c>
      <c r="AJ11" s="184">
        <f>住CF!AL524</f>
        <v>0</v>
      </c>
      <c r="AK11" s="184">
        <f>住CF!AM524</f>
        <v>0</v>
      </c>
      <c r="AL11" s="184">
        <f>住CF!AN524</f>
        <v>0</v>
      </c>
      <c r="AM11" s="184">
        <f>住CF!AO524</f>
        <v>0</v>
      </c>
      <c r="AN11" s="184">
        <f>住CF!AP524</f>
        <v>0</v>
      </c>
      <c r="AO11" s="184">
        <f>住CF!AQ524</f>
        <v>0</v>
      </c>
      <c r="AP11" s="184">
        <f>住CF!AR524</f>
        <v>0</v>
      </c>
      <c r="AQ11" s="184">
        <f>住CF!AS524</f>
        <v>0</v>
      </c>
      <c r="AR11" s="184">
        <f>住CF!AT524</f>
        <v>0</v>
      </c>
      <c r="AS11" s="184">
        <f>住CF!AU524</f>
        <v>0</v>
      </c>
      <c r="AT11" s="184">
        <f>住CF!AV524</f>
        <v>0</v>
      </c>
      <c r="AU11" s="184">
        <f>住CF!AW524</f>
        <v>0</v>
      </c>
      <c r="AV11" s="184">
        <f>住CF!AX524</f>
        <v>0</v>
      </c>
      <c r="AW11" s="184">
        <f>住CF!AY524</f>
        <v>0</v>
      </c>
      <c r="AX11" s="184">
        <f>住CF!AZ524</f>
        <v>0</v>
      </c>
      <c r="AY11" s="184">
        <f>住CF!BA524</f>
        <v>0</v>
      </c>
      <c r="AZ11" s="184">
        <f>住CF!BB524</f>
        <v>0</v>
      </c>
      <c r="BA11" s="184">
        <f>住CF!BC524</f>
        <v>0</v>
      </c>
      <c r="BB11" s="184">
        <f>住CF!BD524</f>
        <v>0</v>
      </c>
      <c r="BC11" s="184">
        <f>住CF!BE524</f>
        <v>0</v>
      </c>
      <c r="BD11" s="184">
        <f>住CF!BF524</f>
        <v>0</v>
      </c>
      <c r="BE11" s="184">
        <f>住CF!BG524</f>
        <v>0</v>
      </c>
      <c r="BF11" s="184">
        <f>住CF!BH524</f>
        <v>0</v>
      </c>
      <c r="BG11" s="184">
        <f>住CF!BI524</f>
        <v>0</v>
      </c>
      <c r="BH11" s="184">
        <f>住CF!BJ524</f>
        <v>0</v>
      </c>
      <c r="BI11" s="184">
        <f>住CF!BK524</f>
        <v>0</v>
      </c>
      <c r="BJ11" s="184">
        <f>住CF!BL524</f>
        <v>0</v>
      </c>
      <c r="BK11" s="184">
        <f>住CF!BM524</f>
        <v>0</v>
      </c>
      <c r="BL11" s="206">
        <f>SUM(D11:BK11)</f>
        <v>0</v>
      </c>
    </row>
    <row r="12" spans="2:64" s="4" customFormat="1" ht="11.25">
      <c r="B12" s="174" t="s">
        <v>28</v>
      </c>
      <c r="C12" s="174"/>
      <c r="D12" s="186">
        <f>住CF!F515</f>
        <v>0</v>
      </c>
      <c r="E12" s="24">
        <f>住CF!G515</f>
        <v>0</v>
      </c>
      <c r="F12" s="24">
        <f>住CF!H515</f>
        <v>0</v>
      </c>
      <c r="G12" s="24">
        <f>住CF!I515</f>
        <v>0</v>
      </c>
      <c r="H12" s="24">
        <f>住CF!J515</f>
        <v>0</v>
      </c>
      <c r="I12" s="24">
        <f>住CF!K515</f>
        <v>0</v>
      </c>
      <c r="J12" s="24">
        <f>住CF!L515</f>
        <v>0</v>
      </c>
      <c r="K12" s="24">
        <f>住CF!M515</f>
        <v>0</v>
      </c>
      <c r="L12" s="24">
        <f>住CF!N515</f>
        <v>0</v>
      </c>
      <c r="M12" s="24">
        <f>住CF!O515</f>
        <v>0</v>
      </c>
      <c r="N12" s="24">
        <f>住CF!P515</f>
        <v>0</v>
      </c>
      <c r="O12" s="24">
        <f>住CF!Q515</f>
        <v>0</v>
      </c>
      <c r="P12" s="24">
        <f>住CF!R515</f>
        <v>0</v>
      </c>
      <c r="Q12" s="24">
        <f>住CF!S515</f>
        <v>0</v>
      </c>
      <c r="R12" s="24">
        <f>住CF!T515</f>
        <v>0</v>
      </c>
      <c r="S12" s="24">
        <f>住CF!U515</f>
        <v>0</v>
      </c>
      <c r="T12" s="24">
        <f>住CF!V515</f>
        <v>0</v>
      </c>
      <c r="U12" s="24">
        <f>住CF!W515</f>
        <v>0</v>
      </c>
      <c r="V12" s="24">
        <f>住CF!X515</f>
        <v>0</v>
      </c>
      <c r="W12" s="24">
        <f>住CF!Y515</f>
        <v>0</v>
      </c>
      <c r="X12" s="24">
        <f>住CF!Z515</f>
        <v>0</v>
      </c>
      <c r="Y12" s="24">
        <f>住CF!AA515</f>
        <v>0</v>
      </c>
      <c r="Z12" s="24">
        <f>住CF!AB515</f>
        <v>0</v>
      </c>
      <c r="AA12" s="24">
        <f>住CF!AC515</f>
        <v>0</v>
      </c>
      <c r="AB12" s="24">
        <f>住CF!AD515</f>
        <v>0</v>
      </c>
      <c r="AC12" s="24">
        <f>住CF!AE515</f>
        <v>0</v>
      </c>
      <c r="AD12" s="24">
        <f>住CF!AF515</f>
        <v>0</v>
      </c>
      <c r="AE12" s="24">
        <f>住CF!AG515</f>
        <v>0</v>
      </c>
      <c r="AF12" s="24">
        <f>住CF!AH515</f>
        <v>0</v>
      </c>
      <c r="AG12" s="24">
        <f>住CF!AI515</f>
        <v>0</v>
      </c>
      <c r="AH12" s="24">
        <f>住CF!AJ515</f>
        <v>0</v>
      </c>
      <c r="AI12" s="24">
        <f>住CF!AK515</f>
        <v>0</v>
      </c>
      <c r="AJ12" s="24">
        <f>住CF!AL515</f>
        <v>0</v>
      </c>
      <c r="AK12" s="24">
        <f>住CF!AM515</f>
        <v>0</v>
      </c>
      <c r="AL12" s="24">
        <f>住CF!AN515</f>
        <v>0</v>
      </c>
      <c r="AM12" s="24">
        <f>住CF!AO515</f>
        <v>0</v>
      </c>
      <c r="AN12" s="24">
        <f>住CF!AP515</f>
        <v>0</v>
      </c>
      <c r="AO12" s="24">
        <f>住CF!AQ515</f>
        <v>0</v>
      </c>
      <c r="AP12" s="24">
        <f>住CF!AR515</f>
        <v>0</v>
      </c>
      <c r="AQ12" s="24">
        <f>住CF!AS515</f>
        <v>0</v>
      </c>
      <c r="AR12" s="24">
        <f>住CF!AT515</f>
        <v>0</v>
      </c>
      <c r="AS12" s="24">
        <f>住CF!AU515</f>
        <v>0</v>
      </c>
      <c r="AT12" s="24">
        <f>住CF!AV515</f>
        <v>0</v>
      </c>
      <c r="AU12" s="24">
        <f>住CF!AW515</f>
        <v>0</v>
      </c>
      <c r="AV12" s="24">
        <f>住CF!AX515</f>
        <v>0</v>
      </c>
      <c r="AW12" s="24">
        <f>住CF!AY515</f>
        <v>0</v>
      </c>
      <c r="AX12" s="24">
        <f>住CF!AZ515</f>
        <v>0</v>
      </c>
      <c r="AY12" s="24">
        <f>住CF!BA515</f>
        <v>0</v>
      </c>
      <c r="AZ12" s="24">
        <f>住CF!BB515</f>
        <v>0</v>
      </c>
      <c r="BA12" s="24">
        <f>住CF!BC515</f>
        <v>0</v>
      </c>
      <c r="BB12" s="24">
        <f>住CF!BD515</f>
        <v>0</v>
      </c>
      <c r="BC12" s="24">
        <f>住CF!BE515</f>
        <v>0</v>
      </c>
      <c r="BD12" s="24">
        <f>住CF!BF515</f>
        <v>0</v>
      </c>
      <c r="BE12" s="24">
        <f>住CF!BG515</f>
        <v>0</v>
      </c>
      <c r="BF12" s="24">
        <f>住CF!BH515</f>
        <v>0</v>
      </c>
      <c r="BG12" s="24">
        <f>住CF!BI515</f>
        <v>0</v>
      </c>
      <c r="BH12" s="24">
        <f>住CF!BJ515</f>
        <v>0</v>
      </c>
      <c r="BI12" s="24">
        <f>住CF!BK515</f>
        <v>0</v>
      </c>
      <c r="BJ12" s="24">
        <f>住CF!BL515</f>
        <v>0</v>
      </c>
      <c r="BK12" s="24">
        <f>住CF!BM515</f>
        <v>0</v>
      </c>
      <c r="BL12" s="206">
        <f>SUM(D12:BK12)</f>
        <v>0</v>
      </c>
    </row>
    <row r="13" spans="2:64" s="4" customFormat="1" ht="11.25">
      <c r="B13" s="174" t="s">
        <v>635</v>
      </c>
      <c r="C13" s="174"/>
      <c r="D13" s="186">
        <f>住CF!F516</f>
        <v>0</v>
      </c>
      <c r="E13" s="24">
        <f>住CF!G516</f>
        <v>0</v>
      </c>
      <c r="F13" s="24">
        <f>住CF!H516</f>
        <v>0</v>
      </c>
      <c r="G13" s="24">
        <f>住CF!I516</f>
        <v>0</v>
      </c>
      <c r="H13" s="24">
        <f>住CF!J516</f>
        <v>0</v>
      </c>
      <c r="I13" s="24">
        <f>住CF!K516</f>
        <v>0</v>
      </c>
      <c r="J13" s="24">
        <f>住CF!L516</f>
        <v>0</v>
      </c>
      <c r="K13" s="24">
        <f>住CF!M516</f>
        <v>0</v>
      </c>
      <c r="L13" s="24">
        <f>住CF!N516</f>
        <v>0</v>
      </c>
      <c r="M13" s="24">
        <f>住CF!O516</f>
        <v>0</v>
      </c>
      <c r="N13" s="24">
        <f>住CF!P516</f>
        <v>0</v>
      </c>
      <c r="O13" s="24">
        <f>住CF!Q516</f>
        <v>0</v>
      </c>
      <c r="P13" s="24">
        <f>住CF!R516</f>
        <v>0</v>
      </c>
      <c r="Q13" s="24">
        <f>住CF!S516</f>
        <v>0</v>
      </c>
      <c r="R13" s="24">
        <f>住CF!T516</f>
        <v>0</v>
      </c>
      <c r="S13" s="24">
        <f>住CF!U516</f>
        <v>0</v>
      </c>
      <c r="T13" s="24">
        <f>住CF!V516</f>
        <v>0</v>
      </c>
      <c r="U13" s="24">
        <f>住CF!W516</f>
        <v>0</v>
      </c>
      <c r="V13" s="24">
        <f>住CF!X516</f>
        <v>0</v>
      </c>
      <c r="W13" s="24">
        <f>住CF!Y516</f>
        <v>0</v>
      </c>
      <c r="X13" s="24">
        <f>住CF!Z516</f>
        <v>0</v>
      </c>
      <c r="Y13" s="24">
        <f>住CF!AA516</f>
        <v>0</v>
      </c>
      <c r="Z13" s="24">
        <f>住CF!AB516</f>
        <v>0</v>
      </c>
      <c r="AA13" s="24">
        <f>住CF!AC516</f>
        <v>0</v>
      </c>
      <c r="AB13" s="24">
        <f>住CF!AD516</f>
        <v>0</v>
      </c>
      <c r="AC13" s="24">
        <f>住CF!AE516</f>
        <v>0</v>
      </c>
      <c r="AD13" s="24">
        <f>住CF!AF516</f>
        <v>0</v>
      </c>
      <c r="AE13" s="24">
        <f>住CF!AG516</f>
        <v>0</v>
      </c>
      <c r="AF13" s="24">
        <f>住CF!AH516</f>
        <v>0</v>
      </c>
      <c r="AG13" s="24">
        <f>住CF!AI516</f>
        <v>0</v>
      </c>
      <c r="AH13" s="24">
        <f>住CF!AJ516</f>
        <v>0</v>
      </c>
      <c r="AI13" s="24">
        <f>住CF!AK516</f>
        <v>0</v>
      </c>
      <c r="AJ13" s="24">
        <f>住CF!AL516</f>
        <v>0</v>
      </c>
      <c r="AK13" s="24">
        <f>住CF!AM516</f>
        <v>0</v>
      </c>
      <c r="AL13" s="24">
        <f>住CF!AN516</f>
        <v>0</v>
      </c>
      <c r="AM13" s="24">
        <f>住CF!AO516</f>
        <v>0</v>
      </c>
      <c r="AN13" s="24">
        <f>住CF!AP516</f>
        <v>0</v>
      </c>
      <c r="AO13" s="24">
        <f>住CF!AQ516</f>
        <v>0</v>
      </c>
      <c r="AP13" s="24">
        <f>住CF!AR516</f>
        <v>0</v>
      </c>
      <c r="AQ13" s="24">
        <f>住CF!AS516</f>
        <v>0</v>
      </c>
      <c r="AR13" s="24">
        <f>住CF!AT516</f>
        <v>0</v>
      </c>
      <c r="AS13" s="24">
        <f>住CF!AU516</f>
        <v>0</v>
      </c>
      <c r="AT13" s="24">
        <f>住CF!AV516</f>
        <v>0</v>
      </c>
      <c r="AU13" s="24">
        <f>住CF!AW516</f>
        <v>0</v>
      </c>
      <c r="AV13" s="24">
        <f>住CF!AX516</f>
        <v>0</v>
      </c>
      <c r="AW13" s="24">
        <f>住CF!AY516</f>
        <v>0</v>
      </c>
      <c r="AX13" s="24">
        <f>住CF!AZ516</f>
        <v>0</v>
      </c>
      <c r="AY13" s="24">
        <f>住CF!BA516</f>
        <v>0</v>
      </c>
      <c r="AZ13" s="24">
        <f>住CF!BB516</f>
        <v>0</v>
      </c>
      <c r="BA13" s="24">
        <f>住CF!BC516</f>
        <v>0</v>
      </c>
      <c r="BB13" s="24">
        <f>住CF!BD516</f>
        <v>0</v>
      </c>
      <c r="BC13" s="24">
        <f>住CF!BE516</f>
        <v>0</v>
      </c>
      <c r="BD13" s="24">
        <f>住CF!BF516</f>
        <v>0</v>
      </c>
      <c r="BE13" s="24">
        <f>住CF!BG516</f>
        <v>0</v>
      </c>
      <c r="BF13" s="24">
        <f>住CF!BH516</f>
        <v>0</v>
      </c>
      <c r="BG13" s="24">
        <f>住CF!BI516</f>
        <v>0</v>
      </c>
      <c r="BH13" s="24">
        <f>住CF!BJ516</f>
        <v>0</v>
      </c>
      <c r="BI13" s="24">
        <f>住CF!BK516</f>
        <v>0</v>
      </c>
      <c r="BJ13" s="24">
        <f>住CF!BL516</f>
        <v>0</v>
      </c>
      <c r="BK13" s="24">
        <f>住CF!BM516</f>
        <v>0</v>
      </c>
      <c r="BL13" s="206">
        <f>SUM(D13:BK13)</f>
        <v>0</v>
      </c>
    </row>
    <row r="14" spans="2:64" s="4" customFormat="1" ht="11.25">
      <c r="B14" s="174" t="s">
        <v>30</v>
      </c>
      <c r="C14" s="174"/>
      <c r="D14" s="186">
        <f>住CF!F517</f>
        <v>0</v>
      </c>
      <c r="E14" s="24">
        <f>住CF!G517</f>
        <v>0</v>
      </c>
      <c r="F14" s="24">
        <f>住CF!H517</f>
        <v>0</v>
      </c>
      <c r="G14" s="24">
        <f>住CF!I517</f>
        <v>0</v>
      </c>
      <c r="H14" s="24">
        <f>住CF!J517</f>
        <v>0</v>
      </c>
      <c r="I14" s="24">
        <f>住CF!K517</f>
        <v>0</v>
      </c>
      <c r="J14" s="24">
        <f>住CF!L517</f>
        <v>0</v>
      </c>
      <c r="K14" s="24">
        <f>住CF!M517</f>
        <v>0</v>
      </c>
      <c r="L14" s="24">
        <f>住CF!N517</f>
        <v>0</v>
      </c>
      <c r="M14" s="24">
        <f>住CF!O517</f>
        <v>0</v>
      </c>
      <c r="N14" s="24">
        <f>住CF!P517</f>
        <v>0</v>
      </c>
      <c r="O14" s="24">
        <f>住CF!Q517</f>
        <v>0</v>
      </c>
      <c r="P14" s="24">
        <f>住CF!R517</f>
        <v>0</v>
      </c>
      <c r="Q14" s="24">
        <f>住CF!S517</f>
        <v>0</v>
      </c>
      <c r="R14" s="24">
        <f>住CF!T517</f>
        <v>0</v>
      </c>
      <c r="S14" s="24">
        <f>住CF!U517</f>
        <v>0</v>
      </c>
      <c r="T14" s="24">
        <f>住CF!V517</f>
        <v>0</v>
      </c>
      <c r="U14" s="24">
        <f>住CF!W517</f>
        <v>0</v>
      </c>
      <c r="V14" s="24">
        <f>住CF!X517</f>
        <v>0</v>
      </c>
      <c r="W14" s="24">
        <f>住CF!Y517</f>
        <v>0</v>
      </c>
      <c r="X14" s="24">
        <f>住CF!Z517</f>
        <v>0</v>
      </c>
      <c r="Y14" s="24">
        <f>住CF!AA517</f>
        <v>0</v>
      </c>
      <c r="Z14" s="24">
        <f>住CF!AB517</f>
        <v>0</v>
      </c>
      <c r="AA14" s="24">
        <f>住CF!AC517</f>
        <v>0</v>
      </c>
      <c r="AB14" s="24">
        <f>住CF!AD517</f>
        <v>0</v>
      </c>
      <c r="AC14" s="24">
        <f>住CF!AE517</f>
        <v>0</v>
      </c>
      <c r="AD14" s="24">
        <f>住CF!AF517</f>
        <v>0</v>
      </c>
      <c r="AE14" s="24">
        <f>住CF!AG517</f>
        <v>0</v>
      </c>
      <c r="AF14" s="24">
        <f>住CF!AH517</f>
        <v>0</v>
      </c>
      <c r="AG14" s="24">
        <f>住CF!AI517</f>
        <v>0</v>
      </c>
      <c r="AH14" s="24">
        <f>住CF!AJ517</f>
        <v>0</v>
      </c>
      <c r="AI14" s="24">
        <f>住CF!AK517</f>
        <v>0</v>
      </c>
      <c r="AJ14" s="24">
        <f>住CF!AL517</f>
        <v>0</v>
      </c>
      <c r="AK14" s="24">
        <f>住CF!AM517</f>
        <v>0</v>
      </c>
      <c r="AL14" s="24">
        <f>住CF!AN517</f>
        <v>0</v>
      </c>
      <c r="AM14" s="24">
        <f>住CF!AO517</f>
        <v>0</v>
      </c>
      <c r="AN14" s="24">
        <f>住CF!AP517</f>
        <v>0</v>
      </c>
      <c r="AO14" s="24">
        <f>住CF!AQ517</f>
        <v>0</v>
      </c>
      <c r="AP14" s="24">
        <f>住CF!AR517</f>
        <v>0</v>
      </c>
      <c r="AQ14" s="24">
        <f>住CF!AS517</f>
        <v>0</v>
      </c>
      <c r="AR14" s="24">
        <f>住CF!AT517</f>
        <v>0</v>
      </c>
      <c r="AS14" s="24">
        <f>住CF!AU517</f>
        <v>0</v>
      </c>
      <c r="AT14" s="24">
        <f>住CF!AV517</f>
        <v>0</v>
      </c>
      <c r="AU14" s="24">
        <f>住CF!AW517</f>
        <v>0</v>
      </c>
      <c r="AV14" s="24">
        <f>住CF!AX517</f>
        <v>0</v>
      </c>
      <c r="AW14" s="24">
        <f>住CF!AY517</f>
        <v>0</v>
      </c>
      <c r="AX14" s="24">
        <f>住CF!AZ517</f>
        <v>0</v>
      </c>
      <c r="AY14" s="24">
        <f>住CF!BA517</f>
        <v>0</v>
      </c>
      <c r="AZ14" s="24">
        <f>住CF!BB517</f>
        <v>0</v>
      </c>
      <c r="BA14" s="24">
        <f>住CF!BC517</f>
        <v>0</v>
      </c>
      <c r="BB14" s="24">
        <f>住CF!BD517</f>
        <v>0</v>
      </c>
      <c r="BC14" s="24">
        <f>住CF!BE517</f>
        <v>0</v>
      </c>
      <c r="BD14" s="24">
        <f>住CF!BF517</f>
        <v>0</v>
      </c>
      <c r="BE14" s="24">
        <f>住CF!BG517</f>
        <v>0</v>
      </c>
      <c r="BF14" s="24">
        <f>住CF!BH517</f>
        <v>0</v>
      </c>
      <c r="BG14" s="24">
        <f>住CF!BI517</f>
        <v>0</v>
      </c>
      <c r="BH14" s="24">
        <f>住CF!BJ517</f>
        <v>0</v>
      </c>
      <c r="BI14" s="24">
        <f>住CF!BK517</f>
        <v>0</v>
      </c>
      <c r="BJ14" s="24">
        <f>住CF!BL517</f>
        <v>0</v>
      </c>
      <c r="BK14" s="24">
        <f>住CF!BM517</f>
        <v>0</v>
      </c>
      <c r="BL14" s="206">
        <f>SUM(D14:BK14)</f>
        <v>0</v>
      </c>
    </row>
    <row r="15" spans="2:64" s="4" customFormat="1" ht="11.25">
      <c r="B15" s="238"/>
      <c r="C15" s="17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06"/>
    </row>
    <row r="16" spans="2:64" s="172" customFormat="1" ht="12" thickBot="1">
      <c r="B16" s="240"/>
      <c r="C16" s="177" t="s">
        <v>621</v>
      </c>
      <c r="D16" s="183">
        <f t="shared" ref="D16:AI16" si="1">SUBTOTAL(9,D9:D15)</f>
        <v>0</v>
      </c>
      <c r="E16" s="183">
        <f t="shared" si="1"/>
        <v>0</v>
      </c>
      <c r="F16" s="183">
        <f t="shared" si="1"/>
        <v>0</v>
      </c>
      <c r="G16" s="183">
        <f t="shared" si="1"/>
        <v>0</v>
      </c>
      <c r="H16" s="183">
        <f t="shared" si="1"/>
        <v>0</v>
      </c>
      <c r="I16" s="183">
        <f t="shared" si="1"/>
        <v>0</v>
      </c>
      <c r="J16" s="183">
        <f t="shared" si="1"/>
        <v>0</v>
      </c>
      <c r="K16" s="183">
        <f t="shared" si="1"/>
        <v>0</v>
      </c>
      <c r="L16" s="183">
        <f t="shared" si="1"/>
        <v>0</v>
      </c>
      <c r="M16" s="183">
        <f t="shared" si="1"/>
        <v>0</v>
      </c>
      <c r="N16" s="183">
        <f t="shared" si="1"/>
        <v>0</v>
      </c>
      <c r="O16" s="183">
        <f t="shared" si="1"/>
        <v>0</v>
      </c>
      <c r="P16" s="183">
        <f t="shared" si="1"/>
        <v>0</v>
      </c>
      <c r="Q16" s="183">
        <f t="shared" si="1"/>
        <v>0</v>
      </c>
      <c r="R16" s="183">
        <f t="shared" si="1"/>
        <v>0</v>
      </c>
      <c r="S16" s="183">
        <f t="shared" si="1"/>
        <v>0</v>
      </c>
      <c r="T16" s="183">
        <f t="shared" si="1"/>
        <v>0</v>
      </c>
      <c r="U16" s="183">
        <f t="shared" si="1"/>
        <v>0</v>
      </c>
      <c r="V16" s="183">
        <f t="shared" si="1"/>
        <v>0</v>
      </c>
      <c r="W16" s="183">
        <f t="shared" si="1"/>
        <v>0</v>
      </c>
      <c r="X16" s="183">
        <f t="shared" si="1"/>
        <v>0</v>
      </c>
      <c r="Y16" s="183">
        <f t="shared" si="1"/>
        <v>0</v>
      </c>
      <c r="Z16" s="183">
        <f t="shared" si="1"/>
        <v>0</v>
      </c>
      <c r="AA16" s="183">
        <f t="shared" si="1"/>
        <v>0</v>
      </c>
      <c r="AB16" s="183">
        <f t="shared" si="1"/>
        <v>0</v>
      </c>
      <c r="AC16" s="183">
        <f t="shared" si="1"/>
        <v>0</v>
      </c>
      <c r="AD16" s="183">
        <f t="shared" si="1"/>
        <v>0</v>
      </c>
      <c r="AE16" s="183">
        <f t="shared" si="1"/>
        <v>0</v>
      </c>
      <c r="AF16" s="183">
        <f t="shared" si="1"/>
        <v>0</v>
      </c>
      <c r="AG16" s="183">
        <f t="shared" si="1"/>
        <v>0</v>
      </c>
      <c r="AH16" s="183">
        <f t="shared" si="1"/>
        <v>0</v>
      </c>
      <c r="AI16" s="183">
        <f t="shared" si="1"/>
        <v>0</v>
      </c>
      <c r="AJ16" s="183">
        <f t="shared" ref="AJ16:BK16" si="2">SUBTOTAL(9,AJ9:AJ15)</f>
        <v>0</v>
      </c>
      <c r="AK16" s="183">
        <f t="shared" si="2"/>
        <v>0</v>
      </c>
      <c r="AL16" s="183">
        <f t="shared" si="2"/>
        <v>0</v>
      </c>
      <c r="AM16" s="183">
        <f t="shared" si="2"/>
        <v>0</v>
      </c>
      <c r="AN16" s="183">
        <f t="shared" si="2"/>
        <v>0</v>
      </c>
      <c r="AO16" s="183">
        <f t="shared" si="2"/>
        <v>0</v>
      </c>
      <c r="AP16" s="183">
        <f t="shared" si="2"/>
        <v>0</v>
      </c>
      <c r="AQ16" s="183">
        <f t="shared" si="2"/>
        <v>0</v>
      </c>
      <c r="AR16" s="183">
        <f t="shared" si="2"/>
        <v>0</v>
      </c>
      <c r="AS16" s="183">
        <f t="shared" si="2"/>
        <v>0</v>
      </c>
      <c r="AT16" s="183">
        <f t="shared" si="2"/>
        <v>0</v>
      </c>
      <c r="AU16" s="183">
        <f t="shared" si="2"/>
        <v>0</v>
      </c>
      <c r="AV16" s="183">
        <f t="shared" si="2"/>
        <v>0</v>
      </c>
      <c r="AW16" s="183">
        <f t="shared" si="2"/>
        <v>0</v>
      </c>
      <c r="AX16" s="183">
        <f t="shared" si="2"/>
        <v>0</v>
      </c>
      <c r="AY16" s="183">
        <f t="shared" si="2"/>
        <v>0</v>
      </c>
      <c r="AZ16" s="183">
        <f t="shared" si="2"/>
        <v>0</v>
      </c>
      <c r="BA16" s="183">
        <f t="shared" si="2"/>
        <v>0</v>
      </c>
      <c r="BB16" s="183">
        <f t="shared" si="2"/>
        <v>0</v>
      </c>
      <c r="BC16" s="183">
        <f t="shared" si="2"/>
        <v>0</v>
      </c>
      <c r="BD16" s="183">
        <f t="shared" si="2"/>
        <v>0</v>
      </c>
      <c r="BE16" s="183">
        <f t="shared" si="2"/>
        <v>0</v>
      </c>
      <c r="BF16" s="183">
        <f t="shared" si="2"/>
        <v>0</v>
      </c>
      <c r="BG16" s="183">
        <f t="shared" si="2"/>
        <v>0</v>
      </c>
      <c r="BH16" s="183">
        <f t="shared" si="2"/>
        <v>0</v>
      </c>
      <c r="BI16" s="183">
        <f t="shared" si="2"/>
        <v>0</v>
      </c>
      <c r="BJ16" s="183">
        <f t="shared" si="2"/>
        <v>0</v>
      </c>
      <c r="BK16" s="183">
        <f t="shared" si="2"/>
        <v>0</v>
      </c>
      <c r="BL16" s="202">
        <f>SUM(D16:BK16)</f>
        <v>0</v>
      </c>
    </row>
    <row r="17" spans="2:64" s="4" customFormat="1" ht="11.25">
      <c r="B17" s="178" t="s">
        <v>29</v>
      </c>
      <c r="C17" s="178"/>
      <c r="D17" s="184">
        <f>住CF!F496</f>
        <v>0</v>
      </c>
      <c r="E17" s="184">
        <f>住CF!G496</f>
        <v>0</v>
      </c>
      <c r="F17" s="184">
        <f>住CF!H496</f>
        <v>0</v>
      </c>
      <c r="G17" s="184">
        <f>住CF!I496</f>
        <v>0</v>
      </c>
      <c r="H17" s="184">
        <f>住CF!J496</f>
        <v>0</v>
      </c>
      <c r="I17" s="184">
        <f>住CF!K496</f>
        <v>0</v>
      </c>
      <c r="J17" s="184">
        <f>住CF!L496</f>
        <v>0</v>
      </c>
      <c r="K17" s="184">
        <f>住CF!M496</f>
        <v>0</v>
      </c>
      <c r="L17" s="184">
        <f>住CF!N496</f>
        <v>0</v>
      </c>
      <c r="M17" s="184">
        <f>住CF!O496</f>
        <v>0</v>
      </c>
      <c r="N17" s="184">
        <f>住CF!P496</f>
        <v>0</v>
      </c>
      <c r="O17" s="184">
        <f>住CF!Q496</f>
        <v>0</v>
      </c>
      <c r="P17" s="184">
        <f>住CF!R496</f>
        <v>0</v>
      </c>
      <c r="Q17" s="184">
        <f>住CF!S496</f>
        <v>0</v>
      </c>
      <c r="R17" s="184">
        <f>住CF!T496</f>
        <v>0</v>
      </c>
      <c r="S17" s="184">
        <f>住CF!U496</f>
        <v>0</v>
      </c>
      <c r="T17" s="184">
        <f>住CF!V496</f>
        <v>0</v>
      </c>
      <c r="U17" s="184">
        <f>住CF!W496</f>
        <v>0</v>
      </c>
      <c r="V17" s="184">
        <f>住CF!X496</f>
        <v>0</v>
      </c>
      <c r="W17" s="184">
        <f>住CF!Y496</f>
        <v>0</v>
      </c>
      <c r="X17" s="184">
        <f>住CF!Z496</f>
        <v>0</v>
      </c>
      <c r="Y17" s="184">
        <f>住CF!AA496</f>
        <v>0</v>
      </c>
      <c r="Z17" s="184">
        <f>住CF!AB496</f>
        <v>0</v>
      </c>
      <c r="AA17" s="184">
        <f>住CF!AC496</f>
        <v>0</v>
      </c>
      <c r="AB17" s="184">
        <f>住CF!AD496</f>
        <v>0</v>
      </c>
      <c r="AC17" s="184">
        <f>住CF!AE496</f>
        <v>0</v>
      </c>
      <c r="AD17" s="184">
        <f>住CF!AF496</f>
        <v>0</v>
      </c>
      <c r="AE17" s="184">
        <f>住CF!AG496</f>
        <v>0</v>
      </c>
      <c r="AF17" s="184">
        <f>住CF!AH496</f>
        <v>0</v>
      </c>
      <c r="AG17" s="184">
        <f>住CF!AI496</f>
        <v>0</v>
      </c>
      <c r="AH17" s="184">
        <f>住CF!AJ496</f>
        <v>0</v>
      </c>
      <c r="AI17" s="184">
        <f>住CF!AK496</f>
        <v>0</v>
      </c>
      <c r="AJ17" s="184">
        <f>住CF!AL496</f>
        <v>0</v>
      </c>
      <c r="AK17" s="184">
        <f>住CF!AM496</f>
        <v>0</v>
      </c>
      <c r="AL17" s="184">
        <f>住CF!AN496</f>
        <v>0</v>
      </c>
      <c r="AM17" s="184">
        <f>住CF!AO496</f>
        <v>0</v>
      </c>
      <c r="AN17" s="184">
        <f>住CF!AP496</f>
        <v>0</v>
      </c>
      <c r="AO17" s="184">
        <f>住CF!AQ496</f>
        <v>0</v>
      </c>
      <c r="AP17" s="184">
        <f>住CF!AR496</f>
        <v>0</v>
      </c>
      <c r="AQ17" s="184">
        <f>住CF!AS496</f>
        <v>0</v>
      </c>
      <c r="AR17" s="184">
        <f>住CF!AT496</f>
        <v>0</v>
      </c>
      <c r="AS17" s="184">
        <f>住CF!AU496</f>
        <v>0</v>
      </c>
      <c r="AT17" s="184">
        <f>住CF!AV496</f>
        <v>0</v>
      </c>
      <c r="AU17" s="184">
        <f>住CF!AW496</f>
        <v>0</v>
      </c>
      <c r="AV17" s="184">
        <f>住CF!AX496</f>
        <v>0</v>
      </c>
      <c r="AW17" s="184">
        <f>住CF!AY496</f>
        <v>0</v>
      </c>
      <c r="AX17" s="184">
        <f>住CF!AZ496</f>
        <v>0</v>
      </c>
      <c r="AY17" s="184">
        <f>住CF!BA496</f>
        <v>0</v>
      </c>
      <c r="AZ17" s="184">
        <f>住CF!BB496</f>
        <v>0</v>
      </c>
      <c r="BA17" s="184">
        <f>住CF!BC496</f>
        <v>0</v>
      </c>
      <c r="BB17" s="184">
        <f>住CF!BD496</f>
        <v>0</v>
      </c>
      <c r="BC17" s="184">
        <f>住CF!BE496</f>
        <v>0</v>
      </c>
      <c r="BD17" s="184">
        <f>住CF!BF496</f>
        <v>0</v>
      </c>
      <c r="BE17" s="184">
        <f>住CF!BG496</f>
        <v>0</v>
      </c>
      <c r="BF17" s="184">
        <f>住CF!BH496</f>
        <v>0</v>
      </c>
      <c r="BG17" s="184">
        <f>住CF!BI496</f>
        <v>0</v>
      </c>
      <c r="BH17" s="184">
        <f>住CF!BJ496</f>
        <v>0</v>
      </c>
      <c r="BI17" s="184">
        <f>住CF!BK496</f>
        <v>0</v>
      </c>
      <c r="BJ17" s="184">
        <f>住CF!BL496</f>
        <v>0</v>
      </c>
      <c r="BK17" s="184">
        <f>住CF!BM496</f>
        <v>0</v>
      </c>
      <c r="BL17" s="207">
        <f>SUM(D17:BK17)</f>
        <v>0</v>
      </c>
    </row>
    <row r="18" spans="2:64" s="4" customFormat="1" ht="11.25">
      <c r="B18" s="174" t="s">
        <v>380</v>
      </c>
      <c r="C18" s="174"/>
      <c r="D18" s="24">
        <f>住CF!F497</f>
        <v>0</v>
      </c>
      <c r="E18" s="24">
        <f>住CF!G497</f>
        <v>0</v>
      </c>
      <c r="F18" s="24">
        <f>住CF!H497</f>
        <v>0</v>
      </c>
      <c r="G18" s="24">
        <f>住CF!I497</f>
        <v>0</v>
      </c>
      <c r="H18" s="24">
        <f>住CF!J497</f>
        <v>0</v>
      </c>
      <c r="I18" s="24">
        <f>住CF!K497</f>
        <v>0</v>
      </c>
      <c r="J18" s="24">
        <f>住CF!L497</f>
        <v>0</v>
      </c>
      <c r="K18" s="24">
        <f>住CF!M497</f>
        <v>0</v>
      </c>
      <c r="L18" s="24">
        <f>住CF!N497</f>
        <v>0</v>
      </c>
      <c r="M18" s="24">
        <f>住CF!O497</f>
        <v>0</v>
      </c>
      <c r="N18" s="24">
        <f>住CF!P497</f>
        <v>0</v>
      </c>
      <c r="O18" s="24">
        <f>住CF!Q497</f>
        <v>0</v>
      </c>
      <c r="P18" s="24">
        <f>住CF!R497</f>
        <v>0</v>
      </c>
      <c r="Q18" s="24">
        <f>住CF!S497</f>
        <v>0</v>
      </c>
      <c r="R18" s="24">
        <f>住CF!T497</f>
        <v>0</v>
      </c>
      <c r="S18" s="24">
        <f>住CF!U497</f>
        <v>0</v>
      </c>
      <c r="T18" s="24">
        <f>住CF!V497</f>
        <v>0</v>
      </c>
      <c r="U18" s="24">
        <f>住CF!W497</f>
        <v>0</v>
      </c>
      <c r="V18" s="24">
        <f>住CF!X497</f>
        <v>0</v>
      </c>
      <c r="W18" s="24">
        <f>住CF!Y497</f>
        <v>0</v>
      </c>
      <c r="X18" s="24">
        <f>住CF!Z497</f>
        <v>0</v>
      </c>
      <c r="Y18" s="24">
        <f>住CF!AA497</f>
        <v>0</v>
      </c>
      <c r="Z18" s="24">
        <f>住CF!AB497</f>
        <v>0</v>
      </c>
      <c r="AA18" s="24">
        <f>住CF!AC497</f>
        <v>0</v>
      </c>
      <c r="AB18" s="24">
        <f>住CF!AD497</f>
        <v>0</v>
      </c>
      <c r="AC18" s="24">
        <f>住CF!AE497</f>
        <v>0</v>
      </c>
      <c r="AD18" s="24">
        <f>住CF!AF497</f>
        <v>0</v>
      </c>
      <c r="AE18" s="24">
        <f>住CF!AG497</f>
        <v>0</v>
      </c>
      <c r="AF18" s="24">
        <f>住CF!AH497</f>
        <v>0</v>
      </c>
      <c r="AG18" s="24">
        <f>住CF!AI497</f>
        <v>0</v>
      </c>
      <c r="AH18" s="24">
        <f>住CF!AJ497</f>
        <v>0</v>
      </c>
      <c r="AI18" s="24">
        <f>住CF!AK497</f>
        <v>0</v>
      </c>
      <c r="AJ18" s="24">
        <f>住CF!AL497</f>
        <v>0</v>
      </c>
      <c r="AK18" s="24">
        <f>住CF!AM497</f>
        <v>0</v>
      </c>
      <c r="AL18" s="24">
        <f>住CF!AN497</f>
        <v>0</v>
      </c>
      <c r="AM18" s="24">
        <f>住CF!AO497</f>
        <v>0</v>
      </c>
      <c r="AN18" s="24">
        <f>住CF!AP497</f>
        <v>0</v>
      </c>
      <c r="AO18" s="24">
        <f>住CF!AQ497</f>
        <v>0</v>
      </c>
      <c r="AP18" s="24">
        <f>住CF!AR497</f>
        <v>0</v>
      </c>
      <c r="AQ18" s="24">
        <f>住CF!AS497</f>
        <v>0</v>
      </c>
      <c r="AR18" s="24">
        <f>住CF!AT497</f>
        <v>0</v>
      </c>
      <c r="AS18" s="24">
        <f>住CF!AU497</f>
        <v>0</v>
      </c>
      <c r="AT18" s="24">
        <f>住CF!AV497</f>
        <v>0</v>
      </c>
      <c r="AU18" s="24">
        <f>住CF!AW497</f>
        <v>0</v>
      </c>
      <c r="AV18" s="24">
        <f>住CF!AX497</f>
        <v>0</v>
      </c>
      <c r="AW18" s="24">
        <f>住CF!AY497</f>
        <v>0</v>
      </c>
      <c r="AX18" s="24">
        <f>住CF!AZ497</f>
        <v>0</v>
      </c>
      <c r="AY18" s="24">
        <f>住CF!BA497</f>
        <v>0</v>
      </c>
      <c r="AZ18" s="24">
        <f>住CF!BB497</f>
        <v>0</v>
      </c>
      <c r="BA18" s="24">
        <f>住CF!BC497</f>
        <v>0</v>
      </c>
      <c r="BB18" s="24">
        <f>住CF!BD497</f>
        <v>0</v>
      </c>
      <c r="BC18" s="24">
        <f>住CF!BE497</f>
        <v>0</v>
      </c>
      <c r="BD18" s="24">
        <f>住CF!BF497</f>
        <v>0</v>
      </c>
      <c r="BE18" s="24">
        <f>住CF!BG497</f>
        <v>0</v>
      </c>
      <c r="BF18" s="24">
        <f>住CF!BH497</f>
        <v>0</v>
      </c>
      <c r="BG18" s="24">
        <f>住CF!BI497</f>
        <v>0</v>
      </c>
      <c r="BH18" s="24">
        <f>住CF!BJ497</f>
        <v>0</v>
      </c>
      <c r="BI18" s="24">
        <f>住CF!BK497</f>
        <v>0</v>
      </c>
      <c r="BJ18" s="24">
        <f>住CF!BL497</f>
        <v>0</v>
      </c>
      <c r="BK18" s="24">
        <f>住CF!BM497</f>
        <v>0</v>
      </c>
      <c r="BL18" s="206">
        <f>SUM(D18:BK18)</f>
        <v>0</v>
      </c>
    </row>
    <row r="19" spans="2:64" s="4" customFormat="1" ht="11.25">
      <c r="B19" s="174" t="s">
        <v>381</v>
      </c>
      <c r="C19" s="174"/>
      <c r="D19" s="24">
        <f>住CF!F498</f>
        <v>0</v>
      </c>
      <c r="E19" s="24">
        <f>住CF!G498</f>
        <v>0</v>
      </c>
      <c r="F19" s="24">
        <f>住CF!H498</f>
        <v>0</v>
      </c>
      <c r="G19" s="24">
        <f>住CF!I498</f>
        <v>0</v>
      </c>
      <c r="H19" s="24">
        <f>住CF!J498</f>
        <v>0</v>
      </c>
      <c r="I19" s="24">
        <f>住CF!K498</f>
        <v>0</v>
      </c>
      <c r="J19" s="24">
        <f>住CF!L498</f>
        <v>0</v>
      </c>
      <c r="K19" s="24">
        <f>住CF!M498</f>
        <v>0</v>
      </c>
      <c r="L19" s="24">
        <f>住CF!N498</f>
        <v>0</v>
      </c>
      <c r="M19" s="24">
        <f>住CF!O498</f>
        <v>0</v>
      </c>
      <c r="N19" s="24">
        <f>住CF!P498</f>
        <v>0</v>
      </c>
      <c r="O19" s="24">
        <f>住CF!Q498</f>
        <v>0</v>
      </c>
      <c r="P19" s="24">
        <f>住CF!R498</f>
        <v>0</v>
      </c>
      <c r="Q19" s="24">
        <f>住CF!S498</f>
        <v>0</v>
      </c>
      <c r="R19" s="24">
        <f>住CF!T498</f>
        <v>0</v>
      </c>
      <c r="S19" s="24">
        <f>住CF!U498</f>
        <v>0</v>
      </c>
      <c r="T19" s="24">
        <f>住CF!V498</f>
        <v>0</v>
      </c>
      <c r="U19" s="24">
        <f>住CF!W498</f>
        <v>0</v>
      </c>
      <c r="V19" s="24">
        <f>住CF!X498</f>
        <v>0</v>
      </c>
      <c r="W19" s="24">
        <f>住CF!Y498</f>
        <v>0</v>
      </c>
      <c r="X19" s="24">
        <f>住CF!Z498</f>
        <v>0</v>
      </c>
      <c r="Y19" s="24">
        <f>住CF!AA498</f>
        <v>0</v>
      </c>
      <c r="Z19" s="24">
        <f>住CF!AB498</f>
        <v>0</v>
      </c>
      <c r="AA19" s="24">
        <f>住CF!AC498</f>
        <v>0</v>
      </c>
      <c r="AB19" s="24">
        <f>住CF!AD498</f>
        <v>0</v>
      </c>
      <c r="AC19" s="24">
        <f>住CF!AE498</f>
        <v>0</v>
      </c>
      <c r="AD19" s="24">
        <f>住CF!AF498</f>
        <v>0</v>
      </c>
      <c r="AE19" s="24">
        <f>住CF!AG498</f>
        <v>0</v>
      </c>
      <c r="AF19" s="24">
        <f>住CF!AH498</f>
        <v>0</v>
      </c>
      <c r="AG19" s="24">
        <f>住CF!AI498</f>
        <v>0</v>
      </c>
      <c r="AH19" s="24">
        <f>住CF!AJ498</f>
        <v>0</v>
      </c>
      <c r="AI19" s="24">
        <f>住CF!AK498</f>
        <v>0</v>
      </c>
      <c r="AJ19" s="24">
        <f>住CF!AL498</f>
        <v>0</v>
      </c>
      <c r="AK19" s="24">
        <f>住CF!AM498</f>
        <v>0</v>
      </c>
      <c r="AL19" s="24">
        <f>住CF!AN498</f>
        <v>0</v>
      </c>
      <c r="AM19" s="24">
        <f>住CF!AO498</f>
        <v>0</v>
      </c>
      <c r="AN19" s="24">
        <f>住CF!AP498</f>
        <v>0</v>
      </c>
      <c r="AO19" s="24">
        <f>住CF!AQ498</f>
        <v>0</v>
      </c>
      <c r="AP19" s="24">
        <f>住CF!AR498</f>
        <v>0</v>
      </c>
      <c r="AQ19" s="24">
        <f>住CF!AS498</f>
        <v>0</v>
      </c>
      <c r="AR19" s="24">
        <f>住CF!AT498</f>
        <v>0</v>
      </c>
      <c r="AS19" s="24">
        <f>住CF!AU498</f>
        <v>0</v>
      </c>
      <c r="AT19" s="24">
        <f>住CF!AV498</f>
        <v>0</v>
      </c>
      <c r="AU19" s="24">
        <f>住CF!AW498</f>
        <v>0</v>
      </c>
      <c r="AV19" s="24">
        <f>住CF!AX498</f>
        <v>0</v>
      </c>
      <c r="AW19" s="24">
        <f>住CF!AY498</f>
        <v>0</v>
      </c>
      <c r="AX19" s="24">
        <f>住CF!AZ498</f>
        <v>0</v>
      </c>
      <c r="AY19" s="24">
        <f>住CF!BA498</f>
        <v>0</v>
      </c>
      <c r="AZ19" s="24">
        <f>住CF!BB498</f>
        <v>0</v>
      </c>
      <c r="BA19" s="24">
        <f>住CF!BC498</f>
        <v>0</v>
      </c>
      <c r="BB19" s="24">
        <f>住CF!BD498</f>
        <v>0</v>
      </c>
      <c r="BC19" s="24">
        <f>住CF!BE498</f>
        <v>0</v>
      </c>
      <c r="BD19" s="24">
        <f>住CF!BF498</f>
        <v>0</v>
      </c>
      <c r="BE19" s="24">
        <f>住CF!BG498</f>
        <v>0</v>
      </c>
      <c r="BF19" s="24">
        <f>住CF!BH498</f>
        <v>0</v>
      </c>
      <c r="BG19" s="24">
        <f>住CF!BI498</f>
        <v>0</v>
      </c>
      <c r="BH19" s="24">
        <f>住CF!BJ498</f>
        <v>0</v>
      </c>
      <c r="BI19" s="24">
        <f>住CF!BK498</f>
        <v>0</v>
      </c>
      <c r="BJ19" s="24">
        <f>住CF!BL498</f>
        <v>0</v>
      </c>
      <c r="BK19" s="24">
        <f>住CF!BM498</f>
        <v>0</v>
      </c>
      <c r="BL19" s="206">
        <f>SUM(D19:BK19)</f>
        <v>0</v>
      </c>
    </row>
    <row r="20" spans="2:64" s="4" customFormat="1" ht="11.25">
      <c r="B20" s="227" t="s">
        <v>736</v>
      </c>
      <c r="C20" s="227"/>
      <c r="D20" s="195">
        <f>住CF!F503</f>
        <v>0</v>
      </c>
      <c r="E20" s="24">
        <f>住CF!G503</f>
        <v>0</v>
      </c>
      <c r="F20" s="24">
        <f>住CF!H503</f>
        <v>0</v>
      </c>
      <c r="G20" s="24">
        <f>住CF!I503</f>
        <v>0</v>
      </c>
      <c r="H20" s="24">
        <f>住CF!J503</f>
        <v>0</v>
      </c>
      <c r="I20" s="24">
        <f>住CF!K503</f>
        <v>0</v>
      </c>
      <c r="J20" s="24">
        <f>住CF!L503</f>
        <v>0</v>
      </c>
      <c r="K20" s="24">
        <f>住CF!M503</f>
        <v>0</v>
      </c>
      <c r="L20" s="24">
        <f>住CF!N503</f>
        <v>0</v>
      </c>
      <c r="M20" s="24">
        <f>住CF!O503</f>
        <v>0</v>
      </c>
      <c r="N20" s="24">
        <f>住CF!P503</f>
        <v>0</v>
      </c>
      <c r="O20" s="24">
        <f>住CF!Q503</f>
        <v>0</v>
      </c>
      <c r="P20" s="24">
        <f>住CF!R503</f>
        <v>0</v>
      </c>
      <c r="Q20" s="24">
        <f>住CF!S503</f>
        <v>0</v>
      </c>
      <c r="R20" s="24">
        <f>住CF!T503</f>
        <v>0</v>
      </c>
      <c r="S20" s="24">
        <f>住CF!U503</f>
        <v>0</v>
      </c>
      <c r="T20" s="24">
        <f>住CF!V503</f>
        <v>0</v>
      </c>
      <c r="U20" s="24">
        <f>住CF!W503</f>
        <v>0</v>
      </c>
      <c r="V20" s="24">
        <f>住CF!X503</f>
        <v>0</v>
      </c>
      <c r="W20" s="24">
        <f>住CF!Y503</f>
        <v>0</v>
      </c>
      <c r="X20" s="24">
        <f>住CF!Z503</f>
        <v>0</v>
      </c>
      <c r="Y20" s="24">
        <f>住CF!AA503</f>
        <v>0</v>
      </c>
      <c r="Z20" s="24">
        <f>住CF!AB503</f>
        <v>0</v>
      </c>
      <c r="AA20" s="24">
        <f>住CF!AC503</f>
        <v>0</v>
      </c>
      <c r="AB20" s="24">
        <f>住CF!AD503</f>
        <v>0</v>
      </c>
      <c r="AC20" s="24">
        <f>住CF!AE503</f>
        <v>0</v>
      </c>
      <c r="AD20" s="24">
        <f>住CF!AF503</f>
        <v>0</v>
      </c>
      <c r="AE20" s="24">
        <f>住CF!AG503</f>
        <v>0</v>
      </c>
      <c r="AF20" s="24">
        <f>住CF!AH503</f>
        <v>0</v>
      </c>
      <c r="AG20" s="24">
        <f>住CF!AI503</f>
        <v>0</v>
      </c>
      <c r="AH20" s="24">
        <f>住CF!AJ503</f>
        <v>0</v>
      </c>
      <c r="AI20" s="24">
        <f>住CF!AK503</f>
        <v>0</v>
      </c>
      <c r="AJ20" s="24">
        <f>住CF!AL503</f>
        <v>0</v>
      </c>
      <c r="AK20" s="24">
        <f>住CF!AM503</f>
        <v>0</v>
      </c>
      <c r="AL20" s="24">
        <f>住CF!AN503</f>
        <v>0</v>
      </c>
      <c r="AM20" s="24">
        <f>住CF!AO503</f>
        <v>0</v>
      </c>
      <c r="AN20" s="24">
        <f>住CF!AP503</f>
        <v>0</v>
      </c>
      <c r="AO20" s="24">
        <f>住CF!AQ503</f>
        <v>0</v>
      </c>
      <c r="AP20" s="24">
        <f>住CF!AR503</f>
        <v>0</v>
      </c>
      <c r="AQ20" s="24">
        <f>住CF!AS503</f>
        <v>0</v>
      </c>
      <c r="AR20" s="24">
        <f>住CF!AT503</f>
        <v>0</v>
      </c>
      <c r="AS20" s="24">
        <f>住CF!AU503</f>
        <v>0</v>
      </c>
      <c r="AT20" s="24">
        <f>住CF!AV503</f>
        <v>0</v>
      </c>
      <c r="AU20" s="24">
        <f>住CF!AW503</f>
        <v>0</v>
      </c>
      <c r="AV20" s="24">
        <f>住CF!AX503</f>
        <v>0</v>
      </c>
      <c r="AW20" s="24">
        <f>住CF!AY503</f>
        <v>0</v>
      </c>
      <c r="AX20" s="24">
        <f>住CF!AZ503</f>
        <v>0</v>
      </c>
      <c r="AY20" s="24">
        <f>住CF!BA503</f>
        <v>0</v>
      </c>
      <c r="AZ20" s="24">
        <f>住CF!BB503</f>
        <v>0</v>
      </c>
      <c r="BA20" s="24">
        <f>住CF!BC503</f>
        <v>0</v>
      </c>
      <c r="BB20" s="24">
        <f>住CF!BD503</f>
        <v>0</v>
      </c>
      <c r="BC20" s="24">
        <f>住CF!BE503</f>
        <v>0</v>
      </c>
      <c r="BD20" s="24">
        <f>住CF!BF503</f>
        <v>0</v>
      </c>
      <c r="BE20" s="24">
        <f>住CF!BG503</f>
        <v>0</v>
      </c>
      <c r="BF20" s="24">
        <f>住CF!BH503</f>
        <v>0</v>
      </c>
      <c r="BG20" s="24">
        <f>住CF!BI503</f>
        <v>0</v>
      </c>
      <c r="BH20" s="24">
        <f>住CF!BJ503</f>
        <v>0</v>
      </c>
      <c r="BI20" s="24">
        <f>住CF!BK503</f>
        <v>0</v>
      </c>
      <c r="BJ20" s="24">
        <f>住CF!BL503</f>
        <v>0</v>
      </c>
      <c r="BK20" s="24">
        <f>住CF!BM503</f>
        <v>0</v>
      </c>
      <c r="BL20" s="206">
        <f>SUM(D20:BK20)</f>
        <v>0</v>
      </c>
    </row>
    <row r="21" spans="2:64" s="172" customFormat="1" ht="11.25">
      <c r="B21" s="239"/>
      <c r="C21" s="175" t="s">
        <v>629</v>
      </c>
      <c r="D21" s="251">
        <f>SUBTOTAL(9,D17:D20)</f>
        <v>0</v>
      </c>
      <c r="E21" s="229">
        <f>SUBTOTAL(9,E17:E20)</f>
        <v>0</v>
      </c>
      <c r="F21" s="229">
        <f t="shared" ref="F21:BK21" si="3">SUBTOTAL(9,F17:F20)</f>
        <v>0</v>
      </c>
      <c r="G21" s="229">
        <f t="shared" si="3"/>
        <v>0</v>
      </c>
      <c r="H21" s="229">
        <f t="shared" si="3"/>
        <v>0</v>
      </c>
      <c r="I21" s="229">
        <f t="shared" si="3"/>
        <v>0</v>
      </c>
      <c r="J21" s="229">
        <f t="shared" si="3"/>
        <v>0</v>
      </c>
      <c r="K21" s="229">
        <f t="shared" si="3"/>
        <v>0</v>
      </c>
      <c r="L21" s="229">
        <f t="shared" si="3"/>
        <v>0</v>
      </c>
      <c r="M21" s="229">
        <f t="shared" si="3"/>
        <v>0</v>
      </c>
      <c r="N21" s="229">
        <f t="shared" si="3"/>
        <v>0</v>
      </c>
      <c r="O21" s="229">
        <f t="shared" si="3"/>
        <v>0</v>
      </c>
      <c r="P21" s="229">
        <f t="shared" si="3"/>
        <v>0</v>
      </c>
      <c r="Q21" s="229">
        <f t="shared" si="3"/>
        <v>0</v>
      </c>
      <c r="R21" s="229">
        <f t="shared" si="3"/>
        <v>0</v>
      </c>
      <c r="S21" s="229">
        <f t="shared" si="3"/>
        <v>0</v>
      </c>
      <c r="T21" s="229">
        <f t="shared" si="3"/>
        <v>0</v>
      </c>
      <c r="U21" s="229">
        <f t="shared" si="3"/>
        <v>0</v>
      </c>
      <c r="V21" s="229">
        <f t="shared" si="3"/>
        <v>0</v>
      </c>
      <c r="W21" s="229">
        <f t="shared" si="3"/>
        <v>0</v>
      </c>
      <c r="X21" s="229">
        <f t="shared" si="3"/>
        <v>0</v>
      </c>
      <c r="Y21" s="229">
        <f t="shared" si="3"/>
        <v>0</v>
      </c>
      <c r="Z21" s="229">
        <f t="shared" si="3"/>
        <v>0</v>
      </c>
      <c r="AA21" s="229">
        <f t="shared" si="3"/>
        <v>0</v>
      </c>
      <c r="AB21" s="229">
        <f t="shared" si="3"/>
        <v>0</v>
      </c>
      <c r="AC21" s="229">
        <f t="shared" si="3"/>
        <v>0</v>
      </c>
      <c r="AD21" s="229">
        <f t="shared" si="3"/>
        <v>0</v>
      </c>
      <c r="AE21" s="229">
        <f t="shared" si="3"/>
        <v>0</v>
      </c>
      <c r="AF21" s="229">
        <f t="shared" si="3"/>
        <v>0</v>
      </c>
      <c r="AG21" s="229">
        <f t="shared" si="3"/>
        <v>0</v>
      </c>
      <c r="AH21" s="229">
        <f t="shared" si="3"/>
        <v>0</v>
      </c>
      <c r="AI21" s="229">
        <f t="shared" si="3"/>
        <v>0</v>
      </c>
      <c r="AJ21" s="229">
        <f t="shared" si="3"/>
        <v>0</v>
      </c>
      <c r="AK21" s="229">
        <f t="shared" si="3"/>
        <v>0</v>
      </c>
      <c r="AL21" s="229">
        <f t="shared" si="3"/>
        <v>0</v>
      </c>
      <c r="AM21" s="229">
        <f t="shared" si="3"/>
        <v>0</v>
      </c>
      <c r="AN21" s="229">
        <f t="shared" si="3"/>
        <v>0</v>
      </c>
      <c r="AO21" s="229">
        <f t="shared" si="3"/>
        <v>0</v>
      </c>
      <c r="AP21" s="229">
        <f t="shared" si="3"/>
        <v>0</v>
      </c>
      <c r="AQ21" s="229">
        <f t="shared" si="3"/>
        <v>0</v>
      </c>
      <c r="AR21" s="229">
        <f t="shared" si="3"/>
        <v>0</v>
      </c>
      <c r="AS21" s="229">
        <f t="shared" si="3"/>
        <v>0</v>
      </c>
      <c r="AT21" s="229">
        <f t="shared" si="3"/>
        <v>0</v>
      </c>
      <c r="AU21" s="229">
        <f t="shared" si="3"/>
        <v>0</v>
      </c>
      <c r="AV21" s="229">
        <f t="shared" si="3"/>
        <v>0</v>
      </c>
      <c r="AW21" s="229">
        <f t="shared" si="3"/>
        <v>0</v>
      </c>
      <c r="AX21" s="229">
        <f t="shared" si="3"/>
        <v>0</v>
      </c>
      <c r="AY21" s="229">
        <f t="shared" si="3"/>
        <v>0</v>
      </c>
      <c r="AZ21" s="229">
        <f t="shared" si="3"/>
        <v>0</v>
      </c>
      <c r="BA21" s="229">
        <f t="shared" si="3"/>
        <v>0</v>
      </c>
      <c r="BB21" s="229">
        <f t="shared" si="3"/>
        <v>0</v>
      </c>
      <c r="BC21" s="229">
        <f t="shared" si="3"/>
        <v>0</v>
      </c>
      <c r="BD21" s="229">
        <f t="shared" si="3"/>
        <v>0</v>
      </c>
      <c r="BE21" s="229">
        <f t="shared" si="3"/>
        <v>0</v>
      </c>
      <c r="BF21" s="229">
        <f t="shared" si="3"/>
        <v>0</v>
      </c>
      <c r="BG21" s="229">
        <f t="shared" si="3"/>
        <v>0</v>
      </c>
      <c r="BH21" s="229">
        <f t="shared" si="3"/>
        <v>0</v>
      </c>
      <c r="BI21" s="229">
        <f t="shared" si="3"/>
        <v>0</v>
      </c>
      <c r="BJ21" s="229">
        <f t="shared" si="3"/>
        <v>0</v>
      </c>
      <c r="BK21" s="229">
        <f t="shared" si="3"/>
        <v>0</v>
      </c>
      <c r="BL21" s="201">
        <f>SUM(D21:BK21)</f>
        <v>0</v>
      </c>
    </row>
    <row r="22" spans="2:64" s="4" customFormat="1" ht="11.25">
      <c r="B22" s="241"/>
      <c r="C22" s="179" t="s">
        <v>622</v>
      </c>
      <c r="D22" s="185">
        <f t="shared" ref="D22:AI22" si="4">SUBTOTAL(9,D5:D21)</f>
        <v>84</v>
      </c>
      <c r="E22" s="185">
        <f t="shared" si="4"/>
        <v>84</v>
      </c>
      <c r="F22" s="185">
        <f t="shared" si="4"/>
        <v>91</v>
      </c>
      <c r="G22" s="185">
        <f t="shared" si="4"/>
        <v>84</v>
      </c>
      <c r="H22" s="185">
        <f t="shared" si="4"/>
        <v>91</v>
      </c>
      <c r="I22" s="185">
        <f t="shared" si="4"/>
        <v>84</v>
      </c>
      <c r="J22" s="185">
        <f t="shared" si="4"/>
        <v>91</v>
      </c>
      <c r="K22" s="185">
        <f t="shared" si="4"/>
        <v>84</v>
      </c>
      <c r="L22" s="185">
        <f t="shared" si="4"/>
        <v>91</v>
      </c>
      <c r="M22" s="185">
        <f t="shared" si="4"/>
        <v>84</v>
      </c>
      <c r="N22" s="185">
        <f t="shared" si="4"/>
        <v>91</v>
      </c>
      <c r="O22" s="185">
        <f t="shared" si="4"/>
        <v>84</v>
      </c>
      <c r="P22" s="185">
        <f t="shared" si="4"/>
        <v>91</v>
      </c>
      <c r="Q22" s="185">
        <f t="shared" si="4"/>
        <v>84</v>
      </c>
      <c r="R22" s="185">
        <f t="shared" si="4"/>
        <v>91</v>
      </c>
      <c r="S22" s="185">
        <f t="shared" si="4"/>
        <v>84</v>
      </c>
      <c r="T22" s="185">
        <f t="shared" si="4"/>
        <v>91</v>
      </c>
      <c r="U22" s="185">
        <f t="shared" si="4"/>
        <v>84</v>
      </c>
      <c r="V22" s="185">
        <f t="shared" si="4"/>
        <v>91</v>
      </c>
      <c r="W22" s="185">
        <f t="shared" si="4"/>
        <v>84</v>
      </c>
      <c r="X22" s="185">
        <f t="shared" si="4"/>
        <v>91</v>
      </c>
      <c r="Y22" s="185">
        <f t="shared" si="4"/>
        <v>84</v>
      </c>
      <c r="Z22" s="185">
        <f t="shared" si="4"/>
        <v>91</v>
      </c>
      <c r="AA22" s="185">
        <f t="shared" si="4"/>
        <v>84</v>
      </c>
      <c r="AB22" s="185">
        <f t="shared" si="4"/>
        <v>91</v>
      </c>
      <c r="AC22" s="185">
        <f t="shared" si="4"/>
        <v>84</v>
      </c>
      <c r="AD22" s="185">
        <f t="shared" si="4"/>
        <v>91</v>
      </c>
      <c r="AE22" s="185">
        <f t="shared" si="4"/>
        <v>84</v>
      </c>
      <c r="AF22" s="185">
        <f t="shared" si="4"/>
        <v>91</v>
      </c>
      <c r="AG22" s="185">
        <f t="shared" si="4"/>
        <v>84</v>
      </c>
      <c r="AH22" s="185">
        <f t="shared" si="4"/>
        <v>91</v>
      </c>
      <c r="AI22" s="185">
        <f t="shared" si="4"/>
        <v>84</v>
      </c>
      <c r="AJ22" s="185">
        <f t="shared" ref="AJ22:BK22" si="5">SUBTOTAL(9,AJ5:AJ21)</f>
        <v>91</v>
      </c>
      <c r="AK22" s="185">
        <f t="shared" si="5"/>
        <v>84</v>
      </c>
      <c r="AL22" s="185">
        <f t="shared" si="5"/>
        <v>91</v>
      </c>
      <c r="AM22" s="185">
        <f t="shared" si="5"/>
        <v>84</v>
      </c>
      <c r="AN22" s="185">
        <f t="shared" si="5"/>
        <v>91</v>
      </c>
      <c r="AO22" s="185">
        <f t="shared" si="5"/>
        <v>84</v>
      </c>
      <c r="AP22" s="185">
        <f t="shared" si="5"/>
        <v>91</v>
      </c>
      <c r="AQ22" s="185">
        <f t="shared" si="5"/>
        <v>84</v>
      </c>
      <c r="AR22" s="185">
        <f t="shared" si="5"/>
        <v>91</v>
      </c>
      <c r="AS22" s="185">
        <f t="shared" si="5"/>
        <v>84</v>
      </c>
      <c r="AT22" s="185">
        <f t="shared" si="5"/>
        <v>91</v>
      </c>
      <c r="AU22" s="185">
        <f t="shared" si="5"/>
        <v>84</v>
      </c>
      <c r="AV22" s="185">
        <f t="shared" si="5"/>
        <v>91</v>
      </c>
      <c r="AW22" s="185">
        <f t="shared" si="5"/>
        <v>84</v>
      </c>
      <c r="AX22" s="185">
        <f t="shared" si="5"/>
        <v>91</v>
      </c>
      <c r="AY22" s="185">
        <f t="shared" si="5"/>
        <v>84</v>
      </c>
      <c r="AZ22" s="185">
        <f t="shared" si="5"/>
        <v>91</v>
      </c>
      <c r="BA22" s="185">
        <f t="shared" si="5"/>
        <v>84</v>
      </c>
      <c r="BB22" s="185">
        <f t="shared" si="5"/>
        <v>91</v>
      </c>
      <c r="BC22" s="185">
        <f t="shared" si="5"/>
        <v>84</v>
      </c>
      <c r="BD22" s="185">
        <f t="shared" si="5"/>
        <v>91</v>
      </c>
      <c r="BE22" s="185">
        <f t="shared" si="5"/>
        <v>84</v>
      </c>
      <c r="BF22" s="185">
        <f t="shared" si="5"/>
        <v>91</v>
      </c>
      <c r="BG22" s="185">
        <f t="shared" si="5"/>
        <v>84</v>
      </c>
      <c r="BH22" s="185">
        <f t="shared" si="5"/>
        <v>91</v>
      </c>
      <c r="BI22" s="185">
        <f t="shared" si="5"/>
        <v>84</v>
      </c>
      <c r="BJ22" s="185">
        <f t="shared" si="5"/>
        <v>91</v>
      </c>
      <c r="BK22" s="185">
        <f t="shared" si="5"/>
        <v>84</v>
      </c>
      <c r="BL22" s="203">
        <f>SUM(D22:BK22)</f>
        <v>5243</v>
      </c>
    </row>
    <row r="23" spans="2:64" s="4" customFormat="1" ht="11.25">
      <c r="B23" s="16"/>
      <c r="C23" s="16"/>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row>
    <row r="24" spans="2:64" s="4" customFormat="1" ht="11.25">
      <c r="B24" s="16"/>
      <c r="C24" s="16"/>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row>
    <row r="25" spans="2:64" s="4" customFormat="1" ht="11.25">
      <c r="B25" s="180" t="s">
        <v>934</v>
      </c>
      <c r="C25" s="180"/>
      <c r="D25" s="29">
        <f>BigCF!D326</f>
        <v>500</v>
      </c>
      <c r="E25" s="29">
        <f>BigCF!E326</f>
        <v>500</v>
      </c>
      <c r="F25" s="29">
        <f>BigCF!F326</f>
        <v>500</v>
      </c>
      <c r="G25" s="29">
        <f>BigCF!G326</f>
        <v>500</v>
      </c>
      <c r="H25" s="29">
        <f>BigCF!H326</f>
        <v>500</v>
      </c>
      <c r="I25" s="29">
        <f>BigCF!I326</f>
        <v>573</v>
      </c>
      <c r="J25" s="29">
        <f>BigCF!J326</f>
        <v>573</v>
      </c>
      <c r="K25" s="29">
        <f>BigCF!K326</f>
        <v>573</v>
      </c>
      <c r="L25" s="29">
        <f>BigCF!L326</f>
        <v>573</v>
      </c>
      <c r="M25" s="29">
        <f>BigCF!M326</f>
        <v>573</v>
      </c>
      <c r="N25" s="29">
        <f>BigCF!N326</f>
        <v>649</v>
      </c>
      <c r="O25" s="29">
        <f>BigCF!O326</f>
        <v>649</v>
      </c>
      <c r="P25" s="29">
        <f>BigCF!P326</f>
        <v>649</v>
      </c>
      <c r="Q25" s="29">
        <f>BigCF!Q326</f>
        <v>649</v>
      </c>
      <c r="R25" s="29">
        <f>BigCF!R326</f>
        <v>649</v>
      </c>
      <c r="S25" s="29">
        <f>BigCF!S326</f>
        <v>724</v>
      </c>
      <c r="T25" s="29">
        <f>BigCF!T326</f>
        <v>724</v>
      </c>
      <c r="U25" s="29">
        <f>BigCF!U326</f>
        <v>724</v>
      </c>
      <c r="V25" s="29">
        <f>BigCF!V326</f>
        <v>724</v>
      </c>
      <c r="W25" s="29">
        <f>BigCF!W326</f>
        <v>724</v>
      </c>
      <c r="X25" s="29">
        <f>BigCF!X326</f>
        <v>760</v>
      </c>
      <c r="Y25" s="29">
        <f>BigCF!Y326</f>
        <v>760</v>
      </c>
      <c r="Z25" s="29">
        <f>BigCF!Z326</f>
        <v>760</v>
      </c>
      <c r="AA25" s="29">
        <f>BigCF!AA326</f>
        <v>760</v>
      </c>
      <c r="AB25" s="29">
        <f>BigCF!AB326</f>
        <v>760</v>
      </c>
      <c r="AC25" s="29">
        <f>BigCF!AC326</f>
        <v>718</v>
      </c>
      <c r="AD25" s="29">
        <f>BigCF!AD326</f>
        <v>718</v>
      </c>
      <c r="AE25" s="29">
        <f>BigCF!AE326</f>
        <v>718</v>
      </c>
      <c r="AF25" s="29">
        <f>BigCF!AF326</f>
        <v>718</v>
      </c>
      <c r="AG25" s="29">
        <f>BigCF!AG326</f>
        <v>718</v>
      </c>
      <c r="AH25" s="29">
        <f>BigCF!AH326</f>
        <v>718</v>
      </c>
      <c r="AI25" s="29">
        <f>BigCF!AI326</f>
        <v>511</v>
      </c>
      <c r="AJ25" s="29">
        <f>BigCF!AJ326</f>
        <v>511</v>
      </c>
      <c r="AK25" s="29">
        <f>BigCF!AK326</f>
        <v>511</v>
      </c>
      <c r="AL25" s="29">
        <f>BigCF!AL326</f>
        <v>511</v>
      </c>
      <c r="AM25" s="29">
        <f>BigCF!AM326</f>
        <v>511</v>
      </c>
      <c r="AN25" s="29">
        <f>BigCF!AN326</f>
        <v>0</v>
      </c>
      <c r="AO25" s="29">
        <f>BigCF!AO326</f>
        <v>0</v>
      </c>
      <c r="AP25" s="29">
        <f>BigCF!AP326</f>
        <v>0</v>
      </c>
      <c r="AQ25" s="29">
        <f>BigCF!AQ326</f>
        <v>0</v>
      </c>
      <c r="AR25" s="29">
        <f>BigCF!AR326</f>
        <v>0</v>
      </c>
      <c r="AS25" s="29">
        <f>BigCF!AS326</f>
        <v>0</v>
      </c>
      <c r="AT25" s="29">
        <f>BigCF!AT326</f>
        <v>0</v>
      </c>
      <c r="AU25" s="29">
        <f>BigCF!AU326</f>
        <v>0</v>
      </c>
      <c r="AV25" s="29">
        <f>BigCF!AV326</f>
        <v>0</v>
      </c>
      <c r="AW25" s="29">
        <f>BigCF!AW326</f>
        <v>0</v>
      </c>
      <c r="AX25" s="29">
        <f>BigCF!AX326</f>
        <v>0</v>
      </c>
      <c r="AY25" s="29">
        <f>BigCF!AY326</f>
        <v>0</v>
      </c>
      <c r="AZ25" s="29">
        <f>BigCF!AZ326</f>
        <v>0</v>
      </c>
      <c r="BA25" s="29">
        <f>BigCF!BA326</f>
        <v>0</v>
      </c>
      <c r="BB25" s="29">
        <f>BigCF!BB326</f>
        <v>0</v>
      </c>
      <c r="BC25" s="29">
        <f>BigCF!BC326</f>
        <v>0</v>
      </c>
      <c r="BD25" s="29">
        <f>BigCF!BD326</f>
        <v>0</v>
      </c>
      <c r="BE25" s="29">
        <f>BigCF!BE326</f>
        <v>0</v>
      </c>
      <c r="BF25" s="29">
        <f>BigCF!BF326</f>
        <v>0</v>
      </c>
      <c r="BG25" s="29">
        <f>BigCF!BG326</f>
        <v>0</v>
      </c>
      <c r="BH25" s="29">
        <f>BigCF!BH326</f>
        <v>0</v>
      </c>
      <c r="BI25" s="29">
        <f>BigCF!BI326</f>
        <v>0</v>
      </c>
      <c r="BJ25" s="29">
        <f>BigCF!BJ326</f>
        <v>0</v>
      </c>
      <c r="BK25" s="29">
        <f>BigCF!BK326</f>
        <v>0</v>
      </c>
      <c r="BL25" s="205">
        <f>SUM(D25:BK25)</f>
        <v>22893</v>
      </c>
    </row>
    <row r="26" spans="2:64" s="4" customFormat="1" ht="11.25">
      <c r="B26" s="174" t="s">
        <v>935</v>
      </c>
      <c r="C26" s="174"/>
      <c r="D26" s="24">
        <f>BigCF!D327</f>
        <v>0</v>
      </c>
      <c r="E26" s="24">
        <f>BigCF!E327</f>
        <v>0</v>
      </c>
      <c r="F26" s="24">
        <f>BigCF!F327</f>
        <v>0</v>
      </c>
      <c r="G26" s="24">
        <f>BigCF!G327</f>
        <v>0</v>
      </c>
      <c r="H26" s="24">
        <f>BigCF!H327</f>
        <v>0</v>
      </c>
      <c r="I26" s="24">
        <f>BigCF!I327</f>
        <v>0</v>
      </c>
      <c r="J26" s="24">
        <f>BigCF!J327</f>
        <v>0</v>
      </c>
      <c r="K26" s="24">
        <f>BigCF!K327</f>
        <v>0</v>
      </c>
      <c r="L26" s="24">
        <f>BigCF!L327</f>
        <v>0</v>
      </c>
      <c r="M26" s="24">
        <f>BigCF!M327</f>
        <v>0</v>
      </c>
      <c r="N26" s="24">
        <f>BigCF!N327</f>
        <v>0</v>
      </c>
      <c r="O26" s="24">
        <f>BigCF!O327</f>
        <v>0</v>
      </c>
      <c r="P26" s="24">
        <f>BigCF!P327</f>
        <v>0</v>
      </c>
      <c r="Q26" s="24">
        <f>BigCF!Q327</f>
        <v>0</v>
      </c>
      <c r="R26" s="24">
        <f>BigCF!R327</f>
        <v>0</v>
      </c>
      <c r="S26" s="24">
        <f>BigCF!S327</f>
        <v>0</v>
      </c>
      <c r="T26" s="24">
        <f>BigCF!T327</f>
        <v>0</v>
      </c>
      <c r="U26" s="24">
        <f>BigCF!U327</f>
        <v>0</v>
      </c>
      <c r="V26" s="24">
        <f>BigCF!V327</f>
        <v>0</v>
      </c>
      <c r="W26" s="24">
        <f>BigCF!W327</f>
        <v>0</v>
      </c>
      <c r="X26" s="24">
        <f>BigCF!X327</f>
        <v>0</v>
      </c>
      <c r="Y26" s="24">
        <f>BigCF!Y327</f>
        <v>0</v>
      </c>
      <c r="Z26" s="24">
        <f>BigCF!Z327</f>
        <v>0</v>
      </c>
      <c r="AA26" s="24">
        <f>BigCF!AA327</f>
        <v>0</v>
      </c>
      <c r="AB26" s="24">
        <f>BigCF!AB327</f>
        <v>0</v>
      </c>
      <c r="AC26" s="24">
        <f>BigCF!AC327</f>
        <v>0</v>
      </c>
      <c r="AD26" s="24">
        <f>BigCF!AD327</f>
        <v>0</v>
      </c>
      <c r="AE26" s="24">
        <f>BigCF!AE327</f>
        <v>0</v>
      </c>
      <c r="AF26" s="24">
        <f>BigCF!AF327</f>
        <v>0</v>
      </c>
      <c r="AG26" s="24">
        <f>BigCF!AG327</f>
        <v>0</v>
      </c>
      <c r="AH26" s="24">
        <f>BigCF!AH327</f>
        <v>0</v>
      </c>
      <c r="AI26" s="24">
        <f>BigCF!AI327</f>
        <v>0</v>
      </c>
      <c r="AJ26" s="24">
        <f>BigCF!AJ327</f>
        <v>0</v>
      </c>
      <c r="AK26" s="24">
        <f>BigCF!AK327</f>
        <v>0</v>
      </c>
      <c r="AL26" s="24">
        <f>BigCF!AL327</f>
        <v>0</v>
      </c>
      <c r="AM26" s="24">
        <f>BigCF!AM327</f>
        <v>0</v>
      </c>
      <c r="AN26" s="24">
        <f>BigCF!AN327</f>
        <v>0</v>
      </c>
      <c r="AO26" s="24">
        <f>BigCF!AO327</f>
        <v>0</v>
      </c>
      <c r="AP26" s="24">
        <f>BigCF!AP327</f>
        <v>0</v>
      </c>
      <c r="AQ26" s="24">
        <f>BigCF!AQ327</f>
        <v>0</v>
      </c>
      <c r="AR26" s="24">
        <f>BigCF!AR327</f>
        <v>0</v>
      </c>
      <c r="AS26" s="24">
        <f>BigCF!AS327</f>
        <v>0</v>
      </c>
      <c r="AT26" s="24">
        <f>BigCF!AT327</f>
        <v>0</v>
      </c>
      <c r="AU26" s="24">
        <f>BigCF!AU327</f>
        <v>0</v>
      </c>
      <c r="AV26" s="24">
        <f>BigCF!AV327</f>
        <v>0</v>
      </c>
      <c r="AW26" s="24">
        <f>BigCF!AW327</f>
        <v>0</v>
      </c>
      <c r="AX26" s="24">
        <f>BigCF!AX327</f>
        <v>0</v>
      </c>
      <c r="AY26" s="24">
        <f>BigCF!AY327</f>
        <v>0</v>
      </c>
      <c r="AZ26" s="24">
        <f>BigCF!AZ327</f>
        <v>0</v>
      </c>
      <c r="BA26" s="24">
        <f>BigCF!BA327</f>
        <v>0</v>
      </c>
      <c r="BB26" s="24">
        <f>BigCF!BB327</f>
        <v>0</v>
      </c>
      <c r="BC26" s="24">
        <f>BigCF!BC327</f>
        <v>0</v>
      </c>
      <c r="BD26" s="24">
        <f>BigCF!BD327</f>
        <v>0</v>
      </c>
      <c r="BE26" s="24">
        <f>BigCF!BE327</f>
        <v>0</v>
      </c>
      <c r="BF26" s="24">
        <f>BigCF!BF327</f>
        <v>0</v>
      </c>
      <c r="BG26" s="24">
        <f>BigCF!BG327</f>
        <v>0</v>
      </c>
      <c r="BH26" s="24">
        <f>BigCF!BH327</f>
        <v>0</v>
      </c>
      <c r="BI26" s="24">
        <f>BigCF!BI327</f>
        <v>0</v>
      </c>
      <c r="BJ26" s="24">
        <f>BigCF!BJ327</f>
        <v>0</v>
      </c>
      <c r="BK26" s="24">
        <f>BigCF!BK327</f>
        <v>0</v>
      </c>
      <c r="BL26" s="206">
        <f>SUM(D26:BK26)</f>
        <v>0</v>
      </c>
    </row>
    <row r="27" spans="2:64" s="4" customFormat="1" ht="11.25">
      <c r="B27" s="174" t="s">
        <v>623</v>
      </c>
      <c r="C27" s="174"/>
      <c r="D27" s="24">
        <f>BigCF!D330</f>
        <v>0</v>
      </c>
      <c r="E27" s="24">
        <f>BigCF!E330</f>
        <v>0</v>
      </c>
      <c r="F27" s="24">
        <f>BigCF!F330</f>
        <v>0</v>
      </c>
      <c r="G27" s="24">
        <f>BigCF!G330</f>
        <v>0</v>
      </c>
      <c r="H27" s="24">
        <f>BigCF!H330</f>
        <v>0</v>
      </c>
      <c r="I27" s="24">
        <f>BigCF!I330</f>
        <v>0</v>
      </c>
      <c r="J27" s="24">
        <f>BigCF!J330</f>
        <v>0</v>
      </c>
      <c r="K27" s="24">
        <f>BigCF!K330</f>
        <v>0</v>
      </c>
      <c r="L27" s="24">
        <f>BigCF!L330</f>
        <v>0</v>
      </c>
      <c r="M27" s="24">
        <f>BigCF!M330</f>
        <v>0</v>
      </c>
      <c r="N27" s="24">
        <f>BigCF!N330</f>
        <v>0</v>
      </c>
      <c r="O27" s="24">
        <f>BigCF!O330</f>
        <v>0</v>
      </c>
      <c r="P27" s="24">
        <f>BigCF!P330</f>
        <v>0</v>
      </c>
      <c r="Q27" s="24">
        <f>BigCF!Q330</f>
        <v>0</v>
      </c>
      <c r="R27" s="24">
        <f>BigCF!R330</f>
        <v>0</v>
      </c>
      <c r="S27" s="24">
        <f>BigCF!S330</f>
        <v>0</v>
      </c>
      <c r="T27" s="24">
        <f>BigCF!T330</f>
        <v>0</v>
      </c>
      <c r="U27" s="24">
        <f>BigCF!U330</f>
        <v>0</v>
      </c>
      <c r="V27" s="24">
        <f>BigCF!V330</f>
        <v>0</v>
      </c>
      <c r="W27" s="24">
        <f>BigCF!W330</f>
        <v>0</v>
      </c>
      <c r="X27" s="24">
        <f>BigCF!X330</f>
        <v>0</v>
      </c>
      <c r="Y27" s="24">
        <f>BigCF!Y330</f>
        <v>0</v>
      </c>
      <c r="Z27" s="24">
        <f>BigCF!Z330</f>
        <v>0</v>
      </c>
      <c r="AA27" s="24">
        <f>BigCF!AA330</f>
        <v>0</v>
      </c>
      <c r="AB27" s="24">
        <f>BigCF!AB330</f>
        <v>0</v>
      </c>
      <c r="AC27" s="24">
        <f>BigCF!AC330</f>
        <v>0</v>
      </c>
      <c r="AD27" s="24">
        <f>BigCF!AD330</f>
        <v>0</v>
      </c>
      <c r="AE27" s="24">
        <f>BigCF!AE330</f>
        <v>0</v>
      </c>
      <c r="AF27" s="24">
        <f>BigCF!AF330</f>
        <v>0</v>
      </c>
      <c r="AG27" s="24">
        <f>BigCF!AG330</f>
        <v>0</v>
      </c>
      <c r="AH27" s="24">
        <f>BigCF!AH330</f>
        <v>0</v>
      </c>
      <c r="AI27" s="24">
        <f>BigCF!AI330</f>
        <v>0</v>
      </c>
      <c r="AJ27" s="24">
        <f>BigCF!AJ330</f>
        <v>0</v>
      </c>
      <c r="AK27" s="24">
        <f>BigCF!AK330</f>
        <v>0</v>
      </c>
      <c r="AL27" s="24">
        <f>BigCF!AL330</f>
        <v>0</v>
      </c>
      <c r="AM27" s="24">
        <f>BigCF!AM330</f>
        <v>182.7</v>
      </c>
      <c r="AN27" s="24">
        <f>BigCF!AN330</f>
        <v>228</v>
      </c>
      <c r="AO27" s="24">
        <f>BigCF!AO330</f>
        <v>228</v>
      </c>
      <c r="AP27" s="24">
        <f>BigCF!AP330</f>
        <v>228</v>
      </c>
      <c r="AQ27" s="24">
        <f>BigCF!AQ330</f>
        <v>228</v>
      </c>
      <c r="AR27" s="24">
        <f>BigCF!AR330</f>
        <v>228</v>
      </c>
      <c r="AS27" s="24">
        <f>BigCF!AS330</f>
        <v>228</v>
      </c>
      <c r="AT27" s="24">
        <f>BigCF!AT330</f>
        <v>228</v>
      </c>
      <c r="AU27" s="24">
        <f>BigCF!AU330</f>
        <v>228</v>
      </c>
      <c r="AV27" s="24">
        <f>BigCF!AV330</f>
        <v>228</v>
      </c>
      <c r="AW27" s="24">
        <f>BigCF!AW330</f>
        <v>228</v>
      </c>
      <c r="AX27" s="24">
        <f>BigCF!AX330</f>
        <v>228</v>
      </c>
      <c r="AY27" s="24">
        <f>BigCF!AY330</f>
        <v>228</v>
      </c>
      <c r="AZ27" s="24">
        <f>BigCF!AZ330</f>
        <v>228</v>
      </c>
      <c r="BA27" s="24">
        <f>BigCF!BA330</f>
        <v>228</v>
      </c>
      <c r="BB27" s="24">
        <f>BigCF!BB330</f>
        <v>228</v>
      </c>
      <c r="BC27" s="24">
        <f>BigCF!BC330</f>
        <v>228</v>
      </c>
      <c r="BD27" s="24">
        <f>BigCF!BD330</f>
        <v>228</v>
      </c>
      <c r="BE27" s="24">
        <f>BigCF!BE330</f>
        <v>228</v>
      </c>
      <c r="BF27" s="24">
        <f>BigCF!BF330</f>
        <v>228</v>
      </c>
      <c r="BG27" s="24">
        <f>BigCF!BG330</f>
        <v>228</v>
      </c>
      <c r="BH27" s="24">
        <f>BigCF!BH330</f>
        <v>228</v>
      </c>
      <c r="BI27" s="24">
        <f>BigCF!BI330</f>
        <v>228</v>
      </c>
      <c r="BJ27" s="24">
        <f>BigCF!BJ330</f>
        <v>228</v>
      </c>
      <c r="BK27" s="24">
        <f>BigCF!BK330</f>
        <v>228</v>
      </c>
      <c r="BL27" s="206">
        <f>SUM(D27:BK27)</f>
        <v>5654.7</v>
      </c>
    </row>
    <row r="28" spans="2:64" s="4" customFormat="1" ht="11.25">
      <c r="B28" s="174" t="s">
        <v>624</v>
      </c>
      <c r="C28" s="174"/>
      <c r="D28" s="24">
        <f>BigCF!D331</f>
        <v>0</v>
      </c>
      <c r="E28" s="24">
        <f>BigCF!E331</f>
        <v>0</v>
      </c>
      <c r="F28" s="24">
        <f>BigCF!F331</f>
        <v>0</v>
      </c>
      <c r="G28" s="24">
        <f>BigCF!G331</f>
        <v>0</v>
      </c>
      <c r="H28" s="24">
        <f>BigCF!H331</f>
        <v>0</v>
      </c>
      <c r="I28" s="24">
        <f>BigCF!I331</f>
        <v>0</v>
      </c>
      <c r="J28" s="24">
        <f>BigCF!J331</f>
        <v>0</v>
      </c>
      <c r="K28" s="24">
        <f>BigCF!K331</f>
        <v>0</v>
      </c>
      <c r="L28" s="24">
        <f>BigCF!L331</f>
        <v>0</v>
      </c>
      <c r="M28" s="24">
        <f>BigCF!M331</f>
        <v>0</v>
      </c>
      <c r="N28" s="24">
        <f>BigCF!N331</f>
        <v>0</v>
      </c>
      <c r="O28" s="24">
        <f>BigCF!O331</f>
        <v>0</v>
      </c>
      <c r="P28" s="24">
        <f>BigCF!P331</f>
        <v>0</v>
      </c>
      <c r="Q28" s="24">
        <f>BigCF!Q331</f>
        <v>0</v>
      </c>
      <c r="R28" s="24">
        <f>BigCF!R331</f>
        <v>0</v>
      </c>
      <c r="S28" s="24">
        <f>BigCF!S331</f>
        <v>0</v>
      </c>
      <c r="T28" s="24">
        <f>BigCF!T331</f>
        <v>0</v>
      </c>
      <c r="U28" s="24">
        <f>BigCF!U331</f>
        <v>0</v>
      </c>
      <c r="V28" s="24">
        <f>BigCF!V331</f>
        <v>0</v>
      </c>
      <c r="W28" s="24">
        <f>BigCF!W331</f>
        <v>0</v>
      </c>
      <c r="X28" s="24">
        <f>BigCF!X331</f>
        <v>0</v>
      </c>
      <c r="Y28" s="24">
        <f>BigCF!Y331</f>
        <v>0</v>
      </c>
      <c r="Z28" s="24">
        <f>BigCF!Z331</f>
        <v>0</v>
      </c>
      <c r="AA28" s="24">
        <f>BigCF!AA331</f>
        <v>0</v>
      </c>
      <c r="AB28" s="24">
        <f>BigCF!AB331</f>
        <v>0</v>
      </c>
      <c r="AC28" s="24">
        <f>BigCF!AC331</f>
        <v>0</v>
      </c>
      <c r="AD28" s="24">
        <f>BigCF!AD331</f>
        <v>0</v>
      </c>
      <c r="AE28" s="24">
        <f>BigCF!AE331</f>
        <v>0</v>
      </c>
      <c r="AF28" s="24">
        <f>BigCF!AF331</f>
        <v>0</v>
      </c>
      <c r="AG28" s="24">
        <f>BigCF!AG331</f>
        <v>0</v>
      </c>
      <c r="AH28" s="24">
        <f>BigCF!AH331</f>
        <v>0</v>
      </c>
      <c r="AI28" s="24">
        <f>BigCF!AI331</f>
        <v>0</v>
      </c>
      <c r="AJ28" s="24">
        <f>BigCF!AJ331</f>
        <v>0</v>
      </c>
      <c r="AK28" s="24">
        <f>BigCF!AK331</f>
        <v>0</v>
      </c>
      <c r="AL28" s="24">
        <f>BigCF!AL331</f>
        <v>0</v>
      </c>
      <c r="AM28" s="24">
        <f>BigCF!AM331</f>
        <v>0</v>
      </c>
      <c r="AN28" s="24">
        <f>BigCF!AN331</f>
        <v>0</v>
      </c>
      <c r="AO28" s="24">
        <f>BigCF!AO331</f>
        <v>0</v>
      </c>
      <c r="AP28" s="24">
        <f>BigCF!AP331</f>
        <v>0</v>
      </c>
      <c r="AQ28" s="24">
        <f>BigCF!AQ331</f>
        <v>0</v>
      </c>
      <c r="AR28" s="24">
        <f>BigCF!AR331</f>
        <v>0</v>
      </c>
      <c r="AS28" s="24">
        <f>BigCF!AS331</f>
        <v>0</v>
      </c>
      <c r="AT28" s="24">
        <f>BigCF!AT331</f>
        <v>0</v>
      </c>
      <c r="AU28" s="24">
        <f>BigCF!AU331</f>
        <v>0</v>
      </c>
      <c r="AV28" s="24">
        <f>BigCF!AV331</f>
        <v>0</v>
      </c>
      <c r="AW28" s="24">
        <f>BigCF!AW331</f>
        <v>0</v>
      </c>
      <c r="AX28" s="24">
        <f>BigCF!AX331</f>
        <v>0</v>
      </c>
      <c r="AY28" s="24">
        <f>BigCF!AY331</f>
        <v>0</v>
      </c>
      <c r="AZ28" s="24">
        <f>BigCF!AZ331</f>
        <v>0</v>
      </c>
      <c r="BA28" s="24">
        <f>BigCF!BA331</f>
        <v>0</v>
      </c>
      <c r="BB28" s="24">
        <f>BigCF!BB331</f>
        <v>0</v>
      </c>
      <c r="BC28" s="24">
        <f>BigCF!BC331</f>
        <v>0</v>
      </c>
      <c r="BD28" s="24">
        <f>BigCF!BD331</f>
        <v>0</v>
      </c>
      <c r="BE28" s="24">
        <f>BigCF!BE331</f>
        <v>0</v>
      </c>
      <c r="BF28" s="24">
        <f>BigCF!BF331</f>
        <v>0</v>
      </c>
      <c r="BG28" s="24">
        <f>BigCF!BG331</f>
        <v>0</v>
      </c>
      <c r="BH28" s="24">
        <f>BigCF!BH331</f>
        <v>0</v>
      </c>
      <c r="BI28" s="24">
        <f>BigCF!BI331</f>
        <v>0</v>
      </c>
      <c r="BJ28" s="24">
        <f>BigCF!BJ331</f>
        <v>0</v>
      </c>
      <c r="BK28" s="24">
        <f>BigCF!BK331</f>
        <v>0</v>
      </c>
      <c r="BL28" s="206">
        <f>SUM(D28:BK28)</f>
        <v>0</v>
      </c>
    </row>
    <row r="29" spans="2:64" s="172" customFormat="1" ht="11.25">
      <c r="B29" s="242"/>
      <c r="C29" s="181" t="s">
        <v>626</v>
      </c>
      <c r="D29" s="173">
        <f>SUM(D25:D28)</f>
        <v>500</v>
      </c>
      <c r="E29" s="173">
        <f t="shared" ref="E29" si="6">SUM(E25:E28)</f>
        <v>500</v>
      </c>
      <c r="F29" s="173">
        <f t="shared" ref="F29" si="7">SUM(F25:F28)</f>
        <v>500</v>
      </c>
      <c r="G29" s="173">
        <f t="shared" ref="G29" si="8">SUM(G25:G28)</f>
        <v>500</v>
      </c>
      <c r="H29" s="173">
        <f t="shared" ref="H29" si="9">SUM(H25:H28)</f>
        <v>500</v>
      </c>
      <c r="I29" s="173">
        <f t="shared" ref="I29" si="10">SUM(I25:I28)</f>
        <v>573</v>
      </c>
      <c r="J29" s="173">
        <f t="shared" ref="J29" si="11">SUM(J25:J28)</f>
        <v>573</v>
      </c>
      <c r="K29" s="173">
        <f t="shared" ref="K29" si="12">SUM(K25:K28)</f>
        <v>573</v>
      </c>
      <c r="L29" s="173">
        <f t="shared" ref="L29" si="13">SUM(L25:L28)</f>
        <v>573</v>
      </c>
      <c r="M29" s="173">
        <f t="shared" ref="M29" si="14">SUM(M25:M28)</f>
        <v>573</v>
      </c>
      <c r="N29" s="173">
        <f t="shared" ref="N29" si="15">SUM(N25:N28)</f>
        <v>649</v>
      </c>
      <c r="O29" s="173">
        <f t="shared" ref="O29" si="16">SUM(O25:O28)</f>
        <v>649</v>
      </c>
      <c r="P29" s="173">
        <f t="shared" ref="P29" si="17">SUM(P25:P28)</f>
        <v>649</v>
      </c>
      <c r="Q29" s="173">
        <f t="shared" ref="Q29" si="18">SUM(Q25:Q28)</f>
        <v>649</v>
      </c>
      <c r="R29" s="173">
        <f t="shared" ref="R29" si="19">SUM(R25:R28)</f>
        <v>649</v>
      </c>
      <c r="S29" s="173">
        <f t="shared" ref="S29" si="20">SUM(S25:S28)</f>
        <v>724</v>
      </c>
      <c r="T29" s="173">
        <f t="shared" ref="T29" si="21">SUM(T25:T28)</f>
        <v>724</v>
      </c>
      <c r="U29" s="173">
        <f t="shared" ref="U29" si="22">SUM(U25:U28)</f>
        <v>724</v>
      </c>
      <c r="V29" s="173">
        <f t="shared" ref="V29" si="23">SUM(V25:V28)</f>
        <v>724</v>
      </c>
      <c r="W29" s="173">
        <f t="shared" ref="W29" si="24">SUM(W25:W28)</f>
        <v>724</v>
      </c>
      <c r="X29" s="173">
        <f t="shared" ref="X29" si="25">SUM(X25:X28)</f>
        <v>760</v>
      </c>
      <c r="Y29" s="173">
        <f t="shared" ref="Y29" si="26">SUM(Y25:Y28)</f>
        <v>760</v>
      </c>
      <c r="Z29" s="173">
        <f t="shared" ref="Z29" si="27">SUM(Z25:Z28)</f>
        <v>760</v>
      </c>
      <c r="AA29" s="173">
        <f t="shared" ref="AA29" si="28">SUM(AA25:AA28)</f>
        <v>760</v>
      </c>
      <c r="AB29" s="173">
        <f t="shared" ref="AB29" si="29">SUM(AB25:AB28)</f>
        <v>760</v>
      </c>
      <c r="AC29" s="173">
        <f t="shared" ref="AC29" si="30">SUM(AC25:AC28)</f>
        <v>718</v>
      </c>
      <c r="AD29" s="173">
        <f t="shared" ref="AD29" si="31">SUM(AD25:AD28)</f>
        <v>718</v>
      </c>
      <c r="AE29" s="173">
        <f t="shared" ref="AE29" si="32">SUM(AE25:AE28)</f>
        <v>718</v>
      </c>
      <c r="AF29" s="173">
        <f t="shared" ref="AF29" si="33">SUM(AF25:AF28)</f>
        <v>718</v>
      </c>
      <c r="AG29" s="173">
        <f t="shared" ref="AG29" si="34">SUM(AG25:AG28)</f>
        <v>718</v>
      </c>
      <c r="AH29" s="173">
        <f t="shared" ref="AH29" si="35">SUM(AH25:AH28)</f>
        <v>718</v>
      </c>
      <c r="AI29" s="173">
        <f t="shared" ref="AI29" si="36">SUM(AI25:AI28)</f>
        <v>511</v>
      </c>
      <c r="AJ29" s="173">
        <f t="shared" ref="AJ29" si="37">SUM(AJ25:AJ28)</f>
        <v>511</v>
      </c>
      <c r="AK29" s="173">
        <f t="shared" ref="AK29" si="38">SUM(AK25:AK28)</f>
        <v>511</v>
      </c>
      <c r="AL29" s="173">
        <f t="shared" ref="AL29" si="39">SUM(AL25:AL28)</f>
        <v>511</v>
      </c>
      <c r="AM29" s="173">
        <f t="shared" ref="AM29" si="40">SUM(AM25:AM28)</f>
        <v>693.7</v>
      </c>
      <c r="AN29" s="173">
        <f t="shared" ref="AN29" si="41">SUM(AN25:AN28)</f>
        <v>228</v>
      </c>
      <c r="AO29" s="173">
        <f t="shared" ref="AO29" si="42">SUM(AO25:AO28)</f>
        <v>228</v>
      </c>
      <c r="AP29" s="173">
        <f t="shared" ref="AP29" si="43">SUM(AP25:AP28)</f>
        <v>228</v>
      </c>
      <c r="AQ29" s="173">
        <f t="shared" ref="AQ29" si="44">SUM(AQ25:AQ28)</f>
        <v>228</v>
      </c>
      <c r="AR29" s="173">
        <f t="shared" ref="AR29" si="45">SUM(AR25:AR28)</f>
        <v>228</v>
      </c>
      <c r="AS29" s="173">
        <f t="shared" ref="AS29" si="46">SUM(AS25:AS28)</f>
        <v>228</v>
      </c>
      <c r="AT29" s="173">
        <f t="shared" ref="AT29" si="47">SUM(AT25:AT28)</f>
        <v>228</v>
      </c>
      <c r="AU29" s="173">
        <f t="shared" ref="AU29" si="48">SUM(AU25:AU28)</f>
        <v>228</v>
      </c>
      <c r="AV29" s="173">
        <f t="shared" ref="AV29" si="49">SUM(AV25:AV28)</f>
        <v>228</v>
      </c>
      <c r="AW29" s="173">
        <f t="shared" ref="AW29" si="50">SUM(AW25:AW28)</f>
        <v>228</v>
      </c>
      <c r="AX29" s="173">
        <f t="shared" ref="AX29" si="51">SUM(AX25:AX28)</f>
        <v>228</v>
      </c>
      <c r="AY29" s="173">
        <f t="shared" ref="AY29" si="52">SUM(AY25:AY28)</f>
        <v>228</v>
      </c>
      <c r="AZ29" s="173">
        <f t="shared" ref="AZ29" si="53">SUM(AZ25:AZ28)</f>
        <v>228</v>
      </c>
      <c r="BA29" s="173">
        <f t="shared" ref="BA29" si="54">SUM(BA25:BA28)</f>
        <v>228</v>
      </c>
      <c r="BB29" s="173">
        <f t="shared" ref="BB29" si="55">SUM(BB25:BB28)</f>
        <v>228</v>
      </c>
      <c r="BC29" s="173">
        <f t="shared" ref="BC29" si="56">SUM(BC25:BC28)</f>
        <v>228</v>
      </c>
      <c r="BD29" s="173">
        <f t="shared" ref="BD29" si="57">SUM(BD25:BD28)</f>
        <v>228</v>
      </c>
      <c r="BE29" s="173">
        <f t="shared" ref="BE29" si="58">SUM(BE25:BE28)</f>
        <v>228</v>
      </c>
      <c r="BF29" s="173">
        <f t="shared" ref="BF29" si="59">SUM(BF25:BF28)</f>
        <v>228</v>
      </c>
      <c r="BG29" s="173">
        <f t="shared" ref="BG29" si="60">SUM(BG25:BG28)</f>
        <v>228</v>
      </c>
      <c r="BH29" s="173">
        <f t="shared" ref="BH29" si="61">SUM(BH25:BH28)</f>
        <v>228</v>
      </c>
      <c r="BI29" s="173">
        <f t="shared" ref="BI29" si="62">SUM(BI25:BI28)</f>
        <v>228</v>
      </c>
      <c r="BJ29" s="173">
        <f t="shared" ref="BJ29" si="63">SUM(BJ25:BJ28)</f>
        <v>228</v>
      </c>
      <c r="BK29" s="173">
        <f t="shared" ref="BK29" si="64">SUM(BK25:BK28)</f>
        <v>228</v>
      </c>
      <c r="BL29" s="204">
        <f>SUM(D29:BK29)</f>
        <v>28547.7</v>
      </c>
    </row>
    <row r="30" spans="2:64" s="4" customFormat="1" ht="13.5" customHeight="1">
      <c r="B30" s="337" t="s">
        <v>625</v>
      </c>
      <c r="C30" s="338"/>
      <c r="D30" s="167">
        <f t="shared" ref="D30:AI30" si="65">IF(D29=0,"--",D22/D29)</f>
        <v>0.16800000000000001</v>
      </c>
      <c r="E30" s="167">
        <f t="shared" si="65"/>
        <v>0.16800000000000001</v>
      </c>
      <c r="F30" s="167">
        <f t="shared" si="65"/>
        <v>0.182</v>
      </c>
      <c r="G30" s="167">
        <f t="shared" si="65"/>
        <v>0.16800000000000001</v>
      </c>
      <c r="H30" s="167">
        <f t="shared" si="65"/>
        <v>0.182</v>
      </c>
      <c r="I30" s="167">
        <f t="shared" si="65"/>
        <v>0.14659685863874344</v>
      </c>
      <c r="J30" s="167">
        <f t="shared" si="65"/>
        <v>0.15881326352530542</v>
      </c>
      <c r="K30" s="167">
        <f t="shared" si="65"/>
        <v>0.14659685863874344</v>
      </c>
      <c r="L30" s="167">
        <f t="shared" si="65"/>
        <v>0.15881326352530542</v>
      </c>
      <c r="M30" s="167">
        <f t="shared" si="65"/>
        <v>0.14659685863874344</v>
      </c>
      <c r="N30" s="167">
        <f t="shared" si="65"/>
        <v>0.14021571648690292</v>
      </c>
      <c r="O30" s="167">
        <f t="shared" si="65"/>
        <v>0.12942989214175654</v>
      </c>
      <c r="P30" s="167">
        <f t="shared" si="65"/>
        <v>0.14021571648690292</v>
      </c>
      <c r="Q30" s="167">
        <f t="shared" si="65"/>
        <v>0.12942989214175654</v>
      </c>
      <c r="R30" s="167">
        <f t="shared" si="65"/>
        <v>0.14021571648690292</v>
      </c>
      <c r="S30" s="167">
        <f t="shared" si="65"/>
        <v>0.11602209944751381</v>
      </c>
      <c r="T30" s="167">
        <f t="shared" si="65"/>
        <v>0.12569060773480664</v>
      </c>
      <c r="U30" s="167">
        <f t="shared" si="65"/>
        <v>0.11602209944751381</v>
      </c>
      <c r="V30" s="167">
        <f t="shared" si="65"/>
        <v>0.12569060773480664</v>
      </c>
      <c r="W30" s="167">
        <f t="shared" si="65"/>
        <v>0.11602209944751381</v>
      </c>
      <c r="X30" s="167">
        <f t="shared" si="65"/>
        <v>0.11973684210526316</v>
      </c>
      <c r="Y30" s="167">
        <f t="shared" si="65"/>
        <v>0.11052631578947368</v>
      </c>
      <c r="Z30" s="167">
        <f t="shared" si="65"/>
        <v>0.11973684210526316</v>
      </c>
      <c r="AA30" s="167">
        <f t="shared" si="65"/>
        <v>0.11052631578947368</v>
      </c>
      <c r="AB30" s="167">
        <f t="shared" si="65"/>
        <v>0.11973684210526316</v>
      </c>
      <c r="AC30" s="167">
        <f t="shared" si="65"/>
        <v>0.11699164345403899</v>
      </c>
      <c r="AD30" s="167">
        <f t="shared" si="65"/>
        <v>0.12674094707520892</v>
      </c>
      <c r="AE30" s="167">
        <f t="shared" si="65"/>
        <v>0.11699164345403899</v>
      </c>
      <c r="AF30" s="167">
        <f t="shared" si="65"/>
        <v>0.12674094707520892</v>
      </c>
      <c r="AG30" s="167">
        <f t="shared" si="65"/>
        <v>0.11699164345403899</v>
      </c>
      <c r="AH30" s="167">
        <f t="shared" si="65"/>
        <v>0.12674094707520892</v>
      </c>
      <c r="AI30" s="167">
        <f t="shared" si="65"/>
        <v>0.16438356164383561</v>
      </c>
      <c r="AJ30" s="167">
        <f t="shared" ref="AJ30:BK30" si="66">IF(AJ29=0,"--",AJ22/AJ29)</f>
        <v>0.17808219178082191</v>
      </c>
      <c r="AK30" s="167">
        <f t="shared" si="66"/>
        <v>0.16438356164383561</v>
      </c>
      <c r="AL30" s="167">
        <f t="shared" si="66"/>
        <v>0.17808219178082191</v>
      </c>
      <c r="AM30" s="167">
        <f t="shared" si="66"/>
        <v>0.12108980827447022</v>
      </c>
      <c r="AN30" s="167">
        <f t="shared" si="66"/>
        <v>0.39912280701754388</v>
      </c>
      <c r="AO30" s="167">
        <f t="shared" si="66"/>
        <v>0.36842105263157893</v>
      </c>
      <c r="AP30" s="167">
        <f t="shared" si="66"/>
        <v>0.39912280701754388</v>
      </c>
      <c r="AQ30" s="167">
        <f t="shared" si="66"/>
        <v>0.36842105263157893</v>
      </c>
      <c r="AR30" s="167">
        <f t="shared" si="66"/>
        <v>0.39912280701754388</v>
      </c>
      <c r="AS30" s="167">
        <f t="shared" si="66"/>
        <v>0.36842105263157893</v>
      </c>
      <c r="AT30" s="167">
        <f t="shared" si="66"/>
        <v>0.39912280701754388</v>
      </c>
      <c r="AU30" s="167">
        <f t="shared" si="66"/>
        <v>0.36842105263157893</v>
      </c>
      <c r="AV30" s="167">
        <f t="shared" si="66"/>
        <v>0.39912280701754388</v>
      </c>
      <c r="AW30" s="167">
        <f t="shared" si="66"/>
        <v>0.36842105263157893</v>
      </c>
      <c r="AX30" s="167">
        <f t="shared" si="66"/>
        <v>0.39912280701754388</v>
      </c>
      <c r="AY30" s="167">
        <f t="shared" si="66"/>
        <v>0.36842105263157893</v>
      </c>
      <c r="AZ30" s="167">
        <f t="shared" si="66"/>
        <v>0.39912280701754388</v>
      </c>
      <c r="BA30" s="167">
        <f t="shared" si="66"/>
        <v>0.36842105263157893</v>
      </c>
      <c r="BB30" s="167">
        <f t="shared" si="66"/>
        <v>0.39912280701754388</v>
      </c>
      <c r="BC30" s="167">
        <f t="shared" si="66"/>
        <v>0.36842105263157893</v>
      </c>
      <c r="BD30" s="167">
        <f t="shared" si="66"/>
        <v>0.39912280701754388</v>
      </c>
      <c r="BE30" s="167">
        <f t="shared" si="66"/>
        <v>0.36842105263157893</v>
      </c>
      <c r="BF30" s="167">
        <f t="shared" si="66"/>
        <v>0.39912280701754388</v>
      </c>
      <c r="BG30" s="167">
        <f t="shared" si="66"/>
        <v>0.36842105263157893</v>
      </c>
      <c r="BH30" s="167">
        <f t="shared" si="66"/>
        <v>0.39912280701754388</v>
      </c>
      <c r="BI30" s="167">
        <f t="shared" si="66"/>
        <v>0.36842105263157893</v>
      </c>
      <c r="BJ30" s="167">
        <f t="shared" si="66"/>
        <v>0.39912280701754388</v>
      </c>
      <c r="BK30" s="167">
        <f t="shared" si="66"/>
        <v>0.36842105263157893</v>
      </c>
      <c r="BL30" s="167">
        <f t="shared" ref="BL30" si="67">IF(BL29=0,"--",BL22/BL29)</f>
        <v>0.18365752757665241</v>
      </c>
    </row>
  </sheetData>
  <mergeCells count="1">
    <mergeCell ref="B30:C30"/>
  </mergeCells>
  <phoneticPr fontId="1"/>
  <pageMargins left="0.59055118110236227" right="0.59055118110236227" top="0.70866141732283472" bottom="0.59055118110236227" header="0.43307086614173229" footer="0.31496062992125984"/>
  <pageSetup paperSize="9" orientation="landscape" horizontalDpi="300" verticalDpi="300" r:id="rId1"/>
  <headerFooter>
    <oddHeader>&amp;L&amp;"-,太字"&amp;16&amp;K990099■　住まいにかかる費用（金額詳細）</oddHead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pageSetUpPr fitToPage="1"/>
  </sheetPr>
  <dimension ref="A2:C33"/>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RowHeight="13.5"/>
  <cols>
    <col min="1" max="1" width="4.75" bestFit="1" customWidth="1"/>
    <col min="2" max="2" width="15.125" customWidth="1"/>
  </cols>
  <sheetData>
    <row r="2" spans="1:3">
      <c r="A2" t="s">
        <v>21</v>
      </c>
    </row>
    <row r="3" spans="1:3">
      <c r="A3" s="77"/>
      <c r="B3" s="76" t="s">
        <v>423</v>
      </c>
    </row>
    <row r="4" spans="1:3" ht="24">
      <c r="A4" s="339" t="s">
        <v>10</v>
      </c>
      <c r="B4" s="78" t="str">
        <f>BigCF!C320</f>
        <v xml:space="preserve">世帯主
</v>
      </c>
    </row>
    <row r="5" spans="1:3">
      <c r="A5" s="322"/>
      <c r="B5" s="223" t="str">
        <f>BigCF!C11</f>
        <v/>
      </c>
      <c r="C5" t="s">
        <v>1024</v>
      </c>
    </row>
    <row r="6" spans="1:3">
      <c r="A6" s="322"/>
      <c r="B6" s="223" t="str">
        <f>BigCF!C12</f>
        <v/>
      </c>
    </row>
    <row r="7" spans="1:3">
      <c r="A7" s="322"/>
      <c r="B7" s="223" t="str">
        <f>BigCF!C13</f>
        <v/>
      </c>
    </row>
    <row r="8" spans="1:3">
      <c r="A8" s="322"/>
      <c r="B8" s="223" t="str">
        <f>BigCF!C14</f>
        <v/>
      </c>
    </row>
    <row r="9" spans="1:3">
      <c r="A9" s="322"/>
      <c r="B9" s="223" t="str">
        <f>BigCF!C15</f>
        <v/>
      </c>
    </row>
    <row r="10" spans="1:3">
      <c r="A10" s="340"/>
      <c r="B10" s="223" t="str">
        <f>BigCF!C16</f>
        <v/>
      </c>
    </row>
    <row r="11" spans="1:3" ht="13.5" customHeight="1">
      <c r="A11" s="218" t="s">
        <v>687</v>
      </c>
      <c r="B11" s="224" t="str">
        <f>BigCF!C11</f>
        <v/>
      </c>
    </row>
    <row r="12" spans="1:3">
      <c r="A12" s="219" t="s">
        <v>688</v>
      </c>
      <c r="B12" s="223" t="str">
        <f>BigCF!C12</f>
        <v/>
      </c>
    </row>
    <row r="13" spans="1:3">
      <c r="A13" s="219" t="s">
        <v>689</v>
      </c>
      <c r="B13" s="223" t="str">
        <f>BigCF!C13</f>
        <v/>
      </c>
    </row>
    <row r="14" spans="1:3">
      <c r="A14" s="219"/>
      <c r="B14" s="223" t="str">
        <f>BigCF!C14</f>
        <v/>
      </c>
    </row>
    <row r="15" spans="1:3">
      <c r="A15" s="219"/>
      <c r="B15" s="223" t="str">
        <f>BigCF!C15</f>
        <v/>
      </c>
    </row>
    <row r="16" spans="1:3">
      <c r="A16" s="220"/>
      <c r="B16" s="223" t="str">
        <f>BigCF!C16</f>
        <v/>
      </c>
    </row>
    <row r="17" spans="1:2">
      <c r="A17" s="221"/>
      <c r="B17" s="142" t="s">
        <v>554</v>
      </c>
    </row>
    <row r="18" spans="1:2">
      <c r="A18" s="143"/>
      <c r="B18" s="144" t="s">
        <v>555</v>
      </c>
    </row>
    <row r="19" spans="1:2">
      <c r="A19" s="130"/>
      <c r="B19" s="147"/>
    </row>
    <row r="20" spans="1:2">
      <c r="A20" s="130"/>
      <c r="B20" s="148"/>
    </row>
    <row r="21" spans="1:2">
      <c r="A21" s="55" t="s">
        <v>26</v>
      </c>
      <c r="B21" s="224" t="str">
        <f>BigCF!C11</f>
        <v/>
      </c>
    </row>
    <row r="22" spans="1:2">
      <c r="A22" s="38" t="s">
        <v>27</v>
      </c>
      <c r="B22" s="223" t="str">
        <f>BigCF!C12</f>
        <v/>
      </c>
    </row>
    <row r="23" spans="1:2">
      <c r="A23" s="38"/>
      <c r="B23" s="223" t="str">
        <f>BigCF!C13</f>
        <v/>
      </c>
    </row>
    <row r="24" spans="1:2">
      <c r="A24" s="38"/>
      <c r="B24" s="223" t="str">
        <f>BigCF!C14</f>
        <v/>
      </c>
    </row>
    <row r="25" spans="1:2">
      <c r="A25" s="38"/>
      <c r="B25" s="223" t="str">
        <f>BigCF!C15</f>
        <v/>
      </c>
    </row>
    <row r="26" spans="1:2">
      <c r="A26" s="38"/>
      <c r="B26" s="223" t="str">
        <f>BigCF!C16</f>
        <v/>
      </c>
    </row>
    <row r="27" spans="1:2">
      <c r="A27" s="38"/>
      <c r="B27" s="145" t="s">
        <v>556</v>
      </c>
    </row>
    <row r="28" spans="1:2">
      <c r="A28" s="146"/>
      <c r="B28" s="116" t="s">
        <v>557</v>
      </c>
    </row>
    <row r="29" spans="1:2">
      <c r="A29" s="4"/>
      <c r="B29" s="147"/>
    </row>
    <row r="30" spans="1:2">
      <c r="A30" s="4"/>
      <c r="B30" s="148"/>
    </row>
    <row r="31" spans="1:2">
      <c r="A31" s="133"/>
      <c r="B31" s="141" t="s">
        <v>558</v>
      </c>
    </row>
    <row r="32" spans="1:2">
      <c r="A32" s="131"/>
      <c r="B32" s="132" t="s">
        <v>559</v>
      </c>
    </row>
    <row r="33" spans="1:2">
      <c r="A33" s="134"/>
      <c r="B33" s="134"/>
    </row>
  </sheetData>
  <mergeCells count="1">
    <mergeCell ref="A4:A10"/>
  </mergeCells>
  <phoneticPr fontId="3"/>
  <pageMargins left="0.59055118110236227" right="0.59055118110236227" top="0.70866141732283472" bottom="0.59055118110236227" header="0.43307086614173229" footer="0.31496062992125984"/>
  <pageSetup paperSize="9" fitToWidth="0" orientation="landscape" horizontalDpi="300" verticalDpi="300" r:id="rId1"/>
  <headerFooter>
    <oddHeader>&amp;L&amp;"-,太字"&amp;16&amp;K990099■　子供の教育費（金額詳細）</oddHead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dimension ref="A2:C21"/>
  <sheetViews>
    <sheetView zoomScale="95" zoomScaleNormal="95" workbookViewId="0"/>
  </sheetViews>
  <sheetFormatPr defaultRowHeight="13.5"/>
  <cols>
    <col min="1" max="1" width="6" bestFit="1" customWidth="1"/>
    <col min="2" max="2" width="14.25" bestFit="1" customWidth="1"/>
    <col min="3" max="3" width="14.375" bestFit="1" customWidth="1"/>
  </cols>
  <sheetData>
    <row r="2" spans="1:3" ht="22.5">
      <c r="A2" s="341" t="s">
        <v>13</v>
      </c>
      <c r="B2" s="49" t="s">
        <v>14</v>
      </c>
      <c r="C2" s="380" t="s">
        <v>1023</v>
      </c>
    </row>
    <row r="3" spans="1:3">
      <c r="A3" s="342"/>
      <c r="B3" s="46" t="s">
        <v>3</v>
      </c>
      <c r="C3" s="381"/>
    </row>
    <row r="4" spans="1:3">
      <c r="A4" s="342"/>
      <c r="B4" s="46" t="s">
        <v>16</v>
      </c>
      <c r="C4" s="381"/>
    </row>
    <row r="5" spans="1:3">
      <c r="A5" s="342"/>
      <c r="B5" s="46" t="s">
        <v>4</v>
      </c>
      <c r="C5" s="381"/>
    </row>
    <row r="6" spans="1:3">
      <c r="A6" s="342"/>
      <c r="B6" s="46" t="s">
        <v>5</v>
      </c>
      <c r="C6" s="381"/>
    </row>
    <row r="7" spans="1:3">
      <c r="A7" s="342"/>
      <c r="B7" s="46" t="s">
        <v>6</v>
      </c>
      <c r="C7" s="381"/>
    </row>
    <row r="8" spans="1:3">
      <c r="A8" s="343"/>
      <c r="B8" s="50" t="s">
        <v>15</v>
      </c>
      <c r="C8" s="382"/>
    </row>
    <row r="9" spans="1:3">
      <c r="A9" s="344" t="s">
        <v>57</v>
      </c>
      <c r="B9" s="45" t="s">
        <v>7</v>
      </c>
      <c r="C9" s="383"/>
    </row>
    <row r="10" spans="1:3">
      <c r="A10" s="345"/>
      <c r="B10" s="46" t="s">
        <v>45</v>
      </c>
      <c r="C10" s="384"/>
    </row>
    <row r="11" spans="1:3">
      <c r="A11" s="345"/>
      <c r="B11" s="46" t="s">
        <v>8</v>
      </c>
      <c r="C11" s="384"/>
    </row>
    <row r="12" spans="1:3">
      <c r="A12" s="346"/>
      <c r="B12" s="48"/>
      <c r="C12" s="385"/>
    </row>
    <row r="13" spans="1:3">
      <c r="A13" s="344" t="s">
        <v>58</v>
      </c>
      <c r="B13" s="47" t="s">
        <v>46</v>
      </c>
      <c r="C13" s="386"/>
    </row>
    <row r="14" spans="1:3">
      <c r="A14" s="347"/>
      <c r="B14" s="46" t="s">
        <v>47</v>
      </c>
      <c r="C14" s="381"/>
    </row>
    <row r="15" spans="1:3">
      <c r="A15" s="347"/>
      <c r="B15" s="46" t="s">
        <v>48</v>
      </c>
      <c r="C15" s="381"/>
    </row>
    <row r="16" spans="1:3">
      <c r="A16" s="347"/>
      <c r="B16" s="50" t="s">
        <v>49</v>
      </c>
      <c r="C16" s="382"/>
    </row>
    <row r="17" spans="1:3">
      <c r="A17" s="344" t="s">
        <v>59</v>
      </c>
      <c r="B17" s="45" t="s">
        <v>52</v>
      </c>
      <c r="C17" s="383"/>
    </row>
    <row r="18" spans="1:3">
      <c r="A18" s="348"/>
      <c r="B18" s="48" t="s">
        <v>50</v>
      </c>
      <c r="C18" s="385"/>
    </row>
    <row r="19" spans="1:3">
      <c r="A19" s="51" t="s">
        <v>51</v>
      </c>
      <c r="B19" s="52"/>
      <c r="C19" s="387"/>
    </row>
    <row r="20" spans="1:3" s="15" customFormat="1">
      <c r="A20" s="53" t="s">
        <v>56</v>
      </c>
      <c r="B20" s="54"/>
      <c r="C20" s="388"/>
    </row>
    <row r="21" spans="1:3">
      <c r="C21" s="389"/>
    </row>
  </sheetData>
  <mergeCells count="4">
    <mergeCell ref="A2:A8"/>
    <mergeCell ref="A9:A12"/>
    <mergeCell ref="A13:A16"/>
    <mergeCell ref="A17:A18"/>
  </mergeCells>
  <phoneticPr fontId="3"/>
  <pageMargins left="0.59055118110236215" right="0.59055118110236215" top="0.70866141732283472" bottom="0.59055118110236215" header="0.43307086614173229" footer="0.31496062992125989"/>
  <pageSetup paperSize="9" orientation="landscape" horizontalDpi="300" verticalDpi="300" r:id="rId1"/>
  <headerFooter>
    <oddHeader>&amp;L&amp;"-,太字"&amp;16&amp;K990099■　現在加入中、今後加入予定の保険一覧</oddHead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B20"/>
  <sheetViews>
    <sheetView zoomScaleNormal="100" workbookViewId="0">
      <selection activeCell="A5" sqref="A5:XFD5"/>
    </sheetView>
  </sheetViews>
  <sheetFormatPr defaultRowHeight="13.5"/>
  <cols>
    <col min="1" max="1" width="24.125" customWidth="1"/>
    <col min="2" max="2" width="37" bestFit="1" customWidth="1"/>
  </cols>
  <sheetData>
    <row r="2" spans="1:2">
      <c r="A2" t="s">
        <v>979</v>
      </c>
    </row>
    <row r="3" spans="1:2">
      <c r="A3" s="230" t="s">
        <v>1038</v>
      </c>
      <c r="B3" s="233" t="s">
        <v>1039</v>
      </c>
    </row>
    <row r="4" spans="1:2">
      <c r="A4" s="231" t="s">
        <v>1041</v>
      </c>
      <c r="B4" s="234" t="s">
        <v>1042</v>
      </c>
    </row>
    <row r="5" spans="1:2">
      <c r="A5" s="316"/>
      <c r="B5" s="317" t="s">
        <v>1043</v>
      </c>
    </row>
    <row r="6" spans="1:2" ht="27">
      <c r="A6" s="231" t="s">
        <v>1044</v>
      </c>
      <c r="B6" s="402" t="s">
        <v>1045</v>
      </c>
    </row>
    <row r="7" spans="1:2">
      <c r="A7" s="231" t="s">
        <v>1047</v>
      </c>
      <c r="B7" s="234" t="s">
        <v>1048</v>
      </c>
    </row>
    <row r="8" spans="1:2" ht="27">
      <c r="A8" s="232" t="s">
        <v>1049</v>
      </c>
      <c r="B8" s="403" t="s">
        <v>1050</v>
      </c>
    </row>
    <row r="9" spans="1:2">
      <c r="A9" s="189"/>
      <c r="B9" s="312"/>
    </row>
    <row r="10" spans="1:2">
      <c r="A10" s="189"/>
    </row>
    <row r="11" spans="1:2">
      <c r="A11" s="189"/>
    </row>
    <row r="12" spans="1:2">
      <c r="A12" t="s">
        <v>739</v>
      </c>
    </row>
    <row r="13" spans="1:2" ht="27" customHeight="1">
      <c r="A13" s="230"/>
      <c r="B13" s="233"/>
    </row>
    <row r="14" spans="1:2">
      <c r="A14" s="231" t="s">
        <v>1040</v>
      </c>
      <c r="B14" s="234"/>
    </row>
    <row r="15" spans="1:2">
      <c r="A15" s="231" t="s">
        <v>1051</v>
      </c>
      <c r="B15" s="234"/>
    </row>
    <row r="16" spans="1:2">
      <c r="A16" s="231" t="s">
        <v>1046</v>
      </c>
      <c r="B16" s="234"/>
    </row>
    <row r="17" spans="1:2">
      <c r="A17" s="232" t="s">
        <v>1052</v>
      </c>
      <c r="B17" s="235"/>
    </row>
    <row r="18" spans="1:2">
      <c r="A18" s="189"/>
      <c r="B18" s="312"/>
    </row>
    <row r="19" spans="1:2">
      <c r="A19" s="189"/>
      <c r="B19" s="15"/>
    </row>
    <row r="20" spans="1:2">
      <c r="A20" s="248"/>
      <c r="B20" s="313"/>
    </row>
  </sheetData>
  <phoneticPr fontId="27"/>
  <pageMargins left="0.59055118110236227" right="0.59055118110236227" top="0.70866141732283472" bottom="0.59055118110236227" header="0.43307086614173229" footer="0.31496062992125984"/>
  <pageSetup paperSize="9" fitToWidth="2" orientation="landscape" horizontalDpi="300" verticalDpi="300" r:id="rId1"/>
  <headerFooter>
    <oddHeader>&amp;L&amp;"-,太字"&amp;16&amp;K990099■　資産運用プラン</oddHeader>
    <oddFooter>&amp;R&amp;P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40:A41"/>
  <sheetViews>
    <sheetView zoomScaleNormal="100" workbookViewId="0">
      <selection activeCell="A45" sqref="A45"/>
    </sheetView>
  </sheetViews>
  <sheetFormatPr defaultRowHeight="13.5"/>
  <cols>
    <col min="1" max="1" width="17.625" customWidth="1"/>
    <col min="2" max="9" width="15.875" customWidth="1"/>
  </cols>
  <sheetData>
    <row r="40" spans="1:1">
      <c r="A40" t="s">
        <v>55</v>
      </c>
    </row>
    <row r="41" spans="1:1">
      <c r="A41" t="s">
        <v>980</v>
      </c>
    </row>
  </sheetData>
  <phoneticPr fontId="27"/>
  <pageMargins left="0.59055118110236227" right="0.59055118110236227" top="0.70866141732283472" bottom="0.59055118110236227" header="0.43307086614173229" footer="0.31496062992125984"/>
  <pageSetup paperSize="9" scale="99" orientation="landscape" horizontalDpi="300" verticalDpi="300" r:id="rId1"/>
  <headerFooter>
    <oddHeader>&amp;L&amp;"-,太字"&amp;16&amp;K990099■　資産運用シミュレーション結果</oddHeader>
    <oddFooter>&amp;R&amp;P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3"/>
  <dimension ref="A2:G40"/>
  <sheetViews>
    <sheetView workbookViewId="0"/>
  </sheetViews>
  <sheetFormatPr defaultRowHeight="13.5"/>
  <cols>
    <col min="1" max="1" width="26.125" customWidth="1"/>
    <col min="2" max="2" width="13.875" customWidth="1"/>
    <col min="3" max="3" width="10.25" customWidth="1"/>
    <col min="4" max="4" width="22.75" customWidth="1"/>
    <col min="5" max="5" width="10.875" customWidth="1"/>
    <col min="6" max="6" width="10.625" bestFit="1" customWidth="1"/>
    <col min="7" max="7" width="11.75" bestFit="1" customWidth="1"/>
    <col min="8" max="8" width="5.25" bestFit="1" customWidth="1"/>
  </cols>
  <sheetData>
    <row r="2" spans="1:7">
      <c r="A2" t="s">
        <v>589</v>
      </c>
    </row>
    <row r="3" spans="1:7">
      <c r="A3" s="160"/>
      <c r="B3" s="160" t="s">
        <v>587</v>
      </c>
      <c r="C3" s="160" t="s">
        <v>588</v>
      </c>
      <c r="E3" s="157"/>
    </row>
    <row r="4" spans="1:7">
      <c r="A4" s="162" t="s">
        <v>590</v>
      </c>
      <c r="B4" s="161" t="s">
        <v>1030</v>
      </c>
      <c r="C4" s="161" t="s">
        <v>1031</v>
      </c>
      <c r="D4" t="s">
        <v>1032</v>
      </c>
    </row>
    <row r="5" spans="1:7">
      <c r="A5" s="164" t="s">
        <v>591</v>
      </c>
      <c r="B5" s="161" t="s">
        <v>1030</v>
      </c>
      <c r="C5" s="161" t="s">
        <v>1033</v>
      </c>
      <c r="D5" t="s">
        <v>1034</v>
      </c>
    </row>
    <row r="6" spans="1:7">
      <c r="A6" s="163"/>
      <c r="B6" s="161" t="s">
        <v>1035</v>
      </c>
      <c r="C6" s="161" t="s">
        <v>1036</v>
      </c>
    </row>
    <row r="7" spans="1:7">
      <c r="A7" s="163"/>
      <c r="B7" s="161"/>
      <c r="C7" s="161"/>
    </row>
    <row r="8" spans="1:7">
      <c r="A8" s="163"/>
      <c r="B8" s="161"/>
      <c r="C8" s="161"/>
    </row>
    <row r="10" spans="1:7">
      <c r="A10" t="s">
        <v>583</v>
      </c>
    </row>
    <row r="11" spans="1:7">
      <c r="A11" s="306" t="s">
        <v>54</v>
      </c>
      <c r="B11" s="350" t="s">
        <v>969</v>
      </c>
      <c r="C11" s="350"/>
      <c r="D11" s="307" t="s">
        <v>970</v>
      </c>
      <c r="E11" s="351" t="s">
        <v>38</v>
      </c>
      <c r="F11" s="351"/>
      <c r="G11" s="58" t="str">
        <f>IF(COUNTA(G12:G19)=0,"","変動率")</f>
        <v/>
      </c>
    </row>
    <row r="12" spans="1:7">
      <c r="A12" s="311"/>
      <c r="B12" s="349"/>
      <c r="C12" s="349"/>
      <c r="D12" s="308"/>
      <c r="E12" s="267"/>
      <c r="F12" s="20"/>
      <c r="G12" s="309"/>
    </row>
    <row r="13" spans="1:7">
      <c r="A13" s="311" t="s">
        <v>1037</v>
      </c>
      <c r="B13" s="349"/>
      <c r="C13" s="349"/>
      <c r="D13" s="308"/>
      <c r="E13" s="267"/>
      <c r="F13" s="20"/>
      <c r="G13" s="310"/>
    </row>
    <row r="14" spans="1:7">
      <c r="A14" s="311"/>
      <c r="B14" s="349"/>
      <c r="C14" s="349"/>
      <c r="D14" s="308"/>
      <c r="E14" s="267"/>
      <c r="F14" s="20"/>
      <c r="G14" s="310"/>
    </row>
    <row r="15" spans="1:7">
      <c r="A15" s="311"/>
      <c r="B15" s="349"/>
      <c r="C15" s="349"/>
      <c r="D15" s="308"/>
      <c r="E15" s="267"/>
      <c r="F15" s="20"/>
      <c r="G15" s="310"/>
    </row>
    <row r="16" spans="1:7">
      <c r="A16" s="311"/>
      <c r="B16" s="349"/>
      <c r="C16" s="349"/>
      <c r="D16" s="308"/>
      <c r="E16" s="267"/>
      <c r="F16" s="20"/>
      <c r="G16" s="310"/>
    </row>
    <row r="17" spans="1:7">
      <c r="A17" s="311"/>
      <c r="B17" s="349"/>
      <c r="C17" s="349"/>
      <c r="D17" s="308"/>
      <c r="E17" s="267"/>
      <c r="F17" s="20"/>
      <c r="G17" s="310"/>
    </row>
    <row r="18" spans="1:7">
      <c r="A18" s="311"/>
      <c r="B18" s="349"/>
      <c r="C18" s="349"/>
      <c r="D18" s="308"/>
      <c r="E18" s="267"/>
      <c r="F18" s="20"/>
      <c r="G18" s="310"/>
    </row>
    <row r="19" spans="1:7">
      <c r="A19" s="311"/>
      <c r="B19" s="349"/>
      <c r="C19" s="349"/>
      <c r="D19" s="308"/>
      <c r="E19" s="267"/>
      <c r="F19" s="20"/>
      <c r="G19" s="310"/>
    </row>
    <row r="21" spans="1:7">
      <c r="A21" t="s">
        <v>584</v>
      </c>
    </row>
    <row r="22" spans="1:7">
      <c r="A22" s="306" t="s">
        <v>54</v>
      </c>
      <c r="B22" s="350" t="s">
        <v>969</v>
      </c>
      <c r="C22" s="350"/>
      <c r="D22" s="307" t="s">
        <v>970</v>
      </c>
      <c r="E22" s="351" t="s">
        <v>38</v>
      </c>
      <c r="F22" s="351"/>
      <c r="G22" s="58" t="str">
        <f>IF(COUNTA(G23:G40)=0,"","変動率")</f>
        <v/>
      </c>
    </row>
    <row r="23" spans="1:7">
      <c r="A23" s="311"/>
      <c r="B23" s="349"/>
      <c r="C23" s="349"/>
      <c r="D23" s="308"/>
      <c r="E23" s="267"/>
      <c r="F23" s="20"/>
      <c r="G23" s="310"/>
    </row>
    <row r="24" spans="1:7">
      <c r="A24" s="311" t="s">
        <v>1037</v>
      </c>
      <c r="B24" s="349"/>
      <c r="C24" s="349"/>
      <c r="D24" s="308"/>
      <c r="E24" s="267"/>
      <c r="F24" s="20"/>
      <c r="G24" s="310"/>
    </row>
    <row r="25" spans="1:7">
      <c r="A25" s="311"/>
      <c r="B25" s="349"/>
      <c r="C25" s="349"/>
      <c r="D25" s="308"/>
      <c r="E25" s="267"/>
      <c r="F25" s="20"/>
      <c r="G25" s="310"/>
    </row>
    <row r="26" spans="1:7">
      <c r="A26" s="311"/>
      <c r="B26" s="349"/>
      <c r="C26" s="349"/>
      <c r="D26" s="308"/>
      <c r="E26" s="267"/>
      <c r="F26" s="20"/>
      <c r="G26" s="310"/>
    </row>
    <row r="27" spans="1:7">
      <c r="A27" s="311"/>
      <c r="B27" s="349"/>
      <c r="C27" s="349"/>
      <c r="D27" s="308"/>
      <c r="E27" s="267"/>
      <c r="F27" s="20"/>
      <c r="G27" s="310"/>
    </row>
    <row r="28" spans="1:7">
      <c r="A28" s="311"/>
      <c r="B28" s="349"/>
      <c r="C28" s="349"/>
      <c r="D28" s="308"/>
      <c r="E28" s="267"/>
      <c r="F28" s="20"/>
      <c r="G28" s="310"/>
    </row>
    <row r="29" spans="1:7">
      <c r="A29" s="311"/>
      <c r="B29" s="349"/>
      <c r="C29" s="349"/>
      <c r="D29" s="308"/>
      <c r="E29" s="267"/>
      <c r="F29" s="20"/>
      <c r="G29" s="310"/>
    </row>
    <row r="30" spans="1:7">
      <c r="A30" s="311"/>
      <c r="B30" s="349"/>
      <c r="C30" s="349"/>
      <c r="D30" s="308"/>
      <c r="E30" s="267"/>
      <c r="F30" s="20"/>
      <c r="G30" s="310"/>
    </row>
    <row r="31" spans="1:7">
      <c r="A31" s="311"/>
      <c r="B31" s="349"/>
      <c r="C31" s="349"/>
      <c r="D31" s="308"/>
      <c r="E31" s="267"/>
      <c r="F31" s="20"/>
      <c r="G31" s="310"/>
    </row>
    <row r="32" spans="1:7">
      <c r="A32" s="311"/>
      <c r="B32" s="349"/>
      <c r="C32" s="349"/>
      <c r="D32" s="308"/>
      <c r="E32" s="267"/>
      <c r="F32" s="20"/>
      <c r="G32" s="310"/>
    </row>
    <row r="33" spans="1:7">
      <c r="A33" s="311"/>
      <c r="B33" s="349"/>
      <c r="C33" s="349"/>
      <c r="D33" s="308"/>
      <c r="E33" s="267"/>
      <c r="F33" s="20"/>
      <c r="G33" s="310"/>
    </row>
    <row r="34" spans="1:7">
      <c r="A34" s="311"/>
      <c r="B34" s="349"/>
      <c r="C34" s="349"/>
      <c r="D34" s="308"/>
      <c r="E34" s="267"/>
      <c r="F34" s="20"/>
      <c r="G34" s="310"/>
    </row>
    <row r="35" spans="1:7">
      <c r="A35" s="311"/>
      <c r="B35" s="349"/>
      <c r="C35" s="349"/>
      <c r="D35" s="308"/>
      <c r="E35" s="267"/>
      <c r="F35" s="20"/>
      <c r="G35" s="310"/>
    </row>
    <row r="36" spans="1:7">
      <c r="A36" s="311"/>
      <c r="B36" s="349"/>
      <c r="C36" s="349"/>
      <c r="D36" s="308"/>
      <c r="E36" s="267"/>
      <c r="F36" s="20"/>
      <c r="G36" s="310"/>
    </row>
    <row r="37" spans="1:7">
      <c r="A37" s="311"/>
      <c r="B37" s="349"/>
      <c r="C37" s="349"/>
      <c r="D37" s="308"/>
      <c r="E37" s="267"/>
      <c r="F37" s="20"/>
      <c r="G37" s="310"/>
    </row>
    <row r="38" spans="1:7">
      <c r="A38" s="311"/>
      <c r="B38" s="349"/>
      <c r="C38" s="349"/>
      <c r="D38" s="308"/>
      <c r="E38" s="267"/>
      <c r="F38" s="20"/>
      <c r="G38" s="310"/>
    </row>
    <row r="39" spans="1:7">
      <c r="A39" s="311"/>
      <c r="B39" s="349"/>
      <c r="C39" s="349"/>
      <c r="D39" s="308"/>
      <c r="E39" s="267"/>
      <c r="F39" s="20"/>
      <c r="G39" s="310"/>
    </row>
    <row r="40" spans="1:7">
      <c r="A40" s="311"/>
      <c r="B40" s="349"/>
      <c r="C40" s="349"/>
      <c r="D40" s="308"/>
      <c r="E40" s="267"/>
      <c r="F40" s="20"/>
      <c r="G40" s="310"/>
    </row>
  </sheetData>
  <mergeCells count="30">
    <mergeCell ref="E11:F11"/>
    <mergeCell ref="B16:C16"/>
    <mergeCell ref="B17:C17"/>
    <mergeCell ref="B18:C18"/>
    <mergeCell ref="B19:C19"/>
    <mergeCell ref="B15:C15"/>
    <mergeCell ref="B11:C11"/>
    <mergeCell ref="B12:C12"/>
    <mergeCell ref="B13:C13"/>
    <mergeCell ref="B14:C14"/>
    <mergeCell ref="B28:C28"/>
    <mergeCell ref="B29:C29"/>
    <mergeCell ref="B30:C30"/>
    <mergeCell ref="B22:C22"/>
    <mergeCell ref="E22:F22"/>
    <mergeCell ref="B23:C23"/>
    <mergeCell ref="B24:C24"/>
    <mergeCell ref="B25:C25"/>
    <mergeCell ref="B26:C26"/>
    <mergeCell ref="B27:C27"/>
    <mergeCell ref="B31:C31"/>
    <mergeCell ref="B32:C32"/>
    <mergeCell ref="B33:C33"/>
    <mergeCell ref="B34:C34"/>
    <mergeCell ref="B35:C35"/>
    <mergeCell ref="B36:C36"/>
    <mergeCell ref="B37:C37"/>
    <mergeCell ref="B38:C38"/>
    <mergeCell ref="B39:C39"/>
    <mergeCell ref="B40:C40"/>
  </mergeCells>
  <phoneticPr fontId="9"/>
  <pageMargins left="0.59055118110236227" right="0.59055118110236227" top="0.70866141732283472" bottom="0.59055118110236227" header="0.43307086614173229" footer="0.31496062992125984"/>
  <pageSetup paperSize="9" orientation="landscape" horizontalDpi="300" verticalDpi="300" r:id="rId1"/>
  <headerFooter>
    <oddHeader>&amp;L&amp;"-,太字"&amp;16&amp;K990099■　日常生活費と、定期的な収入・支出について</oddHead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535"/>
  <sheetViews>
    <sheetView zoomScale="90" zoomScaleNormal="90" workbookViewId="0">
      <pane xSplit="5" ySplit="4" topLeftCell="F5" activePane="bottomRight" state="frozen"/>
      <selection pane="topRight" activeCell="F1" sqref="F1"/>
      <selection pane="bottomLeft" activeCell="A5" sqref="A5"/>
      <selection pane="bottomRight" activeCell="F5" sqref="F5"/>
    </sheetView>
  </sheetViews>
  <sheetFormatPr defaultRowHeight="13.5"/>
  <cols>
    <col min="1" max="2" width="3" customWidth="1"/>
    <col min="3" max="3" width="8.375" customWidth="1"/>
    <col min="4" max="4" width="4.625" bestFit="1" customWidth="1"/>
    <col min="5" max="5" width="30.75" style="112" bestFit="1" customWidth="1"/>
    <col min="6" max="65" width="6.25" customWidth="1"/>
  </cols>
  <sheetData>
    <row r="1" spans="1:65">
      <c r="C1" s="94"/>
      <c r="D1" s="94"/>
      <c r="E1" s="111" t="s">
        <v>460</v>
      </c>
      <c r="F1" s="94">
        <f>BigCF!D2</f>
        <v>2025</v>
      </c>
      <c r="G1" s="94">
        <f>BigCF!E2</f>
        <v>2026</v>
      </c>
      <c r="H1" s="94">
        <f>BigCF!F2</f>
        <v>2027</v>
      </c>
      <c r="I1" s="94">
        <f>BigCF!G2</f>
        <v>2028</v>
      </c>
      <c r="J1" s="94">
        <f>BigCF!H2</f>
        <v>2029</v>
      </c>
      <c r="K1" s="94">
        <f>BigCF!I2</f>
        <v>2030</v>
      </c>
      <c r="L1" s="94">
        <f>BigCF!J2</f>
        <v>2031</v>
      </c>
      <c r="M1" s="94">
        <f>BigCF!K2</f>
        <v>2032</v>
      </c>
      <c r="N1" s="94">
        <f>BigCF!L2</f>
        <v>2033</v>
      </c>
      <c r="O1" s="94">
        <f>BigCF!M2</f>
        <v>2034</v>
      </c>
      <c r="P1" s="94">
        <f>BigCF!N2</f>
        <v>2035</v>
      </c>
      <c r="Q1" s="94">
        <f>BigCF!O2</f>
        <v>2036</v>
      </c>
      <c r="R1" s="94">
        <f>BigCF!P2</f>
        <v>2037</v>
      </c>
      <c r="S1" s="94">
        <f>BigCF!Q2</f>
        <v>2038</v>
      </c>
      <c r="T1" s="94">
        <f>BigCF!R2</f>
        <v>2039</v>
      </c>
      <c r="U1" s="94">
        <f>BigCF!S2</f>
        <v>2040</v>
      </c>
      <c r="V1" s="94">
        <f>BigCF!T2</f>
        <v>2041</v>
      </c>
      <c r="W1" s="94">
        <f>BigCF!U2</f>
        <v>2042</v>
      </c>
      <c r="X1" s="94">
        <f>BigCF!V2</f>
        <v>2043</v>
      </c>
      <c r="Y1" s="94">
        <f>BigCF!W2</f>
        <v>2044</v>
      </c>
      <c r="Z1" s="94">
        <f>BigCF!X2</f>
        <v>2045</v>
      </c>
      <c r="AA1" s="94">
        <f>BigCF!Y2</f>
        <v>2046</v>
      </c>
      <c r="AB1" s="94">
        <f>BigCF!Z2</f>
        <v>2047</v>
      </c>
      <c r="AC1" s="94">
        <f>BigCF!AA2</f>
        <v>2048</v>
      </c>
      <c r="AD1" s="94">
        <f>BigCF!AB2</f>
        <v>2049</v>
      </c>
      <c r="AE1" s="94">
        <f>BigCF!AC2</f>
        <v>2050</v>
      </c>
      <c r="AF1" s="94">
        <f>BigCF!AD2</f>
        <v>2051</v>
      </c>
      <c r="AG1" s="94">
        <f>BigCF!AE2</f>
        <v>2052</v>
      </c>
      <c r="AH1" s="94">
        <f>BigCF!AF2</f>
        <v>2053</v>
      </c>
      <c r="AI1" s="94">
        <f>BigCF!AG2</f>
        <v>2054</v>
      </c>
      <c r="AJ1" s="94">
        <f>BigCF!AH2</f>
        <v>2055</v>
      </c>
      <c r="AK1" s="94">
        <f>BigCF!AI2</f>
        <v>2056</v>
      </c>
      <c r="AL1" s="94">
        <f>BigCF!AJ2</f>
        <v>2057</v>
      </c>
      <c r="AM1" s="94">
        <f>BigCF!AK2</f>
        <v>2058</v>
      </c>
      <c r="AN1" s="94">
        <f>BigCF!AL2</f>
        <v>2059</v>
      </c>
      <c r="AO1" s="94">
        <f>BigCF!AM2</f>
        <v>2060</v>
      </c>
      <c r="AP1" s="94">
        <f>BigCF!AN2</f>
        <v>2061</v>
      </c>
      <c r="AQ1" s="94">
        <f>BigCF!AO2</f>
        <v>2062</v>
      </c>
      <c r="AR1" s="94">
        <f>BigCF!AP2</f>
        <v>2063</v>
      </c>
      <c r="AS1" s="94">
        <f>BigCF!AQ2</f>
        <v>2064</v>
      </c>
      <c r="AT1" s="94">
        <f>BigCF!AR2</f>
        <v>2065</v>
      </c>
      <c r="AU1" s="94">
        <f>BigCF!AS2</f>
        <v>2066</v>
      </c>
      <c r="AV1" s="94">
        <f>BigCF!AT2</f>
        <v>2067</v>
      </c>
      <c r="AW1" s="94">
        <f>BigCF!AU2</f>
        <v>2068</v>
      </c>
      <c r="AX1" s="94">
        <f>BigCF!AV2</f>
        <v>2069</v>
      </c>
      <c r="AY1" s="94">
        <f>BigCF!AW2</f>
        <v>2070</v>
      </c>
      <c r="AZ1" s="94">
        <f>BigCF!AX2</f>
        <v>2071</v>
      </c>
      <c r="BA1" s="94">
        <f>BigCF!AY2</f>
        <v>2072</v>
      </c>
      <c r="BB1" s="94">
        <f>BigCF!AZ2</f>
        <v>2073</v>
      </c>
      <c r="BC1" s="94">
        <f>BigCF!BA2</f>
        <v>2074</v>
      </c>
      <c r="BD1" s="94">
        <f>BigCF!BB2</f>
        <v>2075</v>
      </c>
      <c r="BE1" s="94">
        <f>BigCF!BC2</f>
        <v>2076</v>
      </c>
      <c r="BF1" s="94">
        <f>BigCF!BD2</f>
        <v>2077</v>
      </c>
      <c r="BG1" s="94">
        <f>BigCF!BE2</f>
        <v>2078</v>
      </c>
      <c r="BH1" s="94">
        <f>BigCF!BF2</f>
        <v>2079</v>
      </c>
      <c r="BI1" s="94">
        <f>BigCF!BG2</f>
        <v>2080</v>
      </c>
      <c r="BJ1" s="94">
        <f>BigCF!BH2</f>
        <v>2081</v>
      </c>
      <c r="BK1" s="94">
        <f>BigCF!BI2</f>
        <v>2082</v>
      </c>
      <c r="BL1" s="94">
        <f>BigCF!BJ2</f>
        <v>2083</v>
      </c>
      <c r="BM1" s="94">
        <f>BigCF!BK2</f>
        <v>2084</v>
      </c>
    </row>
    <row r="2" spans="1:65">
      <c r="C2" s="94" t="str">
        <f>BigCF!B3</f>
        <v>世帯主</v>
      </c>
      <c r="D2" s="94"/>
      <c r="E2" s="111" t="str">
        <f>BigCF!C3</f>
        <v>世帯主</v>
      </c>
      <c r="F2" s="94">
        <f>BigCF!D3</f>
        <v>30</v>
      </c>
      <c r="G2" s="94">
        <f>BigCF!E3</f>
        <v>31</v>
      </c>
      <c r="H2" s="94">
        <f>BigCF!F3</f>
        <v>32</v>
      </c>
      <c r="I2" s="94">
        <f>BigCF!G3</f>
        <v>33</v>
      </c>
      <c r="J2" s="94">
        <f>BigCF!H3</f>
        <v>34</v>
      </c>
      <c r="K2" s="94">
        <f>BigCF!I3</f>
        <v>35</v>
      </c>
      <c r="L2" s="94">
        <f>BigCF!J3</f>
        <v>36</v>
      </c>
      <c r="M2" s="94">
        <f>BigCF!K3</f>
        <v>37</v>
      </c>
      <c r="N2" s="94">
        <f>BigCF!L3</f>
        <v>38</v>
      </c>
      <c r="O2" s="94">
        <f>BigCF!M3</f>
        <v>39</v>
      </c>
      <c r="P2" s="94">
        <f>BigCF!N3</f>
        <v>40</v>
      </c>
      <c r="Q2" s="94">
        <f>BigCF!O3</f>
        <v>41</v>
      </c>
      <c r="R2" s="94">
        <f>BigCF!P3</f>
        <v>42</v>
      </c>
      <c r="S2" s="94">
        <f>BigCF!Q3</f>
        <v>43</v>
      </c>
      <c r="T2" s="94">
        <f>BigCF!R3</f>
        <v>44</v>
      </c>
      <c r="U2" s="94">
        <f>BigCF!S3</f>
        <v>45</v>
      </c>
      <c r="V2" s="94">
        <f>BigCF!T3</f>
        <v>46</v>
      </c>
      <c r="W2" s="94">
        <f>BigCF!U3</f>
        <v>47</v>
      </c>
      <c r="X2" s="94">
        <f>BigCF!V3</f>
        <v>48</v>
      </c>
      <c r="Y2" s="94">
        <f>BigCF!W3</f>
        <v>49</v>
      </c>
      <c r="Z2" s="94">
        <f>BigCF!X3</f>
        <v>50</v>
      </c>
      <c r="AA2" s="94">
        <f>BigCF!Y3</f>
        <v>51</v>
      </c>
      <c r="AB2" s="94">
        <f>BigCF!Z3</f>
        <v>52</v>
      </c>
      <c r="AC2" s="94">
        <f>BigCF!AA3</f>
        <v>53</v>
      </c>
      <c r="AD2" s="94">
        <f>BigCF!AB3</f>
        <v>54</v>
      </c>
      <c r="AE2" s="94">
        <f>BigCF!AC3</f>
        <v>55</v>
      </c>
      <c r="AF2" s="94">
        <f>BigCF!AD3</f>
        <v>56</v>
      </c>
      <c r="AG2" s="94">
        <f>BigCF!AE3</f>
        <v>57</v>
      </c>
      <c r="AH2" s="94">
        <f>BigCF!AF3</f>
        <v>58</v>
      </c>
      <c r="AI2" s="94">
        <f>BigCF!AG3</f>
        <v>59</v>
      </c>
      <c r="AJ2" s="94">
        <f>BigCF!AH3</f>
        <v>60</v>
      </c>
      <c r="AK2" s="94">
        <f>BigCF!AI3</f>
        <v>61</v>
      </c>
      <c r="AL2" s="94">
        <f>BigCF!AJ3</f>
        <v>62</v>
      </c>
      <c r="AM2" s="94">
        <f>BigCF!AK3</f>
        <v>63</v>
      </c>
      <c r="AN2" s="94">
        <f>BigCF!AL3</f>
        <v>64</v>
      </c>
      <c r="AO2" s="94">
        <f>BigCF!AM3</f>
        <v>65</v>
      </c>
      <c r="AP2" s="94">
        <f>BigCF!AN3</f>
        <v>66</v>
      </c>
      <c r="AQ2" s="94">
        <f>BigCF!AO3</f>
        <v>67</v>
      </c>
      <c r="AR2" s="94">
        <f>BigCF!AP3</f>
        <v>68</v>
      </c>
      <c r="AS2" s="94">
        <f>BigCF!AQ3</f>
        <v>69</v>
      </c>
      <c r="AT2" s="94">
        <f>BigCF!AR3</f>
        <v>70</v>
      </c>
      <c r="AU2" s="94">
        <f>BigCF!AS3</f>
        <v>71</v>
      </c>
      <c r="AV2" s="94">
        <f>BigCF!AT3</f>
        <v>72</v>
      </c>
      <c r="AW2" s="94">
        <f>BigCF!AU3</f>
        <v>73</v>
      </c>
      <c r="AX2" s="94">
        <f>BigCF!AV3</f>
        <v>74</v>
      </c>
      <c r="AY2" s="94">
        <f>BigCF!AW3</f>
        <v>75</v>
      </c>
      <c r="AZ2" s="94">
        <f>BigCF!AX3</f>
        <v>76</v>
      </c>
      <c r="BA2" s="94">
        <f>BigCF!AY3</f>
        <v>77</v>
      </c>
      <c r="BB2" s="94">
        <f>BigCF!AZ3</f>
        <v>78</v>
      </c>
      <c r="BC2" s="94">
        <f>BigCF!BA3</f>
        <v>79</v>
      </c>
      <c r="BD2" s="94">
        <f>BigCF!BB3</f>
        <v>80</v>
      </c>
      <c r="BE2" s="94">
        <f>BigCF!BC3</f>
        <v>81</v>
      </c>
      <c r="BF2" s="94">
        <f>BigCF!BD3</f>
        <v>82</v>
      </c>
      <c r="BG2" s="94">
        <f>BigCF!BE3</f>
        <v>83</v>
      </c>
      <c r="BH2" s="94">
        <f>BigCF!BF3</f>
        <v>84</v>
      </c>
      <c r="BI2" s="94">
        <f>BigCF!BG3</f>
        <v>85</v>
      </c>
      <c r="BJ2" s="94">
        <f>BigCF!BH3</f>
        <v>86</v>
      </c>
      <c r="BK2" s="94">
        <f>BigCF!BI3</f>
        <v>87</v>
      </c>
      <c r="BL2" s="94">
        <f>BigCF!BJ3</f>
        <v>88</v>
      </c>
      <c r="BM2" s="94">
        <f>BigCF!BK3</f>
        <v>89</v>
      </c>
    </row>
    <row r="3" spans="1:65">
      <c r="C3" s="94" t="str">
        <f>BigCF!B4</f>
        <v>配偶者</v>
      </c>
      <c r="D3" s="94"/>
      <c r="E3" s="111" t="str">
        <f>BigCF!C4</f>
        <v xml:space="preserve"> </v>
      </c>
      <c r="F3" s="94" t="str">
        <f>BigCF!D4</f>
        <v xml:space="preserve"> </v>
      </c>
      <c r="G3" s="94" t="str">
        <f>BigCF!E4</f>
        <v xml:space="preserve"> </v>
      </c>
      <c r="H3" s="94" t="str">
        <f>BigCF!F4</f>
        <v xml:space="preserve"> </v>
      </c>
      <c r="I3" s="94" t="str">
        <f>BigCF!G4</f>
        <v xml:space="preserve"> </v>
      </c>
      <c r="J3" s="94" t="str">
        <f>BigCF!H4</f>
        <v xml:space="preserve"> </v>
      </c>
      <c r="K3" s="94" t="str">
        <f>BigCF!I4</f>
        <v xml:space="preserve"> </v>
      </c>
      <c r="L3" s="94" t="str">
        <f>BigCF!J4</f>
        <v xml:space="preserve"> </v>
      </c>
      <c r="M3" s="94" t="str">
        <f>BigCF!K4</f>
        <v xml:space="preserve"> </v>
      </c>
      <c r="N3" s="94" t="str">
        <f>BigCF!L4</f>
        <v xml:space="preserve"> </v>
      </c>
      <c r="O3" s="94" t="str">
        <f>BigCF!M4</f>
        <v xml:space="preserve"> </v>
      </c>
      <c r="P3" s="94" t="str">
        <f>BigCF!N4</f>
        <v xml:space="preserve"> </v>
      </c>
      <c r="Q3" s="94" t="str">
        <f>BigCF!O4</f>
        <v xml:space="preserve"> </v>
      </c>
      <c r="R3" s="94" t="str">
        <f>BigCF!P4</f>
        <v xml:space="preserve"> </v>
      </c>
      <c r="S3" s="94" t="str">
        <f>BigCF!Q4</f>
        <v xml:space="preserve"> </v>
      </c>
      <c r="T3" s="94" t="str">
        <f>BigCF!R4</f>
        <v xml:space="preserve"> </v>
      </c>
      <c r="U3" s="94" t="str">
        <f>BigCF!S4</f>
        <v xml:space="preserve"> </v>
      </c>
      <c r="V3" s="94" t="str">
        <f>BigCF!T4</f>
        <v xml:space="preserve"> </v>
      </c>
      <c r="W3" s="94" t="str">
        <f>BigCF!U4</f>
        <v xml:space="preserve"> </v>
      </c>
      <c r="X3" s="94" t="str">
        <f>BigCF!V4</f>
        <v xml:space="preserve"> </v>
      </c>
      <c r="Y3" s="94" t="str">
        <f>BigCF!W4</f>
        <v xml:space="preserve"> </v>
      </c>
      <c r="Z3" s="94" t="str">
        <f>BigCF!X4</f>
        <v xml:space="preserve"> </v>
      </c>
      <c r="AA3" s="94" t="str">
        <f>BigCF!Y4</f>
        <v xml:space="preserve"> </v>
      </c>
      <c r="AB3" s="94" t="str">
        <f>BigCF!Z4</f>
        <v xml:space="preserve"> </v>
      </c>
      <c r="AC3" s="94" t="str">
        <f>BigCF!AA4</f>
        <v xml:space="preserve"> </v>
      </c>
      <c r="AD3" s="94" t="str">
        <f>BigCF!AB4</f>
        <v xml:space="preserve"> </v>
      </c>
      <c r="AE3" s="94" t="str">
        <f>BigCF!AC4</f>
        <v xml:space="preserve"> </v>
      </c>
      <c r="AF3" s="94" t="str">
        <f>BigCF!AD4</f>
        <v xml:space="preserve"> </v>
      </c>
      <c r="AG3" s="94" t="str">
        <f>BigCF!AE4</f>
        <v xml:space="preserve"> </v>
      </c>
      <c r="AH3" s="94" t="str">
        <f>BigCF!AF4</f>
        <v xml:space="preserve"> </v>
      </c>
      <c r="AI3" s="94" t="str">
        <f>BigCF!AG4</f>
        <v xml:space="preserve"> </v>
      </c>
      <c r="AJ3" s="94" t="str">
        <f>BigCF!AH4</f>
        <v xml:space="preserve"> </v>
      </c>
      <c r="AK3" s="94" t="str">
        <f>BigCF!AI4</f>
        <v xml:space="preserve"> </v>
      </c>
      <c r="AL3" s="94" t="str">
        <f>BigCF!AJ4</f>
        <v xml:space="preserve"> </v>
      </c>
      <c r="AM3" s="94" t="str">
        <f>BigCF!AK4</f>
        <v xml:space="preserve"> </v>
      </c>
      <c r="AN3" s="94" t="str">
        <f>BigCF!AL4</f>
        <v xml:space="preserve"> </v>
      </c>
      <c r="AO3" s="94" t="str">
        <f>BigCF!AM4</f>
        <v xml:space="preserve"> </v>
      </c>
      <c r="AP3" s="94" t="str">
        <f>BigCF!AN4</f>
        <v xml:space="preserve"> </v>
      </c>
      <c r="AQ3" s="94" t="str">
        <f>BigCF!AO4</f>
        <v xml:space="preserve"> </v>
      </c>
      <c r="AR3" s="94" t="str">
        <f>BigCF!AP4</f>
        <v xml:space="preserve"> </v>
      </c>
      <c r="AS3" s="94" t="str">
        <f>BigCF!AQ4</f>
        <v xml:space="preserve"> </v>
      </c>
      <c r="AT3" s="94" t="str">
        <f>BigCF!AR4</f>
        <v xml:space="preserve"> </v>
      </c>
      <c r="AU3" s="94" t="str">
        <f>BigCF!AS4</f>
        <v xml:space="preserve"> </v>
      </c>
      <c r="AV3" s="94" t="str">
        <f>BigCF!AT4</f>
        <v xml:space="preserve"> </v>
      </c>
      <c r="AW3" s="94" t="str">
        <f>BigCF!AU4</f>
        <v xml:space="preserve"> </v>
      </c>
      <c r="AX3" s="94" t="str">
        <f>BigCF!AV4</f>
        <v xml:space="preserve"> </v>
      </c>
      <c r="AY3" s="94" t="str">
        <f>BigCF!AW4</f>
        <v xml:space="preserve"> </v>
      </c>
      <c r="AZ3" s="94" t="str">
        <f>BigCF!AX4</f>
        <v xml:space="preserve"> </v>
      </c>
      <c r="BA3" s="94" t="str">
        <f>BigCF!AY4</f>
        <v xml:space="preserve"> </v>
      </c>
      <c r="BB3" s="94" t="str">
        <f>BigCF!AZ4</f>
        <v xml:space="preserve"> </v>
      </c>
      <c r="BC3" s="94" t="str">
        <f>BigCF!BA4</f>
        <v xml:space="preserve"> </v>
      </c>
      <c r="BD3" s="94" t="str">
        <f>BigCF!BB4</f>
        <v xml:space="preserve"> </v>
      </c>
      <c r="BE3" s="94" t="str">
        <f>BigCF!BC4</f>
        <v xml:space="preserve"> </v>
      </c>
      <c r="BF3" s="94" t="str">
        <f>BigCF!BD4</f>
        <v xml:space="preserve"> </v>
      </c>
      <c r="BG3" s="94" t="str">
        <f>BigCF!BE4</f>
        <v xml:space="preserve"> </v>
      </c>
      <c r="BH3" s="94" t="str">
        <f>BigCF!BF4</f>
        <v xml:space="preserve"> </v>
      </c>
      <c r="BI3" s="94" t="str">
        <f>BigCF!BG4</f>
        <v xml:space="preserve"> </v>
      </c>
      <c r="BJ3" s="94" t="str">
        <f>BigCF!BH4</f>
        <v xml:space="preserve"> </v>
      </c>
      <c r="BK3" s="94" t="str">
        <f>BigCF!BI4</f>
        <v xml:space="preserve"> </v>
      </c>
      <c r="BL3" s="94" t="str">
        <f>BigCF!BJ4</f>
        <v xml:space="preserve"> </v>
      </c>
      <c r="BM3" s="94" t="str">
        <f>BigCF!BK4</f>
        <v xml:space="preserve"> </v>
      </c>
    </row>
    <row r="4" spans="1:65" ht="31.5" customHeight="1">
      <c r="C4" s="94" t="s">
        <v>620</v>
      </c>
      <c r="D4" s="94"/>
      <c r="E4" s="225" t="str">
        <f>BigCF!C320</f>
        <v xml:space="preserve">世帯主
</v>
      </c>
      <c r="F4" s="171" t="str">
        <f>BigCF!D320</f>
        <v xml:space="preserve">30
 </v>
      </c>
      <c r="G4" s="171" t="str">
        <f>BigCF!E320</f>
        <v xml:space="preserve">31
 </v>
      </c>
      <c r="H4" s="171" t="str">
        <f>BigCF!F320</f>
        <v xml:space="preserve">32
 </v>
      </c>
      <c r="I4" s="171" t="str">
        <f>BigCF!G320</f>
        <v xml:space="preserve">33
 </v>
      </c>
      <c r="J4" s="171" t="str">
        <f>BigCF!H320</f>
        <v xml:space="preserve">34
 </v>
      </c>
      <c r="K4" s="171" t="str">
        <f>BigCF!I320</f>
        <v xml:space="preserve">35
 </v>
      </c>
      <c r="L4" s="171" t="str">
        <f>BigCF!J320</f>
        <v xml:space="preserve">36
 </v>
      </c>
      <c r="M4" s="171" t="str">
        <f>BigCF!K320</f>
        <v xml:space="preserve">37
 </v>
      </c>
      <c r="N4" s="171" t="str">
        <f>BigCF!L320</f>
        <v xml:space="preserve">38
 </v>
      </c>
      <c r="O4" s="171" t="str">
        <f>BigCF!M320</f>
        <v xml:space="preserve">39
 </v>
      </c>
      <c r="P4" s="171" t="str">
        <f>BigCF!N320</f>
        <v xml:space="preserve">40
 </v>
      </c>
      <c r="Q4" s="171" t="str">
        <f>BigCF!O320</f>
        <v xml:space="preserve">41
 </v>
      </c>
      <c r="R4" s="171" t="str">
        <f>BigCF!P320</f>
        <v xml:space="preserve">42
 </v>
      </c>
      <c r="S4" s="171" t="str">
        <f>BigCF!Q320</f>
        <v xml:space="preserve">43
 </v>
      </c>
      <c r="T4" s="171" t="str">
        <f>BigCF!R320</f>
        <v xml:space="preserve">44
 </v>
      </c>
      <c r="U4" s="171" t="str">
        <f>BigCF!S320</f>
        <v xml:space="preserve">45
 </v>
      </c>
      <c r="V4" s="171" t="str">
        <f>BigCF!T320</f>
        <v xml:space="preserve">46
 </v>
      </c>
      <c r="W4" s="171" t="str">
        <f>BigCF!U320</f>
        <v xml:space="preserve">47
 </v>
      </c>
      <c r="X4" s="171" t="str">
        <f>BigCF!V320</f>
        <v xml:space="preserve">48
 </v>
      </c>
      <c r="Y4" s="171" t="str">
        <f>BigCF!W320</f>
        <v xml:space="preserve">49
 </v>
      </c>
      <c r="Z4" s="171" t="str">
        <f>BigCF!X320</f>
        <v xml:space="preserve">50
 </v>
      </c>
      <c r="AA4" s="171" t="str">
        <f>BigCF!Y320</f>
        <v xml:space="preserve">51
 </v>
      </c>
      <c r="AB4" s="171" t="str">
        <f>BigCF!Z320</f>
        <v xml:space="preserve">52
 </v>
      </c>
      <c r="AC4" s="171" t="str">
        <f>BigCF!AA320</f>
        <v xml:space="preserve">53
 </v>
      </c>
      <c r="AD4" s="171" t="str">
        <f>BigCF!AB320</f>
        <v xml:space="preserve">54
 </v>
      </c>
      <c r="AE4" s="171" t="str">
        <f>BigCF!AC320</f>
        <v xml:space="preserve">55
 </v>
      </c>
      <c r="AF4" s="171" t="str">
        <f>BigCF!AD320</f>
        <v xml:space="preserve">56
 </v>
      </c>
      <c r="AG4" s="171" t="str">
        <f>BigCF!AE320</f>
        <v xml:space="preserve">57
 </v>
      </c>
      <c r="AH4" s="171" t="str">
        <f>BigCF!AF320</f>
        <v xml:space="preserve">58
 </v>
      </c>
      <c r="AI4" s="171" t="str">
        <f>BigCF!AG320</f>
        <v xml:space="preserve">59
 </v>
      </c>
      <c r="AJ4" s="171" t="str">
        <f>BigCF!AH320</f>
        <v xml:space="preserve">60
 </v>
      </c>
      <c r="AK4" s="171" t="str">
        <f>BigCF!AI320</f>
        <v xml:space="preserve">61
 </v>
      </c>
      <c r="AL4" s="171" t="str">
        <f>BigCF!AJ320</f>
        <v xml:space="preserve">62
 </v>
      </c>
      <c r="AM4" s="171" t="str">
        <f>BigCF!AK320</f>
        <v xml:space="preserve">63
 </v>
      </c>
      <c r="AN4" s="171" t="str">
        <f>BigCF!AL320</f>
        <v xml:space="preserve">64
 </v>
      </c>
      <c r="AO4" s="171" t="str">
        <f>BigCF!AM320</f>
        <v xml:space="preserve">65
 </v>
      </c>
      <c r="AP4" s="171" t="str">
        <f>BigCF!AN320</f>
        <v xml:space="preserve">66
 </v>
      </c>
      <c r="AQ4" s="171" t="str">
        <f>BigCF!AO320</f>
        <v xml:space="preserve">67
 </v>
      </c>
      <c r="AR4" s="171" t="str">
        <f>BigCF!AP320</f>
        <v xml:space="preserve">68
 </v>
      </c>
      <c r="AS4" s="171" t="str">
        <f>BigCF!AQ320</f>
        <v xml:space="preserve">69
 </v>
      </c>
      <c r="AT4" s="171" t="str">
        <f>BigCF!AR320</f>
        <v xml:space="preserve">70
 </v>
      </c>
      <c r="AU4" s="171" t="str">
        <f>BigCF!AS320</f>
        <v xml:space="preserve">71
 </v>
      </c>
      <c r="AV4" s="171" t="str">
        <f>BigCF!AT320</f>
        <v xml:space="preserve">72
 </v>
      </c>
      <c r="AW4" s="171" t="str">
        <f>BigCF!AU320</f>
        <v xml:space="preserve">73
 </v>
      </c>
      <c r="AX4" s="171" t="str">
        <f>BigCF!AV320</f>
        <v xml:space="preserve">74
 </v>
      </c>
      <c r="AY4" s="171" t="str">
        <f>BigCF!AW320</f>
        <v xml:space="preserve">75
 </v>
      </c>
      <c r="AZ4" s="171" t="str">
        <f>BigCF!AX320</f>
        <v xml:space="preserve">76
 </v>
      </c>
      <c r="BA4" s="171" t="str">
        <f>BigCF!AY320</f>
        <v xml:space="preserve">77
 </v>
      </c>
      <c r="BB4" s="171" t="str">
        <f>BigCF!AZ320</f>
        <v xml:space="preserve">78
 </v>
      </c>
      <c r="BC4" s="171" t="str">
        <f>BigCF!BA320</f>
        <v xml:space="preserve">79
 </v>
      </c>
      <c r="BD4" s="171" t="str">
        <f>BigCF!BB320</f>
        <v xml:space="preserve">80
 </v>
      </c>
      <c r="BE4" s="171" t="str">
        <f>BigCF!BC320</f>
        <v xml:space="preserve">81
 </v>
      </c>
      <c r="BF4" s="171" t="str">
        <f>BigCF!BD320</f>
        <v xml:space="preserve">82
 </v>
      </c>
      <c r="BG4" s="171" t="str">
        <f>BigCF!BE320</f>
        <v xml:space="preserve">83
 </v>
      </c>
      <c r="BH4" s="171" t="str">
        <f>BigCF!BF320</f>
        <v xml:space="preserve">84
 </v>
      </c>
      <c r="BI4" s="171" t="str">
        <f>BigCF!BG320</f>
        <v xml:space="preserve">85
 </v>
      </c>
      <c r="BJ4" s="171" t="str">
        <f>BigCF!BH320</f>
        <v xml:space="preserve">86
 </v>
      </c>
      <c r="BK4" s="171" t="str">
        <f>BigCF!BI320</f>
        <v xml:space="preserve">87
 </v>
      </c>
      <c r="BL4" s="171" t="str">
        <f>BigCF!BJ320</f>
        <v xml:space="preserve">88
 </v>
      </c>
      <c r="BM4" s="171" t="str">
        <f>BigCF!BK320</f>
        <v xml:space="preserve">89
 </v>
      </c>
    </row>
    <row r="6" spans="1:65">
      <c r="C6" s="112" t="s">
        <v>543</v>
      </c>
    </row>
    <row r="7" spans="1:65">
      <c r="D7" s="112"/>
    </row>
    <row r="8" spans="1:65">
      <c r="C8" t="s">
        <v>531</v>
      </c>
    </row>
    <row r="9" spans="1:65">
      <c r="A9" t="s">
        <v>910</v>
      </c>
      <c r="D9" s="128">
        <v>1</v>
      </c>
      <c r="E9" s="81" t="s">
        <v>706</v>
      </c>
      <c r="F9" s="97">
        <v>84</v>
      </c>
      <c r="G9" s="97">
        <v>84</v>
      </c>
      <c r="H9" s="97">
        <v>84</v>
      </c>
      <c r="I9" s="97">
        <v>84</v>
      </c>
      <c r="J9" s="97">
        <v>84</v>
      </c>
      <c r="K9" s="97">
        <v>84</v>
      </c>
      <c r="L9" s="97">
        <v>84</v>
      </c>
      <c r="M9" s="97">
        <v>84</v>
      </c>
      <c r="N9" s="97">
        <v>84</v>
      </c>
      <c r="O9" s="97">
        <v>84</v>
      </c>
      <c r="P9" s="97">
        <v>84</v>
      </c>
      <c r="Q9" s="97">
        <v>84</v>
      </c>
      <c r="R9" s="97">
        <v>84</v>
      </c>
      <c r="S9" s="97">
        <v>84</v>
      </c>
      <c r="T9" s="97">
        <v>84</v>
      </c>
      <c r="U9" s="97">
        <v>84</v>
      </c>
      <c r="V9" s="97">
        <v>84</v>
      </c>
      <c r="W9" s="97">
        <v>84</v>
      </c>
      <c r="X9" s="97">
        <v>84</v>
      </c>
      <c r="Y9" s="97">
        <v>84</v>
      </c>
      <c r="Z9" s="97">
        <v>84</v>
      </c>
      <c r="AA9" s="97">
        <v>84</v>
      </c>
      <c r="AB9" s="97">
        <v>84</v>
      </c>
      <c r="AC9" s="97">
        <v>84</v>
      </c>
      <c r="AD9" s="97">
        <v>84</v>
      </c>
      <c r="AE9" s="97">
        <v>84</v>
      </c>
      <c r="AF9" s="97">
        <v>84</v>
      </c>
      <c r="AG9" s="97">
        <v>84</v>
      </c>
      <c r="AH9" s="97">
        <v>84</v>
      </c>
      <c r="AI9" s="97">
        <v>84</v>
      </c>
      <c r="AJ9" s="97">
        <v>84</v>
      </c>
      <c r="AK9" s="97">
        <v>84</v>
      </c>
      <c r="AL9" s="97">
        <v>84</v>
      </c>
      <c r="AM9" s="97">
        <v>84</v>
      </c>
      <c r="AN9" s="97">
        <v>84</v>
      </c>
      <c r="AO9" s="97">
        <v>84</v>
      </c>
      <c r="AP9" s="97">
        <v>84</v>
      </c>
      <c r="AQ9" s="97">
        <v>84</v>
      </c>
      <c r="AR9" s="97">
        <v>84</v>
      </c>
      <c r="AS9" s="97">
        <v>84</v>
      </c>
      <c r="AT9" s="97">
        <v>84</v>
      </c>
      <c r="AU9" s="97">
        <v>84</v>
      </c>
      <c r="AV9" s="97">
        <v>84</v>
      </c>
      <c r="AW9" s="97">
        <v>84</v>
      </c>
      <c r="AX9" s="97">
        <v>84</v>
      </c>
      <c r="AY9" s="97">
        <v>84</v>
      </c>
      <c r="AZ9" s="97">
        <v>84</v>
      </c>
      <c r="BA9" s="97">
        <v>84</v>
      </c>
      <c r="BB9" s="97">
        <v>84</v>
      </c>
      <c r="BC9" s="97">
        <v>84</v>
      </c>
      <c r="BD9" s="97">
        <v>84</v>
      </c>
      <c r="BE9" s="97">
        <v>84</v>
      </c>
      <c r="BF9" s="97">
        <v>84</v>
      </c>
      <c r="BG9" s="97">
        <v>84</v>
      </c>
      <c r="BH9" s="97">
        <v>84</v>
      </c>
      <c r="BI9" s="97">
        <v>84</v>
      </c>
      <c r="BJ9" s="97">
        <v>84</v>
      </c>
      <c r="BK9" s="97">
        <v>84</v>
      </c>
      <c r="BL9" s="97">
        <v>84</v>
      </c>
      <c r="BM9" s="97">
        <v>84</v>
      </c>
    </row>
    <row r="10" spans="1:65">
      <c r="A10" t="s">
        <v>911</v>
      </c>
      <c r="D10" s="128">
        <f>D9</f>
        <v>1</v>
      </c>
      <c r="E10" s="81" t="s">
        <v>710</v>
      </c>
      <c r="F10" s="97"/>
      <c r="G10" s="97"/>
      <c r="H10" s="97">
        <v>7</v>
      </c>
      <c r="I10" s="97"/>
      <c r="J10" s="97">
        <v>7</v>
      </c>
      <c r="K10" s="97"/>
      <c r="L10" s="97">
        <v>7</v>
      </c>
      <c r="M10" s="97"/>
      <c r="N10" s="97">
        <v>7</v>
      </c>
      <c r="O10" s="97"/>
      <c r="P10" s="97">
        <v>7</v>
      </c>
      <c r="Q10" s="97"/>
      <c r="R10" s="97">
        <v>7</v>
      </c>
      <c r="S10" s="97"/>
      <c r="T10" s="97">
        <v>7</v>
      </c>
      <c r="U10" s="97"/>
      <c r="V10" s="97">
        <v>7</v>
      </c>
      <c r="W10" s="97"/>
      <c r="X10" s="97">
        <v>7</v>
      </c>
      <c r="Y10" s="97"/>
      <c r="Z10" s="97">
        <v>7</v>
      </c>
      <c r="AA10" s="97"/>
      <c r="AB10" s="97">
        <v>7</v>
      </c>
      <c r="AC10" s="97"/>
      <c r="AD10" s="97">
        <v>7</v>
      </c>
      <c r="AE10" s="97"/>
      <c r="AF10" s="97">
        <v>7</v>
      </c>
      <c r="AG10" s="97"/>
      <c r="AH10" s="97">
        <v>7</v>
      </c>
      <c r="AI10" s="97"/>
      <c r="AJ10" s="97">
        <v>7</v>
      </c>
      <c r="AK10" s="97"/>
      <c r="AL10" s="97">
        <v>7</v>
      </c>
      <c r="AM10" s="97"/>
      <c r="AN10" s="97">
        <v>7</v>
      </c>
      <c r="AO10" s="97"/>
      <c r="AP10" s="97">
        <v>7</v>
      </c>
      <c r="AQ10" s="97"/>
      <c r="AR10" s="97">
        <v>7</v>
      </c>
      <c r="AS10" s="97"/>
      <c r="AT10" s="97">
        <v>7</v>
      </c>
      <c r="AU10" s="97"/>
      <c r="AV10" s="97">
        <v>7</v>
      </c>
      <c r="AW10" s="97"/>
      <c r="AX10" s="97">
        <v>7</v>
      </c>
      <c r="AY10" s="97"/>
      <c r="AZ10" s="97">
        <v>7</v>
      </c>
      <c r="BA10" s="97"/>
      <c r="BB10" s="97">
        <v>7</v>
      </c>
      <c r="BC10" s="97"/>
      <c r="BD10" s="97">
        <v>7</v>
      </c>
      <c r="BE10" s="97"/>
      <c r="BF10" s="97">
        <v>7</v>
      </c>
      <c r="BG10" s="97"/>
      <c r="BH10" s="97">
        <v>7</v>
      </c>
      <c r="BI10" s="97"/>
      <c r="BJ10" s="97">
        <v>7</v>
      </c>
      <c r="BK10" s="97"/>
      <c r="BL10" s="97">
        <v>7</v>
      </c>
      <c r="BM10" s="97"/>
    </row>
    <row r="11" spans="1:65">
      <c r="A11" t="s">
        <v>60</v>
      </c>
      <c r="D11" s="128">
        <f t="shared" ref="D11:D24" si="0">D10</f>
        <v>1</v>
      </c>
      <c r="E11" s="81" t="s">
        <v>29</v>
      </c>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row>
    <row r="12" spans="1:65">
      <c r="A12" t="s">
        <v>61</v>
      </c>
      <c r="D12" s="128">
        <f t="shared" si="0"/>
        <v>1</v>
      </c>
      <c r="E12" s="81" t="s">
        <v>380</v>
      </c>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row>
    <row r="13" spans="1:65">
      <c r="A13" t="s">
        <v>62</v>
      </c>
      <c r="D13" s="128">
        <f t="shared" si="0"/>
        <v>1</v>
      </c>
      <c r="E13" s="81" t="s">
        <v>381</v>
      </c>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row>
    <row r="14" spans="1:65">
      <c r="A14" t="s">
        <v>63</v>
      </c>
      <c r="D14" s="128">
        <f t="shared" si="0"/>
        <v>1</v>
      </c>
      <c r="E14" s="81" t="s">
        <v>31</v>
      </c>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row>
    <row r="15" spans="1:65">
      <c r="A15" t="s">
        <v>64</v>
      </c>
      <c r="D15" s="128">
        <f t="shared" si="0"/>
        <v>1</v>
      </c>
      <c r="E15" s="81" t="s">
        <v>723</v>
      </c>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row>
    <row r="16" spans="1:65">
      <c r="A16" t="s">
        <v>65</v>
      </c>
      <c r="D16" s="128">
        <f t="shared" si="0"/>
        <v>1</v>
      </c>
      <c r="E16" s="81" t="s">
        <v>724</v>
      </c>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row>
    <row r="17" spans="1:65">
      <c r="A17" t="s">
        <v>66</v>
      </c>
      <c r="D17" s="128">
        <f t="shared" si="0"/>
        <v>1</v>
      </c>
      <c r="E17" s="81" t="s">
        <v>725</v>
      </c>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row>
    <row r="18" spans="1:65">
      <c r="A18" t="s">
        <v>67</v>
      </c>
      <c r="D18" s="128">
        <f t="shared" si="0"/>
        <v>1</v>
      </c>
      <c r="E18" s="81" t="s">
        <v>726</v>
      </c>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row>
    <row r="19" spans="1:65">
      <c r="A19" t="s">
        <v>68</v>
      </c>
      <c r="D19" s="128">
        <f t="shared" si="0"/>
        <v>1</v>
      </c>
      <c r="E19" s="81" t="s">
        <v>727</v>
      </c>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row>
    <row r="20" spans="1:65">
      <c r="A20" t="s">
        <v>69</v>
      </c>
      <c r="D20" s="128">
        <f t="shared" si="0"/>
        <v>1</v>
      </c>
      <c r="E20" s="81"/>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row>
    <row r="21" spans="1:65">
      <c r="A21" t="s">
        <v>70</v>
      </c>
      <c r="D21" s="128">
        <f t="shared" si="0"/>
        <v>1</v>
      </c>
      <c r="E21" s="81"/>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row>
    <row r="22" spans="1:65">
      <c r="A22" t="s">
        <v>71</v>
      </c>
      <c r="D22" s="128">
        <f t="shared" si="0"/>
        <v>1</v>
      </c>
      <c r="E22" s="81"/>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row>
    <row r="23" spans="1:65">
      <c r="A23" t="s">
        <v>72</v>
      </c>
      <c r="D23" s="128">
        <f t="shared" si="0"/>
        <v>1</v>
      </c>
      <c r="E23" s="81"/>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row>
    <row r="24" spans="1:65">
      <c r="A24" t="s">
        <v>73</v>
      </c>
      <c r="D24" s="128">
        <f t="shared" si="0"/>
        <v>1</v>
      </c>
      <c r="E24" s="81"/>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row>
    <row r="25" spans="1:65">
      <c r="A25" t="s">
        <v>74</v>
      </c>
      <c r="D25" s="129" t="str">
        <f>D9&amp;"-1"</f>
        <v>1-1</v>
      </c>
      <c r="E25" s="81" t="s">
        <v>382</v>
      </c>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row>
    <row r="26" spans="1:65">
      <c r="A26" t="s">
        <v>75</v>
      </c>
      <c r="D26" s="129" t="str">
        <f>D25</f>
        <v>1-1</v>
      </c>
      <c r="E26" s="81" t="s">
        <v>598</v>
      </c>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row>
    <row r="27" spans="1:65">
      <c r="A27" t="s">
        <v>76</v>
      </c>
      <c r="D27" s="129" t="str">
        <f t="shared" ref="D27:D39" si="1">D26</f>
        <v>1-1</v>
      </c>
      <c r="E27" s="81" t="s">
        <v>28</v>
      </c>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row>
    <row r="28" spans="1:65">
      <c r="A28" t="s">
        <v>77</v>
      </c>
      <c r="D28" s="129" t="str">
        <f t="shared" si="1"/>
        <v>1-1</v>
      </c>
      <c r="E28" s="81" t="s">
        <v>379</v>
      </c>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row>
    <row r="29" spans="1:65">
      <c r="A29" t="s">
        <v>78</v>
      </c>
      <c r="D29" s="129" t="str">
        <f t="shared" si="1"/>
        <v>1-1</v>
      </c>
      <c r="E29" s="81" t="s">
        <v>30</v>
      </c>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row>
    <row r="30" spans="1:65">
      <c r="A30" t="s">
        <v>79</v>
      </c>
      <c r="D30" s="129" t="str">
        <f t="shared" si="1"/>
        <v>1-1</v>
      </c>
      <c r="E30" s="81" t="s">
        <v>32</v>
      </c>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row>
    <row r="31" spans="1:65">
      <c r="A31" t="s">
        <v>80</v>
      </c>
      <c r="D31" s="129" t="str">
        <f t="shared" si="1"/>
        <v>1-1</v>
      </c>
      <c r="E31" s="81" t="s">
        <v>33</v>
      </c>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row>
    <row r="32" spans="1:65">
      <c r="A32" t="s">
        <v>81</v>
      </c>
      <c r="D32" s="129" t="str">
        <f t="shared" si="1"/>
        <v>1-1</v>
      </c>
      <c r="E32" s="81" t="s">
        <v>34</v>
      </c>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row>
    <row r="33" spans="1:65">
      <c r="A33" t="s">
        <v>82</v>
      </c>
      <c r="D33" s="129" t="str">
        <f t="shared" si="1"/>
        <v>1-1</v>
      </c>
      <c r="E33" s="81" t="s">
        <v>562</v>
      </c>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row>
    <row r="34" spans="1:65">
      <c r="A34" t="s">
        <v>83</v>
      </c>
      <c r="D34" s="129" t="str">
        <f t="shared" si="1"/>
        <v>1-1</v>
      </c>
      <c r="E34" s="81"/>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row>
    <row r="35" spans="1:65">
      <c r="A35" t="s">
        <v>84</v>
      </c>
      <c r="D35" s="129" t="str">
        <f t="shared" si="1"/>
        <v>1-1</v>
      </c>
      <c r="E35" s="81"/>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row>
    <row r="36" spans="1:65">
      <c r="A36" t="s">
        <v>85</v>
      </c>
      <c r="D36" s="129" t="str">
        <f t="shared" si="1"/>
        <v>1-1</v>
      </c>
      <c r="E36" s="81" t="s">
        <v>730</v>
      </c>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row>
    <row r="37" spans="1:65">
      <c r="A37" t="s">
        <v>86</v>
      </c>
      <c r="D37" s="129" t="str">
        <f t="shared" si="1"/>
        <v>1-1</v>
      </c>
      <c r="E37" s="81"/>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row>
    <row r="38" spans="1:65">
      <c r="A38" t="s">
        <v>87</v>
      </c>
      <c r="D38" s="129" t="str">
        <f t="shared" si="1"/>
        <v>1-1</v>
      </c>
      <c r="E38" s="81"/>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row>
    <row r="39" spans="1:65">
      <c r="A39" t="s">
        <v>88</v>
      </c>
      <c r="D39" s="129" t="str">
        <f t="shared" si="1"/>
        <v>1-1</v>
      </c>
      <c r="E39" s="81"/>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row>
    <row r="40" spans="1:65">
      <c r="A40" t="s">
        <v>89</v>
      </c>
      <c r="D40" s="129" t="str">
        <f>D9&amp;"-2"</f>
        <v>1-2</v>
      </c>
      <c r="E40" s="81" t="s">
        <v>382</v>
      </c>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row>
    <row r="41" spans="1:65">
      <c r="A41" t="s">
        <v>90</v>
      </c>
      <c r="D41" s="129" t="str">
        <f>D40</f>
        <v>1-2</v>
      </c>
      <c r="E41" s="81" t="s">
        <v>598</v>
      </c>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row>
    <row r="42" spans="1:65">
      <c r="A42" t="s">
        <v>91</v>
      </c>
      <c r="D42" s="129" t="str">
        <f t="shared" ref="D42:D84" si="2">D41</f>
        <v>1-2</v>
      </c>
      <c r="E42" s="81" t="s">
        <v>28</v>
      </c>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row>
    <row r="43" spans="1:65">
      <c r="A43" t="s">
        <v>92</v>
      </c>
      <c r="D43" s="129" t="str">
        <f t="shared" si="2"/>
        <v>1-2</v>
      </c>
      <c r="E43" s="81" t="s">
        <v>379</v>
      </c>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row>
    <row r="44" spans="1:65">
      <c r="A44" t="s">
        <v>93</v>
      </c>
      <c r="D44" s="129" t="str">
        <f t="shared" si="2"/>
        <v>1-2</v>
      </c>
      <c r="E44" s="81" t="s">
        <v>30</v>
      </c>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row>
    <row r="45" spans="1:65">
      <c r="A45" t="s">
        <v>94</v>
      </c>
      <c r="D45" s="129" t="str">
        <f t="shared" si="2"/>
        <v>1-2</v>
      </c>
      <c r="E45" s="81" t="s">
        <v>32</v>
      </c>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row>
    <row r="46" spans="1:65">
      <c r="A46" t="s">
        <v>95</v>
      </c>
      <c r="D46" s="129" t="str">
        <f t="shared" si="2"/>
        <v>1-2</v>
      </c>
      <c r="E46" s="81" t="s">
        <v>33</v>
      </c>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row>
    <row r="47" spans="1:65">
      <c r="A47" t="s">
        <v>96</v>
      </c>
      <c r="D47" s="129" t="str">
        <f t="shared" si="2"/>
        <v>1-2</v>
      </c>
      <c r="E47" s="81" t="s">
        <v>34</v>
      </c>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row>
    <row r="48" spans="1:65">
      <c r="A48" t="s">
        <v>97</v>
      </c>
      <c r="D48" s="129" t="str">
        <f t="shared" si="2"/>
        <v>1-2</v>
      </c>
      <c r="E48" s="81" t="s">
        <v>562</v>
      </c>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row>
    <row r="49" spans="1:65">
      <c r="A49" t="s">
        <v>98</v>
      </c>
      <c r="D49" s="129" t="str">
        <f t="shared" si="2"/>
        <v>1-2</v>
      </c>
      <c r="E49" s="81"/>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row>
    <row r="50" spans="1:65">
      <c r="A50" t="s">
        <v>99</v>
      </c>
      <c r="D50" s="129" t="str">
        <f t="shared" si="2"/>
        <v>1-2</v>
      </c>
      <c r="E50" s="81"/>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row>
    <row r="51" spans="1:65">
      <c r="A51" t="s">
        <v>100</v>
      </c>
      <c r="D51" s="129" t="str">
        <f t="shared" si="2"/>
        <v>1-2</v>
      </c>
      <c r="E51" s="81" t="s">
        <v>730</v>
      </c>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row>
    <row r="52" spans="1:65">
      <c r="A52" t="s">
        <v>101</v>
      </c>
      <c r="D52" s="129" t="str">
        <f t="shared" si="2"/>
        <v>1-2</v>
      </c>
      <c r="E52" s="81"/>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row>
    <row r="53" spans="1:65">
      <c r="A53" t="s">
        <v>102</v>
      </c>
      <c r="D53" s="129" t="str">
        <f t="shared" si="2"/>
        <v>1-2</v>
      </c>
      <c r="E53" s="81"/>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row>
    <row r="54" spans="1:65">
      <c r="A54" t="s">
        <v>103</v>
      </c>
      <c r="D54" s="129" t="str">
        <f t="shared" si="2"/>
        <v>1-2</v>
      </c>
      <c r="E54" s="81"/>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row>
    <row r="55" spans="1:65">
      <c r="A55" t="s">
        <v>104</v>
      </c>
      <c r="D55" s="129" t="str">
        <f>D9&amp;"-3"</f>
        <v>1-3</v>
      </c>
      <c r="E55" s="81" t="s">
        <v>382</v>
      </c>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row>
    <row r="56" spans="1:65">
      <c r="A56" t="s">
        <v>105</v>
      </c>
      <c r="D56" s="129" t="str">
        <f t="shared" si="2"/>
        <v>1-3</v>
      </c>
      <c r="E56" s="81" t="s">
        <v>598</v>
      </c>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row>
    <row r="57" spans="1:65">
      <c r="A57" t="s">
        <v>106</v>
      </c>
      <c r="D57" s="129" t="str">
        <f t="shared" si="2"/>
        <v>1-3</v>
      </c>
      <c r="E57" s="81" t="s">
        <v>28</v>
      </c>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row>
    <row r="58" spans="1:65">
      <c r="A58" t="s">
        <v>107</v>
      </c>
      <c r="D58" s="129" t="str">
        <f t="shared" si="2"/>
        <v>1-3</v>
      </c>
      <c r="E58" s="81" t="s">
        <v>379</v>
      </c>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row>
    <row r="59" spans="1:65">
      <c r="A59" t="s">
        <v>108</v>
      </c>
      <c r="D59" s="129" t="str">
        <f t="shared" si="2"/>
        <v>1-3</v>
      </c>
      <c r="E59" s="81" t="s">
        <v>30</v>
      </c>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row>
    <row r="60" spans="1:65">
      <c r="A60" t="s">
        <v>109</v>
      </c>
      <c r="D60" s="129" t="str">
        <f t="shared" si="2"/>
        <v>1-3</v>
      </c>
      <c r="E60" s="81" t="s">
        <v>32</v>
      </c>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row>
    <row r="61" spans="1:65">
      <c r="A61" t="s">
        <v>110</v>
      </c>
      <c r="D61" s="129" t="str">
        <f t="shared" si="2"/>
        <v>1-3</v>
      </c>
      <c r="E61" s="81" t="s">
        <v>33</v>
      </c>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row>
    <row r="62" spans="1:65">
      <c r="A62" t="s">
        <v>111</v>
      </c>
      <c r="D62" s="129" t="str">
        <f t="shared" si="2"/>
        <v>1-3</v>
      </c>
      <c r="E62" s="81" t="s">
        <v>34</v>
      </c>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row>
    <row r="63" spans="1:65">
      <c r="A63" t="s">
        <v>112</v>
      </c>
      <c r="D63" s="129" t="str">
        <f t="shared" si="2"/>
        <v>1-3</v>
      </c>
      <c r="E63" s="81" t="s">
        <v>562</v>
      </c>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row>
    <row r="64" spans="1:65">
      <c r="A64" t="s">
        <v>113</v>
      </c>
      <c r="D64" s="129" t="str">
        <f t="shared" si="2"/>
        <v>1-3</v>
      </c>
      <c r="E64" s="81"/>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row>
    <row r="65" spans="1:65">
      <c r="A65" t="s">
        <v>114</v>
      </c>
      <c r="D65" s="129" t="str">
        <f t="shared" si="2"/>
        <v>1-3</v>
      </c>
      <c r="E65" s="81"/>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row>
    <row r="66" spans="1:65">
      <c r="A66" t="s">
        <v>115</v>
      </c>
      <c r="D66" s="129" t="str">
        <f t="shared" si="2"/>
        <v>1-3</v>
      </c>
      <c r="E66" s="81" t="s">
        <v>730</v>
      </c>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row>
    <row r="67" spans="1:65">
      <c r="A67" t="s">
        <v>116</v>
      </c>
      <c r="D67" s="129" t="str">
        <f t="shared" si="2"/>
        <v>1-3</v>
      </c>
      <c r="E67" s="81"/>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row>
    <row r="68" spans="1:65">
      <c r="A68" t="s">
        <v>117</v>
      </c>
      <c r="D68" s="129" t="str">
        <f t="shared" si="2"/>
        <v>1-3</v>
      </c>
      <c r="E68" s="81"/>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row>
    <row r="69" spans="1:65">
      <c r="A69" t="s">
        <v>118</v>
      </c>
      <c r="D69" s="129" t="str">
        <f t="shared" si="2"/>
        <v>1-3</v>
      </c>
      <c r="E69" s="81"/>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row>
    <row r="70" spans="1:65">
      <c r="A70" t="s">
        <v>119</v>
      </c>
      <c r="D70" s="129" t="str">
        <f>D9&amp;"-4"</f>
        <v>1-4</v>
      </c>
      <c r="E70" s="81" t="s">
        <v>382</v>
      </c>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row>
    <row r="71" spans="1:65">
      <c r="A71" t="s">
        <v>120</v>
      </c>
      <c r="D71" s="129" t="str">
        <f t="shared" si="2"/>
        <v>1-4</v>
      </c>
      <c r="E71" s="81" t="s">
        <v>598</v>
      </c>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row>
    <row r="72" spans="1:65">
      <c r="A72" t="s">
        <v>121</v>
      </c>
      <c r="D72" s="129" t="str">
        <f t="shared" si="2"/>
        <v>1-4</v>
      </c>
      <c r="E72" s="81" t="s">
        <v>28</v>
      </c>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row>
    <row r="73" spans="1:65">
      <c r="A73" t="s">
        <v>122</v>
      </c>
      <c r="D73" s="129" t="str">
        <f t="shared" si="2"/>
        <v>1-4</v>
      </c>
      <c r="E73" s="81" t="s">
        <v>379</v>
      </c>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row>
    <row r="74" spans="1:65">
      <c r="A74" t="s">
        <v>123</v>
      </c>
      <c r="D74" s="129" t="str">
        <f t="shared" si="2"/>
        <v>1-4</v>
      </c>
      <c r="E74" s="81" t="s">
        <v>30</v>
      </c>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row>
    <row r="75" spans="1:65">
      <c r="A75" t="s">
        <v>124</v>
      </c>
      <c r="D75" s="129" t="str">
        <f t="shared" si="2"/>
        <v>1-4</v>
      </c>
      <c r="E75" s="81" t="s">
        <v>32</v>
      </c>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row>
    <row r="76" spans="1:65">
      <c r="A76" t="s">
        <v>125</v>
      </c>
      <c r="D76" s="129" t="str">
        <f t="shared" si="2"/>
        <v>1-4</v>
      </c>
      <c r="E76" s="81" t="s">
        <v>33</v>
      </c>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row>
    <row r="77" spans="1:65">
      <c r="A77" t="s">
        <v>126</v>
      </c>
      <c r="D77" s="129" t="str">
        <f t="shared" si="2"/>
        <v>1-4</v>
      </c>
      <c r="E77" s="81" t="s">
        <v>34</v>
      </c>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row>
    <row r="78" spans="1:65">
      <c r="A78" t="s">
        <v>127</v>
      </c>
      <c r="D78" s="129" t="str">
        <f t="shared" si="2"/>
        <v>1-4</v>
      </c>
      <c r="E78" s="81" t="s">
        <v>562</v>
      </c>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row>
    <row r="79" spans="1:65">
      <c r="A79" t="s">
        <v>128</v>
      </c>
      <c r="D79" s="129" t="str">
        <f t="shared" si="2"/>
        <v>1-4</v>
      </c>
      <c r="E79" s="81"/>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row>
    <row r="80" spans="1:65">
      <c r="A80" t="s">
        <v>129</v>
      </c>
      <c r="D80" s="129" t="str">
        <f t="shared" si="2"/>
        <v>1-4</v>
      </c>
      <c r="E80" s="81"/>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row>
    <row r="81" spans="1:65">
      <c r="A81" t="s">
        <v>130</v>
      </c>
      <c r="D81" s="129" t="str">
        <f t="shared" si="2"/>
        <v>1-4</v>
      </c>
      <c r="E81" s="81" t="s">
        <v>730</v>
      </c>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row>
    <row r="82" spans="1:65">
      <c r="A82" t="s">
        <v>131</v>
      </c>
      <c r="D82" s="129" t="str">
        <f t="shared" si="2"/>
        <v>1-4</v>
      </c>
      <c r="E82" s="81"/>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row>
    <row r="83" spans="1:65">
      <c r="A83" t="s">
        <v>132</v>
      </c>
      <c r="D83" s="129" t="str">
        <f t="shared" si="2"/>
        <v>1-4</v>
      </c>
      <c r="E83" s="81"/>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row>
    <row r="84" spans="1:65">
      <c r="A84" t="s">
        <v>133</v>
      </c>
      <c r="D84" s="129" t="str">
        <f t="shared" si="2"/>
        <v>1-4</v>
      </c>
      <c r="E84" s="81"/>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row>
    <row r="85" spans="1:65">
      <c r="A85" t="s">
        <v>134</v>
      </c>
      <c r="D85" s="128">
        <v>2</v>
      </c>
      <c r="E85" s="81" t="s">
        <v>706</v>
      </c>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row>
    <row r="86" spans="1:65">
      <c r="A86" t="s">
        <v>135</v>
      </c>
      <c r="D86" s="128">
        <f>D85</f>
        <v>2</v>
      </c>
      <c r="E86" s="81" t="s">
        <v>711</v>
      </c>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row>
    <row r="87" spans="1:65">
      <c r="A87" t="s">
        <v>136</v>
      </c>
      <c r="D87" s="128">
        <f t="shared" ref="D87:D100" si="3">D86</f>
        <v>2</v>
      </c>
      <c r="E87" s="81" t="s">
        <v>29</v>
      </c>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row>
    <row r="88" spans="1:65">
      <c r="A88" t="s">
        <v>137</v>
      </c>
      <c r="D88" s="128">
        <f t="shared" si="3"/>
        <v>2</v>
      </c>
      <c r="E88" s="81" t="s">
        <v>380</v>
      </c>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row>
    <row r="89" spans="1:65">
      <c r="A89" t="s">
        <v>138</v>
      </c>
      <c r="D89" s="128">
        <f t="shared" si="3"/>
        <v>2</v>
      </c>
      <c r="E89" s="81" t="s">
        <v>381</v>
      </c>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row>
    <row r="90" spans="1:65">
      <c r="A90" t="s">
        <v>139</v>
      </c>
      <c r="D90" s="128">
        <f t="shared" si="3"/>
        <v>2</v>
      </c>
      <c r="E90" s="81" t="s">
        <v>31</v>
      </c>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row>
    <row r="91" spans="1:65">
      <c r="A91" t="s">
        <v>140</v>
      </c>
      <c r="D91" s="128">
        <f t="shared" si="3"/>
        <v>2</v>
      </c>
      <c r="E91" s="81" t="s">
        <v>723</v>
      </c>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row>
    <row r="92" spans="1:65">
      <c r="A92" t="s">
        <v>141</v>
      </c>
      <c r="D92" s="128">
        <f t="shared" si="3"/>
        <v>2</v>
      </c>
      <c r="E92" s="81" t="s">
        <v>724</v>
      </c>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row>
    <row r="93" spans="1:65">
      <c r="A93" t="s">
        <v>142</v>
      </c>
      <c r="D93" s="128">
        <f t="shared" si="3"/>
        <v>2</v>
      </c>
      <c r="E93" s="81" t="s">
        <v>725</v>
      </c>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row>
    <row r="94" spans="1:65">
      <c r="A94" t="s">
        <v>143</v>
      </c>
      <c r="D94" s="128">
        <f t="shared" si="3"/>
        <v>2</v>
      </c>
      <c r="E94" s="81" t="s">
        <v>726</v>
      </c>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row>
    <row r="95" spans="1:65">
      <c r="A95" t="s">
        <v>144</v>
      </c>
      <c r="D95" s="128">
        <f t="shared" si="3"/>
        <v>2</v>
      </c>
      <c r="E95" s="81" t="s">
        <v>727</v>
      </c>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row>
    <row r="96" spans="1:65">
      <c r="A96" t="s">
        <v>145</v>
      </c>
      <c r="D96" s="128">
        <f t="shared" si="3"/>
        <v>2</v>
      </c>
      <c r="E96" s="81"/>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row>
    <row r="97" spans="1:65">
      <c r="A97" t="s">
        <v>146</v>
      </c>
      <c r="D97" s="128">
        <f t="shared" si="3"/>
        <v>2</v>
      </c>
      <c r="E97" s="81"/>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row>
    <row r="98" spans="1:65">
      <c r="A98" t="s">
        <v>147</v>
      </c>
      <c r="D98" s="128">
        <f t="shared" si="3"/>
        <v>2</v>
      </c>
      <c r="E98" s="81"/>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row>
    <row r="99" spans="1:65">
      <c r="A99" t="s">
        <v>148</v>
      </c>
      <c r="D99" s="128">
        <f t="shared" si="3"/>
        <v>2</v>
      </c>
      <c r="E99" s="81"/>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c r="BL99" s="97"/>
      <c r="BM99" s="97"/>
    </row>
    <row r="100" spans="1:65">
      <c r="A100" t="s">
        <v>149</v>
      </c>
      <c r="D100" s="128">
        <f t="shared" si="3"/>
        <v>2</v>
      </c>
      <c r="E100" s="81"/>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row>
    <row r="101" spans="1:65">
      <c r="A101" t="s">
        <v>150</v>
      </c>
      <c r="D101" s="129" t="str">
        <f>D85&amp;"-1"</f>
        <v>2-1</v>
      </c>
      <c r="E101" s="81" t="s">
        <v>382</v>
      </c>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row>
    <row r="102" spans="1:65">
      <c r="A102" t="s">
        <v>151</v>
      </c>
      <c r="D102" s="129" t="str">
        <f>D101</f>
        <v>2-1</v>
      </c>
      <c r="E102" s="81" t="s">
        <v>598</v>
      </c>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row>
    <row r="103" spans="1:65">
      <c r="A103" t="s">
        <v>152</v>
      </c>
      <c r="D103" s="129" t="str">
        <f t="shared" ref="D103:D115" si="4">D102</f>
        <v>2-1</v>
      </c>
      <c r="E103" s="81" t="s">
        <v>28</v>
      </c>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row>
    <row r="104" spans="1:65">
      <c r="A104" t="s">
        <v>153</v>
      </c>
      <c r="D104" s="129" t="str">
        <f t="shared" si="4"/>
        <v>2-1</v>
      </c>
      <c r="E104" s="81" t="s">
        <v>379</v>
      </c>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c r="BL104" s="97"/>
      <c r="BM104" s="97"/>
    </row>
    <row r="105" spans="1:65">
      <c r="A105" t="s">
        <v>154</v>
      </c>
      <c r="D105" s="129" t="str">
        <f t="shared" si="4"/>
        <v>2-1</v>
      </c>
      <c r="E105" s="81" t="s">
        <v>30</v>
      </c>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c r="BL105" s="97"/>
      <c r="BM105" s="97"/>
    </row>
    <row r="106" spans="1:65">
      <c r="A106" t="s">
        <v>155</v>
      </c>
      <c r="D106" s="129" t="str">
        <f t="shared" si="4"/>
        <v>2-1</v>
      </c>
      <c r="E106" s="81" t="s">
        <v>32</v>
      </c>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c r="BL106" s="97"/>
      <c r="BM106" s="97"/>
    </row>
    <row r="107" spans="1:65">
      <c r="A107" t="s">
        <v>156</v>
      </c>
      <c r="D107" s="129" t="str">
        <f t="shared" si="4"/>
        <v>2-1</v>
      </c>
      <c r="E107" s="81" t="s">
        <v>33</v>
      </c>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c r="BL107" s="97"/>
      <c r="BM107" s="97"/>
    </row>
    <row r="108" spans="1:65">
      <c r="A108" t="s">
        <v>157</v>
      </c>
      <c r="D108" s="129" t="str">
        <f t="shared" si="4"/>
        <v>2-1</v>
      </c>
      <c r="E108" s="81" t="s">
        <v>34</v>
      </c>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c r="BI108" s="97"/>
      <c r="BJ108" s="97"/>
      <c r="BK108" s="97"/>
      <c r="BL108" s="97"/>
      <c r="BM108" s="97"/>
    </row>
    <row r="109" spans="1:65">
      <c r="A109" t="s">
        <v>158</v>
      </c>
      <c r="D109" s="129" t="str">
        <f t="shared" si="4"/>
        <v>2-1</v>
      </c>
      <c r="E109" s="81" t="s">
        <v>562</v>
      </c>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c r="BL109" s="97"/>
      <c r="BM109" s="97"/>
    </row>
    <row r="110" spans="1:65">
      <c r="A110" t="s">
        <v>159</v>
      </c>
      <c r="D110" s="129" t="str">
        <f t="shared" si="4"/>
        <v>2-1</v>
      </c>
      <c r="E110" s="81"/>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c r="BL110" s="97"/>
      <c r="BM110" s="97"/>
    </row>
    <row r="111" spans="1:65">
      <c r="A111" t="s">
        <v>160</v>
      </c>
      <c r="D111" s="129" t="str">
        <f t="shared" si="4"/>
        <v>2-1</v>
      </c>
      <c r="E111" s="81"/>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c r="BL111" s="97"/>
      <c r="BM111" s="97"/>
    </row>
    <row r="112" spans="1:65">
      <c r="A112" t="s">
        <v>161</v>
      </c>
      <c r="D112" s="129" t="str">
        <f t="shared" si="4"/>
        <v>2-1</v>
      </c>
      <c r="E112" s="81" t="s">
        <v>730</v>
      </c>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row>
    <row r="113" spans="1:65">
      <c r="A113" t="s">
        <v>162</v>
      </c>
      <c r="D113" s="129" t="str">
        <f t="shared" si="4"/>
        <v>2-1</v>
      </c>
      <c r="E113" s="81"/>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row>
    <row r="114" spans="1:65">
      <c r="A114" t="s">
        <v>163</v>
      </c>
      <c r="D114" s="129" t="str">
        <f t="shared" si="4"/>
        <v>2-1</v>
      </c>
      <c r="E114" s="81"/>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c r="BL114" s="97"/>
      <c r="BM114" s="97"/>
    </row>
    <row r="115" spans="1:65">
      <c r="A115" t="s">
        <v>164</v>
      </c>
      <c r="D115" s="129" t="str">
        <f t="shared" si="4"/>
        <v>2-1</v>
      </c>
      <c r="E115" s="81"/>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c r="BL115" s="97"/>
      <c r="BM115" s="97"/>
    </row>
    <row r="116" spans="1:65">
      <c r="A116" t="s">
        <v>165</v>
      </c>
      <c r="D116" s="129" t="str">
        <f>D85&amp;"-2"</f>
        <v>2-2</v>
      </c>
      <c r="E116" s="81" t="s">
        <v>382</v>
      </c>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97"/>
    </row>
    <row r="117" spans="1:65">
      <c r="A117" t="s">
        <v>166</v>
      </c>
      <c r="D117" s="129" t="str">
        <f>D116</f>
        <v>2-2</v>
      </c>
      <c r="E117" s="81" t="s">
        <v>598</v>
      </c>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c r="BL117" s="97"/>
      <c r="BM117" s="97"/>
    </row>
    <row r="118" spans="1:65">
      <c r="A118" t="s">
        <v>167</v>
      </c>
      <c r="D118" s="129" t="str">
        <f t="shared" ref="D118:D160" si="5">D117</f>
        <v>2-2</v>
      </c>
      <c r="E118" s="81" t="s">
        <v>28</v>
      </c>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row>
    <row r="119" spans="1:65">
      <c r="A119" t="s">
        <v>168</v>
      </c>
      <c r="D119" s="129" t="str">
        <f t="shared" si="5"/>
        <v>2-2</v>
      </c>
      <c r="E119" s="81" t="s">
        <v>379</v>
      </c>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row>
    <row r="120" spans="1:65">
      <c r="A120" t="s">
        <v>169</v>
      </c>
      <c r="D120" s="129" t="str">
        <f t="shared" si="5"/>
        <v>2-2</v>
      </c>
      <c r="E120" s="81" t="s">
        <v>30</v>
      </c>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7"/>
    </row>
    <row r="121" spans="1:65">
      <c r="A121" t="s">
        <v>170</v>
      </c>
      <c r="D121" s="129" t="str">
        <f t="shared" si="5"/>
        <v>2-2</v>
      </c>
      <c r="E121" s="81" t="s">
        <v>32</v>
      </c>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c r="BL121" s="97"/>
      <c r="BM121" s="97"/>
    </row>
    <row r="122" spans="1:65">
      <c r="A122" t="s">
        <v>171</v>
      </c>
      <c r="D122" s="129" t="str">
        <f t="shared" si="5"/>
        <v>2-2</v>
      </c>
      <c r="E122" s="81" t="s">
        <v>33</v>
      </c>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row>
    <row r="123" spans="1:65">
      <c r="A123" t="s">
        <v>172</v>
      </c>
      <c r="D123" s="129" t="str">
        <f t="shared" si="5"/>
        <v>2-2</v>
      </c>
      <c r="E123" s="81" t="s">
        <v>34</v>
      </c>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c r="BI123" s="97"/>
      <c r="BJ123" s="97"/>
      <c r="BK123" s="97"/>
      <c r="BL123" s="97"/>
      <c r="BM123" s="97"/>
    </row>
    <row r="124" spans="1:65">
      <c r="A124" t="s">
        <v>173</v>
      </c>
      <c r="D124" s="129" t="str">
        <f t="shared" si="5"/>
        <v>2-2</v>
      </c>
      <c r="E124" s="81" t="s">
        <v>562</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7"/>
      <c r="BM124" s="97"/>
    </row>
    <row r="125" spans="1:65">
      <c r="A125" t="s">
        <v>174</v>
      </c>
      <c r="D125" s="129" t="str">
        <f t="shared" si="5"/>
        <v>2-2</v>
      </c>
      <c r="E125" s="81"/>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c r="BL125" s="97"/>
      <c r="BM125" s="97"/>
    </row>
    <row r="126" spans="1:65">
      <c r="A126" t="s">
        <v>175</v>
      </c>
      <c r="D126" s="129" t="str">
        <f t="shared" si="5"/>
        <v>2-2</v>
      </c>
      <c r="E126" s="81"/>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c r="BL126" s="97"/>
      <c r="BM126" s="97"/>
    </row>
    <row r="127" spans="1:65">
      <c r="A127" t="s">
        <v>176</v>
      </c>
      <c r="D127" s="129" t="str">
        <f t="shared" si="5"/>
        <v>2-2</v>
      </c>
      <c r="E127" s="81" t="s">
        <v>730</v>
      </c>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7"/>
      <c r="BM127" s="97"/>
    </row>
    <row r="128" spans="1:65">
      <c r="A128" t="s">
        <v>177</v>
      </c>
      <c r="D128" s="129" t="str">
        <f t="shared" si="5"/>
        <v>2-2</v>
      </c>
      <c r="E128" s="81"/>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c r="BL128" s="97"/>
      <c r="BM128" s="97"/>
    </row>
    <row r="129" spans="1:65">
      <c r="A129" t="s">
        <v>178</v>
      </c>
      <c r="D129" s="129" t="str">
        <f t="shared" si="5"/>
        <v>2-2</v>
      </c>
      <c r="E129" s="81"/>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c r="BL129" s="97"/>
      <c r="BM129" s="97"/>
    </row>
    <row r="130" spans="1:65">
      <c r="A130" t="s">
        <v>179</v>
      </c>
      <c r="D130" s="129" t="str">
        <f t="shared" si="5"/>
        <v>2-2</v>
      </c>
      <c r="E130" s="81"/>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c r="BL130" s="97"/>
      <c r="BM130" s="97"/>
    </row>
    <row r="131" spans="1:65">
      <c r="A131" t="s">
        <v>180</v>
      </c>
      <c r="D131" s="129" t="str">
        <f>D85&amp;"-3"</f>
        <v>2-3</v>
      </c>
      <c r="E131" s="81" t="s">
        <v>382</v>
      </c>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c r="BL131" s="97"/>
      <c r="BM131" s="97"/>
    </row>
    <row r="132" spans="1:65">
      <c r="A132" t="s">
        <v>181</v>
      </c>
      <c r="D132" s="129" t="str">
        <f t="shared" si="5"/>
        <v>2-3</v>
      </c>
      <c r="E132" s="81" t="s">
        <v>598</v>
      </c>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row>
    <row r="133" spans="1:65">
      <c r="A133" t="s">
        <v>182</v>
      </c>
      <c r="D133" s="129" t="str">
        <f t="shared" si="5"/>
        <v>2-3</v>
      </c>
      <c r="E133" s="81" t="s">
        <v>28</v>
      </c>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row>
    <row r="134" spans="1:65">
      <c r="A134" t="s">
        <v>183</v>
      </c>
      <c r="D134" s="129" t="str">
        <f t="shared" si="5"/>
        <v>2-3</v>
      </c>
      <c r="E134" s="81" t="s">
        <v>379</v>
      </c>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c r="BL134" s="97"/>
      <c r="BM134" s="97"/>
    </row>
    <row r="135" spans="1:65">
      <c r="A135" t="s">
        <v>184</v>
      </c>
      <c r="D135" s="129" t="str">
        <f t="shared" si="5"/>
        <v>2-3</v>
      </c>
      <c r="E135" s="81" t="s">
        <v>30</v>
      </c>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c r="BL135" s="97"/>
      <c r="BM135" s="97"/>
    </row>
    <row r="136" spans="1:65">
      <c r="A136" t="s">
        <v>185</v>
      </c>
      <c r="D136" s="129" t="str">
        <f t="shared" si="5"/>
        <v>2-3</v>
      </c>
      <c r="E136" s="81" t="s">
        <v>32</v>
      </c>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c r="BL136" s="97"/>
      <c r="BM136" s="97"/>
    </row>
    <row r="137" spans="1:65">
      <c r="A137" t="s">
        <v>186</v>
      </c>
      <c r="D137" s="129" t="str">
        <f t="shared" si="5"/>
        <v>2-3</v>
      </c>
      <c r="E137" s="81" t="s">
        <v>33</v>
      </c>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c r="BI137" s="97"/>
      <c r="BJ137" s="97"/>
      <c r="BK137" s="97"/>
      <c r="BL137" s="97"/>
      <c r="BM137" s="97"/>
    </row>
    <row r="138" spans="1:65">
      <c r="A138" t="s">
        <v>187</v>
      </c>
      <c r="D138" s="129" t="str">
        <f t="shared" si="5"/>
        <v>2-3</v>
      </c>
      <c r="E138" s="81" t="s">
        <v>34</v>
      </c>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c r="BI138" s="97"/>
      <c r="BJ138" s="97"/>
      <c r="BK138" s="97"/>
      <c r="BL138" s="97"/>
      <c r="BM138" s="97"/>
    </row>
    <row r="139" spans="1:65">
      <c r="A139" t="s">
        <v>188</v>
      </c>
      <c r="D139" s="129" t="str">
        <f t="shared" si="5"/>
        <v>2-3</v>
      </c>
      <c r="E139" s="81" t="s">
        <v>562</v>
      </c>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c r="BI139" s="97"/>
      <c r="BJ139" s="97"/>
      <c r="BK139" s="97"/>
      <c r="BL139" s="97"/>
      <c r="BM139" s="97"/>
    </row>
    <row r="140" spans="1:65">
      <c r="A140" t="s">
        <v>189</v>
      </c>
      <c r="D140" s="129" t="str">
        <f t="shared" si="5"/>
        <v>2-3</v>
      </c>
      <c r="E140" s="81"/>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c r="BI140" s="97"/>
      <c r="BJ140" s="97"/>
      <c r="BK140" s="97"/>
      <c r="BL140" s="97"/>
      <c r="BM140" s="97"/>
    </row>
    <row r="141" spans="1:65">
      <c r="A141" t="s">
        <v>190</v>
      </c>
      <c r="D141" s="129" t="str">
        <f t="shared" si="5"/>
        <v>2-3</v>
      </c>
      <c r="E141" s="81"/>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c r="BI141" s="97"/>
      <c r="BJ141" s="97"/>
      <c r="BK141" s="97"/>
      <c r="BL141" s="97"/>
      <c r="BM141" s="97"/>
    </row>
    <row r="142" spans="1:65">
      <c r="A142" t="s">
        <v>191</v>
      </c>
      <c r="D142" s="129" t="str">
        <f t="shared" si="5"/>
        <v>2-3</v>
      </c>
      <c r="E142" s="81" t="s">
        <v>730</v>
      </c>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row>
    <row r="143" spans="1:65">
      <c r="A143" t="s">
        <v>192</v>
      </c>
      <c r="D143" s="129" t="str">
        <f t="shared" si="5"/>
        <v>2-3</v>
      </c>
      <c r="E143" s="81"/>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c r="BI143" s="97"/>
      <c r="BJ143" s="97"/>
      <c r="BK143" s="97"/>
      <c r="BL143" s="97"/>
      <c r="BM143" s="97"/>
    </row>
    <row r="144" spans="1:65">
      <c r="A144" t="s">
        <v>193</v>
      </c>
      <c r="D144" s="129" t="str">
        <f t="shared" si="5"/>
        <v>2-3</v>
      </c>
      <c r="E144" s="81"/>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c r="BI144" s="97"/>
      <c r="BJ144" s="97"/>
      <c r="BK144" s="97"/>
      <c r="BL144" s="97"/>
      <c r="BM144" s="97"/>
    </row>
    <row r="145" spans="1:65">
      <c r="A145" t="s">
        <v>194</v>
      </c>
      <c r="D145" s="129" t="str">
        <f t="shared" si="5"/>
        <v>2-3</v>
      </c>
      <c r="E145" s="81"/>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c r="BI145" s="97"/>
      <c r="BJ145" s="97"/>
      <c r="BK145" s="97"/>
      <c r="BL145" s="97"/>
      <c r="BM145" s="97"/>
    </row>
    <row r="146" spans="1:65">
      <c r="A146" t="s">
        <v>195</v>
      </c>
      <c r="D146" s="129" t="str">
        <f>D85&amp;"-4"</f>
        <v>2-4</v>
      </c>
      <c r="E146" s="81" t="s">
        <v>382</v>
      </c>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c r="BI146" s="97"/>
      <c r="BJ146" s="97"/>
      <c r="BK146" s="97"/>
      <c r="BL146" s="97"/>
      <c r="BM146" s="97"/>
    </row>
    <row r="147" spans="1:65">
      <c r="A147" t="s">
        <v>196</v>
      </c>
      <c r="D147" s="129" t="str">
        <f t="shared" si="5"/>
        <v>2-4</v>
      </c>
      <c r="E147" s="81" t="s">
        <v>598</v>
      </c>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c r="BI147" s="97"/>
      <c r="BJ147" s="97"/>
      <c r="BK147" s="97"/>
      <c r="BL147" s="97"/>
      <c r="BM147" s="97"/>
    </row>
    <row r="148" spans="1:65">
      <c r="A148" t="s">
        <v>197</v>
      </c>
      <c r="D148" s="129" t="str">
        <f t="shared" si="5"/>
        <v>2-4</v>
      </c>
      <c r="E148" s="81" t="s">
        <v>28</v>
      </c>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c r="BI148" s="97"/>
      <c r="BJ148" s="97"/>
      <c r="BK148" s="97"/>
      <c r="BL148" s="97"/>
      <c r="BM148" s="97"/>
    </row>
    <row r="149" spans="1:65">
      <c r="A149" t="s">
        <v>198</v>
      </c>
      <c r="D149" s="129" t="str">
        <f t="shared" si="5"/>
        <v>2-4</v>
      </c>
      <c r="E149" s="81" t="s">
        <v>379</v>
      </c>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row>
    <row r="150" spans="1:65">
      <c r="A150" t="s">
        <v>199</v>
      </c>
      <c r="D150" s="129" t="str">
        <f t="shared" si="5"/>
        <v>2-4</v>
      </c>
      <c r="E150" s="81" t="s">
        <v>30</v>
      </c>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row>
    <row r="151" spans="1:65">
      <c r="A151" t="s">
        <v>200</v>
      </c>
      <c r="D151" s="129" t="str">
        <f t="shared" si="5"/>
        <v>2-4</v>
      </c>
      <c r="E151" s="81" t="s">
        <v>32</v>
      </c>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c r="BI151" s="97"/>
      <c r="BJ151" s="97"/>
      <c r="BK151" s="97"/>
      <c r="BL151" s="97"/>
      <c r="BM151" s="97"/>
    </row>
    <row r="152" spans="1:65">
      <c r="A152" t="s">
        <v>201</v>
      </c>
      <c r="D152" s="129" t="str">
        <f t="shared" si="5"/>
        <v>2-4</v>
      </c>
      <c r="E152" s="81" t="s">
        <v>33</v>
      </c>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c r="BI152" s="97"/>
      <c r="BJ152" s="97"/>
      <c r="BK152" s="97"/>
      <c r="BL152" s="97"/>
      <c r="BM152" s="97"/>
    </row>
    <row r="153" spans="1:65">
      <c r="A153" t="s">
        <v>202</v>
      </c>
      <c r="D153" s="129" t="str">
        <f t="shared" si="5"/>
        <v>2-4</v>
      </c>
      <c r="E153" s="81" t="s">
        <v>34</v>
      </c>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c r="BI153" s="97"/>
      <c r="BJ153" s="97"/>
      <c r="BK153" s="97"/>
      <c r="BL153" s="97"/>
      <c r="BM153" s="97"/>
    </row>
    <row r="154" spans="1:65">
      <c r="A154" t="s">
        <v>203</v>
      </c>
      <c r="D154" s="129" t="str">
        <f t="shared" si="5"/>
        <v>2-4</v>
      </c>
      <c r="E154" s="81" t="s">
        <v>562</v>
      </c>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c r="BI154" s="97"/>
      <c r="BJ154" s="97"/>
      <c r="BK154" s="97"/>
      <c r="BL154" s="97"/>
      <c r="BM154" s="97"/>
    </row>
    <row r="155" spans="1:65">
      <c r="A155" t="s">
        <v>204</v>
      </c>
      <c r="D155" s="129" t="str">
        <f t="shared" si="5"/>
        <v>2-4</v>
      </c>
      <c r="E155" s="81"/>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c r="BI155" s="97"/>
      <c r="BJ155" s="97"/>
      <c r="BK155" s="97"/>
      <c r="BL155" s="97"/>
      <c r="BM155" s="97"/>
    </row>
    <row r="156" spans="1:65">
      <c r="A156" t="s">
        <v>205</v>
      </c>
      <c r="D156" s="129" t="str">
        <f t="shared" si="5"/>
        <v>2-4</v>
      </c>
      <c r="E156" s="81"/>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c r="BI156" s="97"/>
      <c r="BJ156" s="97"/>
      <c r="BK156" s="97"/>
      <c r="BL156" s="97"/>
      <c r="BM156" s="97"/>
    </row>
    <row r="157" spans="1:65">
      <c r="A157" t="s">
        <v>206</v>
      </c>
      <c r="D157" s="129" t="str">
        <f t="shared" si="5"/>
        <v>2-4</v>
      </c>
      <c r="E157" s="81" t="s">
        <v>730</v>
      </c>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c r="BI157" s="97"/>
      <c r="BJ157" s="97"/>
      <c r="BK157" s="97"/>
      <c r="BL157" s="97"/>
      <c r="BM157" s="97"/>
    </row>
    <row r="158" spans="1:65">
      <c r="A158" t="s">
        <v>207</v>
      </c>
      <c r="D158" s="129" t="str">
        <f t="shared" si="5"/>
        <v>2-4</v>
      </c>
      <c r="E158" s="81"/>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c r="BI158" s="97"/>
      <c r="BJ158" s="97"/>
      <c r="BK158" s="97"/>
      <c r="BL158" s="97"/>
      <c r="BM158" s="97"/>
    </row>
    <row r="159" spans="1:65">
      <c r="A159" t="s">
        <v>208</v>
      </c>
      <c r="D159" s="129" t="str">
        <f t="shared" si="5"/>
        <v>2-4</v>
      </c>
      <c r="E159" s="81"/>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c r="BI159" s="97"/>
      <c r="BJ159" s="97"/>
      <c r="BK159" s="97"/>
      <c r="BL159" s="97"/>
      <c r="BM159" s="97"/>
    </row>
    <row r="160" spans="1:65">
      <c r="A160" t="s">
        <v>209</v>
      </c>
      <c r="D160" s="129" t="str">
        <f t="shared" si="5"/>
        <v>2-4</v>
      </c>
      <c r="E160" s="81"/>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c r="BI160" s="97"/>
      <c r="BJ160" s="97"/>
      <c r="BK160" s="97"/>
      <c r="BL160" s="97"/>
      <c r="BM160" s="97"/>
    </row>
    <row r="161" spans="1:65">
      <c r="A161" t="s">
        <v>210</v>
      </c>
      <c r="D161" s="128">
        <v>3</v>
      </c>
      <c r="E161" s="81" t="s">
        <v>706</v>
      </c>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c r="BI161" s="97"/>
      <c r="BJ161" s="97"/>
      <c r="BK161" s="97"/>
      <c r="BL161" s="97"/>
      <c r="BM161" s="97"/>
    </row>
    <row r="162" spans="1:65">
      <c r="A162" t="s">
        <v>211</v>
      </c>
      <c r="D162" s="128">
        <f>D161</f>
        <v>3</v>
      </c>
      <c r="E162" s="81" t="s">
        <v>710</v>
      </c>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97"/>
      <c r="BB162" s="97"/>
      <c r="BC162" s="97"/>
      <c r="BD162" s="97"/>
      <c r="BE162" s="97"/>
      <c r="BF162" s="97"/>
      <c r="BG162" s="97"/>
      <c r="BH162" s="97"/>
      <c r="BI162" s="97"/>
      <c r="BJ162" s="97"/>
      <c r="BK162" s="97"/>
      <c r="BL162" s="97"/>
      <c r="BM162" s="97"/>
    </row>
    <row r="163" spans="1:65">
      <c r="A163" t="s">
        <v>212</v>
      </c>
      <c r="D163" s="128">
        <f t="shared" ref="D163:D176" si="6">D162</f>
        <v>3</v>
      </c>
      <c r="E163" s="81" t="s">
        <v>29</v>
      </c>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97"/>
      <c r="BB163" s="97"/>
      <c r="BC163" s="97"/>
      <c r="BD163" s="97"/>
      <c r="BE163" s="97"/>
      <c r="BF163" s="97"/>
      <c r="BG163" s="97"/>
      <c r="BH163" s="97"/>
      <c r="BI163" s="97"/>
      <c r="BJ163" s="97"/>
      <c r="BK163" s="97"/>
      <c r="BL163" s="97"/>
      <c r="BM163" s="97"/>
    </row>
    <row r="164" spans="1:65">
      <c r="A164" t="s">
        <v>213</v>
      </c>
      <c r="D164" s="128">
        <f t="shared" si="6"/>
        <v>3</v>
      </c>
      <c r="E164" s="81" t="s">
        <v>380</v>
      </c>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97"/>
      <c r="BB164" s="97"/>
      <c r="BC164" s="97"/>
      <c r="BD164" s="97"/>
      <c r="BE164" s="97"/>
      <c r="BF164" s="97"/>
      <c r="BG164" s="97"/>
      <c r="BH164" s="97"/>
      <c r="BI164" s="97"/>
      <c r="BJ164" s="97"/>
      <c r="BK164" s="97"/>
      <c r="BL164" s="97"/>
      <c r="BM164" s="97"/>
    </row>
    <row r="165" spans="1:65">
      <c r="A165" t="s">
        <v>214</v>
      </c>
      <c r="D165" s="128">
        <f t="shared" si="6"/>
        <v>3</v>
      </c>
      <c r="E165" s="81" t="s">
        <v>381</v>
      </c>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97"/>
      <c r="BB165" s="97"/>
      <c r="BC165" s="97"/>
      <c r="BD165" s="97"/>
      <c r="BE165" s="97"/>
      <c r="BF165" s="97"/>
      <c r="BG165" s="97"/>
      <c r="BH165" s="97"/>
      <c r="BI165" s="97"/>
      <c r="BJ165" s="97"/>
      <c r="BK165" s="97"/>
      <c r="BL165" s="97"/>
      <c r="BM165" s="97"/>
    </row>
    <row r="166" spans="1:65">
      <c r="A166" t="s">
        <v>215</v>
      </c>
      <c r="D166" s="128">
        <f t="shared" si="6"/>
        <v>3</v>
      </c>
      <c r="E166" s="81" t="s">
        <v>31</v>
      </c>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97"/>
      <c r="BB166" s="97"/>
      <c r="BC166" s="97"/>
      <c r="BD166" s="97"/>
      <c r="BE166" s="97"/>
      <c r="BF166" s="97"/>
      <c r="BG166" s="97"/>
      <c r="BH166" s="97"/>
      <c r="BI166" s="97"/>
      <c r="BJ166" s="97"/>
      <c r="BK166" s="97"/>
      <c r="BL166" s="97"/>
      <c r="BM166" s="97"/>
    </row>
    <row r="167" spans="1:65">
      <c r="A167" t="s">
        <v>216</v>
      </c>
      <c r="D167" s="128">
        <f t="shared" si="6"/>
        <v>3</v>
      </c>
      <c r="E167" s="81" t="s">
        <v>723</v>
      </c>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97"/>
      <c r="BB167" s="97"/>
      <c r="BC167" s="97"/>
      <c r="BD167" s="97"/>
      <c r="BE167" s="97"/>
      <c r="BF167" s="97"/>
      <c r="BG167" s="97"/>
      <c r="BH167" s="97"/>
      <c r="BI167" s="97"/>
      <c r="BJ167" s="97"/>
      <c r="BK167" s="97"/>
      <c r="BL167" s="97"/>
      <c r="BM167" s="97"/>
    </row>
    <row r="168" spans="1:65">
      <c r="A168" t="s">
        <v>217</v>
      </c>
      <c r="D168" s="128">
        <f t="shared" si="6"/>
        <v>3</v>
      </c>
      <c r="E168" s="81" t="s">
        <v>724</v>
      </c>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97"/>
      <c r="BB168" s="97"/>
      <c r="BC168" s="97"/>
      <c r="BD168" s="97"/>
      <c r="BE168" s="97"/>
      <c r="BF168" s="97"/>
      <c r="BG168" s="97"/>
      <c r="BH168" s="97"/>
      <c r="BI168" s="97"/>
      <c r="BJ168" s="97"/>
      <c r="BK168" s="97"/>
      <c r="BL168" s="97"/>
      <c r="BM168" s="97"/>
    </row>
    <row r="169" spans="1:65">
      <c r="A169" t="s">
        <v>218</v>
      </c>
      <c r="D169" s="128">
        <f t="shared" si="6"/>
        <v>3</v>
      </c>
      <c r="E169" s="81" t="s">
        <v>725</v>
      </c>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c r="BI169" s="97"/>
      <c r="BJ169" s="97"/>
      <c r="BK169" s="97"/>
      <c r="BL169" s="97"/>
      <c r="BM169" s="97"/>
    </row>
    <row r="170" spans="1:65">
      <c r="A170" t="s">
        <v>219</v>
      </c>
      <c r="D170" s="128">
        <f t="shared" si="6"/>
        <v>3</v>
      </c>
      <c r="E170" s="81" t="s">
        <v>726</v>
      </c>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c r="BI170" s="97"/>
      <c r="BJ170" s="97"/>
      <c r="BK170" s="97"/>
      <c r="BL170" s="97"/>
      <c r="BM170" s="97"/>
    </row>
    <row r="171" spans="1:65">
      <c r="A171" t="s">
        <v>220</v>
      </c>
      <c r="D171" s="128">
        <f t="shared" si="6"/>
        <v>3</v>
      </c>
      <c r="E171" s="81" t="s">
        <v>727</v>
      </c>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97"/>
      <c r="BB171" s="97"/>
      <c r="BC171" s="97"/>
      <c r="BD171" s="97"/>
      <c r="BE171" s="97"/>
      <c r="BF171" s="97"/>
      <c r="BG171" s="97"/>
      <c r="BH171" s="97"/>
      <c r="BI171" s="97"/>
      <c r="BJ171" s="97"/>
      <c r="BK171" s="97"/>
      <c r="BL171" s="97"/>
      <c r="BM171" s="97"/>
    </row>
    <row r="172" spans="1:65">
      <c r="A172" t="s">
        <v>221</v>
      </c>
      <c r="D172" s="128">
        <f t="shared" si="6"/>
        <v>3</v>
      </c>
      <c r="E172" s="81"/>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c r="BI172" s="97"/>
      <c r="BJ172" s="97"/>
      <c r="BK172" s="97"/>
      <c r="BL172" s="97"/>
      <c r="BM172" s="97"/>
    </row>
    <row r="173" spans="1:65">
      <c r="A173" t="s">
        <v>222</v>
      </c>
      <c r="D173" s="128">
        <f t="shared" si="6"/>
        <v>3</v>
      </c>
      <c r="E173" s="81"/>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c r="BI173" s="97"/>
      <c r="BJ173" s="97"/>
      <c r="BK173" s="97"/>
      <c r="BL173" s="97"/>
      <c r="BM173" s="97"/>
    </row>
    <row r="174" spans="1:65">
      <c r="A174" t="s">
        <v>223</v>
      </c>
      <c r="D174" s="128">
        <f t="shared" si="6"/>
        <v>3</v>
      </c>
      <c r="E174" s="81"/>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97"/>
      <c r="BF174" s="97"/>
      <c r="BG174" s="97"/>
      <c r="BH174" s="97"/>
      <c r="BI174" s="97"/>
      <c r="BJ174" s="97"/>
      <c r="BK174" s="97"/>
      <c r="BL174" s="97"/>
      <c r="BM174" s="97"/>
    </row>
    <row r="175" spans="1:65">
      <c r="A175" t="s">
        <v>224</v>
      </c>
      <c r="D175" s="128">
        <f t="shared" si="6"/>
        <v>3</v>
      </c>
      <c r="E175" s="81"/>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97"/>
      <c r="BB175" s="97"/>
      <c r="BC175" s="97"/>
      <c r="BD175" s="97"/>
      <c r="BE175" s="97"/>
      <c r="BF175" s="97"/>
      <c r="BG175" s="97"/>
      <c r="BH175" s="97"/>
      <c r="BI175" s="97"/>
      <c r="BJ175" s="97"/>
      <c r="BK175" s="97"/>
      <c r="BL175" s="97"/>
      <c r="BM175" s="97"/>
    </row>
    <row r="176" spans="1:65">
      <c r="A176" t="s">
        <v>225</v>
      </c>
      <c r="D176" s="128">
        <f t="shared" si="6"/>
        <v>3</v>
      </c>
      <c r="E176" s="81"/>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c r="BI176" s="97"/>
      <c r="BJ176" s="97"/>
      <c r="BK176" s="97"/>
      <c r="BL176" s="97"/>
      <c r="BM176" s="97"/>
    </row>
    <row r="177" spans="1:65">
      <c r="A177" t="s">
        <v>226</v>
      </c>
      <c r="D177" s="129" t="str">
        <f>D161&amp;"-1"</f>
        <v>3-1</v>
      </c>
      <c r="E177" s="81" t="s">
        <v>382</v>
      </c>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97"/>
      <c r="BB177" s="97"/>
      <c r="BC177" s="97"/>
      <c r="BD177" s="97"/>
      <c r="BE177" s="97"/>
      <c r="BF177" s="97"/>
      <c r="BG177" s="97"/>
      <c r="BH177" s="97"/>
      <c r="BI177" s="97"/>
      <c r="BJ177" s="97"/>
      <c r="BK177" s="97"/>
      <c r="BL177" s="97"/>
      <c r="BM177" s="97"/>
    </row>
    <row r="178" spans="1:65">
      <c r="A178" t="s">
        <v>227</v>
      </c>
      <c r="D178" s="129" t="str">
        <f>D177</f>
        <v>3-1</v>
      </c>
      <c r="E178" s="81" t="s">
        <v>598</v>
      </c>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97"/>
      <c r="BB178" s="97"/>
      <c r="BC178" s="97"/>
      <c r="BD178" s="97"/>
      <c r="BE178" s="97"/>
      <c r="BF178" s="97"/>
      <c r="BG178" s="97"/>
      <c r="BH178" s="97"/>
      <c r="BI178" s="97"/>
      <c r="BJ178" s="97"/>
      <c r="BK178" s="97"/>
      <c r="BL178" s="97"/>
      <c r="BM178" s="97"/>
    </row>
    <row r="179" spans="1:65">
      <c r="A179" t="s">
        <v>228</v>
      </c>
      <c r="D179" s="129" t="str">
        <f t="shared" ref="D179:D191" si="7">D178</f>
        <v>3-1</v>
      </c>
      <c r="E179" s="81" t="s">
        <v>28</v>
      </c>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c r="BI179" s="97"/>
      <c r="BJ179" s="97"/>
      <c r="BK179" s="97"/>
      <c r="BL179" s="97"/>
      <c r="BM179" s="97"/>
    </row>
    <row r="180" spans="1:65">
      <c r="A180" t="s">
        <v>229</v>
      </c>
      <c r="D180" s="129" t="str">
        <f t="shared" si="7"/>
        <v>3-1</v>
      </c>
      <c r="E180" s="81" t="s">
        <v>379</v>
      </c>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7"/>
      <c r="BC180" s="97"/>
      <c r="BD180" s="97"/>
      <c r="BE180" s="97"/>
      <c r="BF180" s="97"/>
      <c r="BG180" s="97"/>
      <c r="BH180" s="97"/>
      <c r="BI180" s="97"/>
      <c r="BJ180" s="97"/>
      <c r="BK180" s="97"/>
      <c r="BL180" s="97"/>
      <c r="BM180" s="97"/>
    </row>
    <row r="181" spans="1:65">
      <c r="A181" t="s">
        <v>230</v>
      </c>
      <c r="D181" s="129" t="str">
        <f t="shared" si="7"/>
        <v>3-1</v>
      </c>
      <c r="E181" s="81" t="s">
        <v>30</v>
      </c>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97"/>
      <c r="AU181" s="97"/>
      <c r="AV181" s="97"/>
      <c r="AW181" s="97"/>
      <c r="AX181" s="97"/>
      <c r="AY181" s="97"/>
      <c r="AZ181" s="97"/>
      <c r="BA181" s="97"/>
      <c r="BB181" s="97"/>
      <c r="BC181" s="97"/>
      <c r="BD181" s="97"/>
      <c r="BE181" s="97"/>
      <c r="BF181" s="97"/>
      <c r="BG181" s="97"/>
      <c r="BH181" s="97"/>
      <c r="BI181" s="97"/>
      <c r="BJ181" s="97"/>
      <c r="BK181" s="97"/>
      <c r="BL181" s="97"/>
      <c r="BM181" s="97"/>
    </row>
    <row r="182" spans="1:65">
      <c r="A182" t="s">
        <v>231</v>
      </c>
      <c r="D182" s="129" t="str">
        <f t="shared" si="7"/>
        <v>3-1</v>
      </c>
      <c r="E182" s="81" t="s">
        <v>32</v>
      </c>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c r="AP182" s="97"/>
      <c r="AQ182" s="97"/>
      <c r="AR182" s="97"/>
      <c r="AS182" s="97"/>
      <c r="AT182" s="97"/>
      <c r="AU182" s="97"/>
      <c r="AV182" s="97"/>
      <c r="AW182" s="97"/>
      <c r="AX182" s="97"/>
      <c r="AY182" s="97"/>
      <c r="AZ182" s="97"/>
      <c r="BA182" s="97"/>
      <c r="BB182" s="97"/>
      <c r="BC182" s="97"/>
      <c r="BD182" s="97"/>
      <c r="BE182" s="97"/>
      <c r="BF182" s="97"/>
      <c r="BG182" s="97"/>
      <c r="BH182" s="97"/>
      <c r="BI182" s="97"/>
      <c r="BJ182" s="97"/>
      <c r="BK182" s="97"/>
      <c r="BL182" s="97"/>
      <c r="BM182" s="97"/>
    </row>
    <row r="183" spans="1:65">
      <c r="A183" t="s">
        <v>232</v>
      </c>
      <c r="D183" s="129" t="str">
        <f t="shared" si="7"/>
        <v>3-1</v>
      </c>
      <c r="E183" s="81" t="s">
        <v>33</v>
      </c>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97"/>
      <c r="AU183" s="97"/>
      <c r="AV183" s="97"/>
      <c r="AW183" s="97"/>
      <c r="AX183" s="97"/>
      <c r="AY183" s="97"/>
      <c r="AZ183" s="97"/>
      <c r="BA183" s="97"/>
      <c r="BB183" s="97"/>
      <c r="BC183" s="97"/>
      <c r="BD183" s="97"/>
      <c r="BE183" s="97"/>
      <c r="BF183" s="97"/>
      <c r="BG183" s="97"/>
      <c r="BH183" s="97"/>
      <c r="BI183" s="97"/>
      <c r="BJ183" s="97"/>
      <c r="BK183" s="97"/>
      <c r="BL183" s="97"/>
      <c r="BM183" s="97"/>
    </row>
    <row r="184" spans="1:65">
      <c r="A184" t="s">
        <v>233</v>
      </c>
      <c r="D184" s="129" t="str">
        <f t="shared" si="7"/>
        <v>3-1</v>
      </c>
      <c r="E184" s="81" t="s">
        <v>34</v>
      </c>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c r="BB184" s="97"/>
      <c r="BC184" s="97"/>
      <c r="BD184" s="97"/>
      <c r="BE184" s="97"/>
      <c r="BF184" s="97"/>
      <c r="BG184" s="97"/>
      <c r="BH184" s="97"/>
      <c r="BI184" s="97"/>
      <c r="BJ184" s="97"/>
      <c r="BK184" s="97"/>
      <c r="BL184" s="97"/>
      <c r="BM184" s="97"/>
    </row>
    <row r="185" spans="1:65">
      <c r="A185" t="s">
        <v>234</v>
      </c>
      <c r="D185" s="129" t="str">
        <f t="shared" si="7"/>
        <v>3-1</v>
      </c>
      <c r="E185" s="81" t="s">
        <v>562</v>
      </c>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c r="AY185" s="97"/>
      <c r="AZ185" s="97"/>
      <c r="BA185" s="97"/>
      <c r="BB185" s="97"/>
      <c r="BC185" s="97"/>
      <c r="BD185" s="97"/>
      <c r="BE185" s="97"/>
      <c r="BF185" s="97"/>
      <c r="BG185" s="97"/>
      <c r="BH185" s="97"/>
      <c r="BI185" s="97"/>
      <c r="BJ185" s="97"/>
      <c r="BK185" s="97"/>
      <c r="BL185" s="97"/>
      <c r="BM185" s="97"/>
    </row>
    <row r="186" spans="1:65">
      <c r="A186" t="s">
        <v>235</v>
      </c>
      <c r="D186" s="129" t="str">
        <f t="shared" si="7"/>
        <v>3-1</v>
      </c>
      <c r="E186" s="81"/>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c r="AP186" s="97"/>
      <c r="AQ186" s="97"/>
      <c r="AR186" s="97"/>
      <c r="AS186" s="97"/>
      <c r="AT186" s="97"/>
      <c r="AU186" s="97"/>
      <c r="AV186" s="97"/>
      <c r="AW186" s="97"/>
      <c r="AX186" s="97"/>
      <c r="AY186" s="97"/>
      <c r="AZ186" s="97"/>
      <c r="BA186" s="97"/>
      <c r="BB186" s="97"/>
      <c r="BC186" s="97"/>
      <c r="BD186" s="97"/>
      <c r="BE186" s="97"/>
      <c r="BF186" s="97"/>
      <c r="BG186" s="97"/>
      <c r="BH186" s="97"/>
      <c r="BI186" s="97"/>
      <c r="BJ186" s="97"/>
      <c r="BK186" s="97"/>
      <c r="BL186" s="97"/>
      <c r="BM186" s="97"/>
    </row>
    <row r="187" spans="1:65">
      <c r="A187" t="s">
        <v>236</v>
      </c>
      <c r="D187" s="129" t="str">
        <f t="shared" si="7"/>
        <v>3-1</v>
      </c>
      <c r="E187" s="81"/>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97"/>
      <c r="AU187" s="97"/>
      <c r="AV187" s="97"/>
      <c r="AW187" s="97"/>
      <c r="AX187" s="97"/>
      <c r="AY187" s="97"/>
      <c r="AZ187" s="97"/>
      <c r="BA187" s="97"/>
      <c r="BB187" s="97"/>
      <c r="BC187" s="97"/>
      <c r="BD187" s="97"/>
      <c r="BE187" s="97"/>
      <c r="BF187" s="97"/>
      <c r="BG187" s="97"/>
      <c r="BH187" s="97"/>
      <c r="BI187" s="97"/>
      <c r="BJ187" s="97"/>
      <c r="BK187" s="97"/>
      <c r="BL187" s="97"/>
      <c r="BM187" s="97"/>
    </row>
    <row r="188" spans="1:65">
      <c r="A188" t="s">
        <v>237</v>
      </c>
      <c r="D188" s="129" t="str">
        <f t="shared" si="7"/>
        <v>3-1</v>
      </c>
      <c r="E188" s="81" t="s">
        <v>730</v>
      </c>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c r="BI188" s="97"/>
      <c r="BJ188" s="97"/>
      <c r="BK188" s="97"/>
      <c r="BL188" s="97"/>
      <c r="BM188" s="97"/>
    </row>
    <row r="189" spans="1:65">
      <c r="A189" t="s">
        <v>238</v>
      </c>
      <c r="D189" s="129" t="str">
        <f t="shared" si="7"/>
        <v>3-1</v>
      </c>
      <c r="E189" s="81"/>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c r="BI189" s="97"/>
      <c r="BJ189" s="97"/>
      <c r="BK189" s="97"/>
      <c r="BL189" s="97"/>
      <c r="BM189" s="97"/>
    </row>
    <row r="190" spans="1:65">
      <c r="A190" t="s">
        <v>239</v>
      </c>
      <c r="D190" s="129" t="str">
        <f t="shared" si="7"/>
        <v>3-1</v>
      </c>
      <c r="E190" s="81"/>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c r="BI190" s="97"/>
      <c r="BJ190" s="97"/>
      <c r="BK190" s="97"/>
      <c r="BL190" s="97"/>
      <c r="BM190" s="97"/>
    </row>
    <row r="191" spans="1:65">
      <c r="A191" t="s">
        <v>240</v>
      </c>
      <c r="D191" s="129" t="str">
        <f t="shared" si="7"/>
        <v>3-1</v>
      </c>
      <c r="E191" s="81"/>
      <c r="F191" s="97"/>
      <c r="G191" s="97"/>
      <c r="H191" s="97"/>
      <c r="I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c r="AU191" s="97"/>
      <c r="AV191" s="97"/>
      <c r="AW191" s="97"/>
      <c r="AX191" s="97"/>
      <c r="AY191" s="97"/>
      <c r="AZ191" s="97"/>
      <c r="BA191" s="97"/>
      <c r="BB191" s="97"/>
      <c r="BC191" s="97"/>
      <c r="BD191" s="97"/>
      <c r="BE191" s="97"/>
      <c r="BF191" s="97"/>
      <c r="BG191" s="97"/>
      <c r="BH191" s="97"/>
      <c r="BI191" s="97"/>
      <c r="BJ191" s="97"/>
      <c r="BK191" s="97"/>
      <c r="BL191" s="97"/>
      <c r="BM191" s="97"/>
    </row>
    <row r="192" spans="1:65">
      <c r="A192" t="s">
        <v>241</v>
      </c>
      <c r="D192" s="129" t="str">
        <f>D161&amp;"-2"</f>
        <v>3-2</v>
      </c>
      <c r="E192" s="81" t="s">
        <v>382</v>
      </c>
      <c r="F192" s="97"/>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c r="AP192" s="97"/>
      <c r="AQ192" s="97"/>
      <c r="AR192" s="97"/>
      <c r="AS192" s="97"/>
      <c r="AT192" s="97"/>
      <c r="AU192" s="97"/>
      <c r="AV192" s="97"/>
      <c r="AW192" s="97"/>
      <c r="AX192" s="97"/>
      <c r="AY192" s="97"/>
      <c r="AZ192" s="97"/>
      <c r="BA192" s="97"/>
      <c r="BB192" s="97"/>
      <c r="BC192" s="97"/>
      <c r="BD192" s="97"/>
      <c r="BE192" s="97"/>
      <c r="BF192" s="97"/>
      <c r="BG192" s="97"/>
      <c r="BH192" s="97"/>
      <c r="BI192" s="97"/>
      <c r="BJ192" s="97"/>
      <c r="BK192" s="97"/>
      <c r="BL192" s="97"/>
      <c r="BM192" s="97"/>
    </row>
    <row r="193" spans="1:65">
      <c r="A193" t="s">
        <v>242</v>
      </c>
      <c r="D193" s="129" t="str">
        <f>D192</f>
        <v>3-2</v>
      </c>
      <c r="E193" s="81" t="s">
        <v>598</v>
      </c>
      <c r="F193" s="97"/>
      <c r="G193" s="97"/>
      <c r="H193" s="97"/>
      <c r="I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c r="AU193" s="97"/>
      <c r="AV193" s="97"/>
      <c r="AW193" s="97"/>
      <c r="AX193" s="97"/>
      <c r="AY193" s="97"/>
      <c r="AZ193" s="97"/>
      <c r="BA193" s="97"/>
      <c r="BB193" s="97"/>
      <c r="BC193" s="97"/>
      <c r="BD193" s="97"/>
      <c r="BE193" s="97"/>
      <c r="BF193" s="97"/>
      <c r="BG193" s="97"/>
      <c r="BH193" s="97"/>
      <c r="BI193" s="97"/>
      <c r="BJ193" s="97"/>
      <c r="BK193" s="97"/>
      <c r="BL193" s="97"/>
      <c r="BM193" s="97"/>
    </row>
    <row r="194" spans="1:65">
      <c r="A194" t="s">
        <v>243</v>
      </c>
      <c r="D194" s="129" t="str">
        <f t="shared" ref="D194:D206" si="8">D193</f>
        <v>3-2</v>
      </c>
      <c r="E194" s="81" t="s">
        <v>28</v>
      </c>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c r="AU194" s="97"/>
      <c r="AV194" s="97"/>
      <c r="AW194" s="97"/>
      <c r="AX194" s="97"/>
      <c r="AY194" s="97"/>
      <c r="AZ194" s="97"/>
      <c r="BA194" s="97"/>
      <c r="BB194" s="97"/>
      <c r="BC194" s="97"/>
      <c r="BD194" s="97"/>
      <c r="BE194" s="97"/>
      <c r="BF194" s="97"/>
      <c r="BG194" s="97"/>
      <c r="BH194" s="97"/>
      <c r="BI194" s="97"/>
      <c r="BJ194" s="97"/>
      <c r="BK194" s="97"/>
      <c r="BL194" s="97"/>
      <c r="BM194" s="97"/>
    </row>
    <row r="195" spans="1:65">
      <c r="A195" t="s">
        <v>244</v>
      </c>
      <c r="D195" s="129" t="str">
        <f t="shared" si="8"/>
        <v>3-2</v>
      </c>
      <c r="E195" s="81" t="s">
        <v>379</v>
      </c>
      <c r="F195" s="97"/>
      <c r="G195" s="97"/>
      <c r="H195" s="97"/>
      <c r="I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7"/>
      <c r="AO195" s="97"/>
      <c r="AP195" s="97"/>
      <c r="AQ195" s="97"/>
      <c r="AR195" s="97"/>
      <c r="AS195" s="97"/>
      <c r="AT195" s="97"/>
      <c r="AU195" s="97"/>
      <c r="AV195" s="97"/>
      <c r="AW195" s="97"/>
      <c r="AX195" s="97"/>
      <c r="AY195" s="97"/>
      <c r="AZ195" s="97"/>
      <c r="BA195" s="97"/>
      <c r="BB195" s="97"/>
      <c r="BC195" s="97"/>
      <c r="BD195" s="97"/>
      <c r="BE195" s="97"/>
      <c r="BF195" s="97"/>
      <c r="BG195" s="97"/>
      <c r="BH195" s="97"/>
      <c r="BI195" s="97"/>
      <c r="BJ195" s="97"/>
      <c r="BK195" s="97"/>
      <c r="BL195" s="97"/>
      <c r="BM195" s="97"/>
    </row>
    <row r="196" spans="1:65">
      <c r="A196" t="s">
        <v>245</v>
      </c>
      <c r="D196" s="129" t="str">
        <f t="shared" si="8"/>
        <v>3-2</v>
      </c>
      <c r="E196" s="81" t="s">
        <v>30</v>
      </c>
      <c r="F196" s="97"/>
      <c r="G196" s="97"/>
      <c r="H196" s="97"/>
      <c r="I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c r="AP196" s="97"/>
      <c r="AQ196" s="97"/>
      <c r="AR196" s="97"/>
      <c r="AS196" s="97"/>
      <c r="AT196" s="97"/>
      <c r="AU196" s="97"/>
      <c r="AV196" s="97"/>
      <c r="AW196" s="97"/>
      <c r="AX196" s="97"/>
      <c r="AY196" s="97"/>
      <c r="AZ196" s="97"/>
      <c r="BA196" s="97"/>
      <c r="BB196" s="97"/>
      <c r="BC196" s="97"/>
      <c r="BD196" s="97"/>
      <c r="BE196" s="97"/>
      <c r="BF196" s="97"/>
      <c r="BG196" s="97"/>
      <c r="BH196" s="97"/>
      <c r="BI196" s="97"/>
      <c r="BJ196" s="97"/>
      <c r="BK196" s="97"/>
      <c r="BL196" s="97"/>
      <c r="BM196" s="97"/>
    </row>
    <row r="197" spans="1:65">
      <c r="A197" t="s">
        <v>246</v>
      </c>
      <c r="D197" s="129" t="str">
        <f t="shared" si="8"/>
        <v>3-2</v>
      </c>
      <c r="E197" s="81" t="s">
        <v>32</v>
      </c>
      <c r="F197" s="97"/>
      <c r="G197" s="97"/>
      <c r="H197" s="97"/>
      <c r="I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c r="AP197" s="97"/>
      <c r="AQ197" s="97"/>
      <c r="AR197" s="97"/>
      <c r="AS197" s="97"/>
      <c r="AT197" s="97"/>
      <c r="AU197" s="97"/>
      <c r="AV197" s="97"/>
      <c r="AW197" s="97"/>
      <c r="AX197" s="97"/>
      <c r="AY197" s="97"/>
      <c r="AZ197" s="97"/>
      <c r="BA197" s="97"/>
      <c r="BB197" s="97"/>
      <c r="BC197" s="97"/>
      <c r="BD197" s="97"/>
      <c r="BE197" s="97"/>
      <c r="BF197" s="97"/>
      <c r="BG197" s="97"/>
      <c r="BH197" s="97"/>
      <c r="BI197" s="97"/>
      <c r="BJ197" s="97"/>
      <c r="BK197" s="97"/>
      <c r="BL197" s="97"/>
      <c r="BM197" s="97"/>
    </row>
    <row r="198" spans="1:65">
      <c r="A198" t="s">
        <v>247</v>
      </c>
      <c r="D198" s="129" t="str">
        <f t="shared" si="8"/>
        <v>3-2</v>
      </c>
      <c r="E198" s="81" t="s">
        <v>33</v>
      </c>
      <c r="F198" s="97"/>
      <c r="G198" s="97"/>
      <c r="H198" s="97"/>
      <c r="I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97"/>
      <c r="AT198" s="97"/>
      <c r="AU198" s="97"/>
      <c r="AV198" s="97"/>
      <c r="AW198" s="97"/>
      <c r="AX198" s="97"/>
      <c r="AY198" s="97"/>
      <c r="AZ198" s="97"/>
      <c r="BA198" s="97"/>
      <c r="BB198" s="97"/>
      <c r="BC198" s="97"/>
      <c r="BD198" s="97"/>
      <c r="BE198" s="97"/>
      <c r="BF198" s="97"/>
      <c r="BG198" s="97"/>
      <c r="BH198" s="97"/>
      <c r="BI198" s="97"/>
      <c r="BJ198" s="97"/>
      <c r="BK198" s="97"/>
      <c r="BL198" s="97"/>
      <c r="BM198" s="97"/>
    </row>
    <row r="199" spans="1:65">
      <c r="A199" t="s">
        <v>248</v>
      </c>
      <c r="D199" s="129" t="str">
        <f t="shared" si="8"/>
        <v>3-2</v>
      </c>
      <c r="E199" s="81" t="s">
        <v>34</v>
      </c>
      <c r="F199" s="97"/>
      <c r="G199" s="97"/>
      <c r="H199" s="97"/>
      <c r="I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c r="AU199" s="97"/>
      <c r="AV199" s="97"/>
      <c r="AW199" s="97"/>
      <c r="AX199" s="97"/>
      <c r="AY199" s="97"/>
      <c r="AZ199" s="97"/>
      <c r="BA199" s="97"/>
      <c r="BB199" s="97"/>
      <c r="BC199" s="97"/>
      <c r="BD199" s="97"/>
      <c r="BE199" s="97"/>
      <c r="BF199" s="97"/>
      <c r="BG199" s="97"/>
      <c r="BH199" s="97"/>
      <c r="BI199" s="97"/>
      <c r="BJ199" s="97"/>
      <c r="BK199" s="97"/>
      <c r="BL199" s="97"/>
      <c r="BM199" s="97"/>
    </row>
    <row r="200" spans="1:65">
      <c r="A200" t="s">
        <v>249</v>
      </c>
      <c r="D200" s="129" t="str">
        <f t="shared" si="8"/>
        <v>3-2</v>
      </c>
      <c r="E200" s="81" t="s">
        <v>562</v>
      </c>
      <c r="F200" s="97"/>
      <c r="G200" s="97"/>
      <c r="H200" s="97"/>
      <c r="I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c r="AU200" s="97"/>
      <c r="AV200" s="97"/>
      <c r="AW200" s="97"/>
      <c r="AX200" s="97"/>
      <c r="AY200" s="97"/>
      <c r="AZ200" s="97"/>
      <c r="BA200" s="97"/>
      <c r="BB200" s="97"/>
      <c r="BC200" s="97"/>
      <c r="BD200" s="97"/>
      <c r="BE200" s="97"/>
      <c r="BF200" s="97"/>
      <c r="BG200" s="97"/>
      <c r="BH200" s="97"/>
      <c r="BI200" s="97"/>
      <c r="BJ200" s="97"/>
      <c r="BK200" s="97"/>
      <c r="BL200" s="97"/>
      <c r="BM200" s="97"/>
    </row>
    <row r="201" spans="1:65">
      <c r="A201" t="s">
        <v>250</v>
      </c>
      <c r="D201" s="129" t="str">
        <f t="shared" si="8"/>
        <v>3-2</v>
      </c>
      <c r="E201" s="81"/>
      <c r="F201" s="97"/>
      <c r="G201" s="97"/>
      <c r="H201" s="97"/>
      <c r="I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c r="AP201" s="97"/>
      <c r="AQ201" s="97"/>
      <c r="AR201" s="97"/>
      <c r="AS201" s="97"/>
      <c r="AT201" s="97"/>
      <c r="AU201" s="97"/>
      <c r="AV201" s="97"/>
      <c r="AW201" s="97"/>
      <c r="AX201" s="97"/>
      <c r="AY201" s="97"/>
      <c r="AZ201" s="97"/>
      <c r="BA201" s="97"/>
      <c r="BB201" s="97"/>
      <c r="BC201" s="97"/>
      <c r="BD201" s="97"/>
      <c r="BE201" s="97"/>
      <c r="BF201" s="97"/>
      <c r="BG201" s="97"/>
      <c r="BH201" s="97"/>
      <c r="BI201" s="97"/>
      <c r="BJ201" s="97"/>
      <c r="BK201" s="97"/>
      <c r="BL201" s="97"/>
      <c r="BM201" s="97"/>
    </row>
    <row r="202" spans="1:65">
      <c r="A202" t="s">
        <v>251</v>
      </c>
      <c r="D202" s="129" t="str">
        <f t="shared" si="8"/>
        <v>3-2</v>
      </c>
      <c r="E202" s="81"/>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c r="BF202" s="97"/>
      <c r="BG202" s="97"/>
      <c r="BH202" s="97"/>
      <c r="BI202" s="97"/>
      <c r="BJ202" s="97"/>
      <c r="BK202" s="97"/>
      <c r="BL202" s="97"/>
      <c r="BM202" s="97"/>
    </row>
    <row r="203" spans="1:65">
      <c r="A203" t="s">
        <v>252</v>
      </c>
      <c r="D203" s="129" t="str">
        <f t="shared" si="8"/>
        <v>3-2</v>
      </c>
      <c r="E203" s="81" t="s">
        <v>730</v>
      </c>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7"/>
      <c r="AO203" s="97"/>
      <c r="AP203" s="97"/>
      <c r="AQ203" s="97"/>
      <c r="AR203" s="97"/>
      <c r="AS203" s="97"/>
      <c r="AT203" s="97"/>
      <c r="AU203" s="97"/>
      <c r="AV203" s="97"/>
      <c r="AW203" s="97"/>
      <c r="AX203" s="97"/>
      <c r="AY203" s="97"/>
      <c r="AZ203" s="97"/>
      <c r="BA203" s="97"/>
      <c r="BB203" s="97"/>
      <c r="BC203" s="97"/>
      <c r="BD203" s="97"/>
      <c r="BE203" s="97"/>
      <c r="BF203" s="97"/>
      <c r="BG203" s="97"/>
      <c r="BH203" s="97"/>
      <c r="BI203" s="97"/>
      <c r="BJ203" s="97"/>
      <c r="BK203" s="97"/>
      <c r="BL203" s="97"/>
      <c r="BM203" s="97"/>
    </row>
    <row r="204" spans="1:65">
      <c r="A204" t="s">
        <v>253</v>
      </c>
      <c r="D204" s="129" t="str">
        <f t="shared" si="8"/>
        <v>3-2</v>
      </c>
      <c r="E204" s="81"/>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97"/>
      <c r="BE204" s="97"/>
      <c r="BF204" s="97"/>
      <c r="BG204" s="97"/>
      <c r="BH204" s="97"/>
      <c r="BI204" s="97"/>
      <c r="BJ204" s="97"/>
      <c r="BK204" s="97"/>
      <c r="BL204" s="97"/>
      <c r="BM204" s="97"/>
    </row>
    <row r="205" spans="1:65">
      <c r="A205" t="s">
        <v>254</v>
      </c>
      <c r="D205" s="129" t="str">
        <f t="shared" si="8"/>
        <v>3-2</v>
      </c>
      <c r="E205" s="81"/>
      <c r="F205" s="97"/>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97"/>
      <c r="BE205" s="97"/>
      <c r="BF205" s="97"/>
      <c r="BG205" s="97"/>
      <c r="BH205" s="97"/>
      <c r="BI205" s="97"/>
      <c r="BJ205" s="97"/>
      <c r="BK205" s="97"/>
      <c r="BL205" s="97"/>
      <c r="BM205" s="97"/>
    </row>
    <row r="206" spans="1:65">
      <c r="A206" t="s">
        <v>255</v>
      </c>
      <c r="D206" s="129" t="str">
        <f t="shared" si="8"/>
        <v>3-2</v>
      </c>
      <c r="E206" s="81"/>
      <c r="F206" s="97"/>
      <c r="G206" s="97"/>
      <c r="H206" s="97"/>
      <c r="I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Y206" s="97"/>
      <c r="AZ206" s="97"/>
      <c r="BA206" s="97"/>
      <c r="BB206" s="97"/>
      <c r="BC206" s="97"/>
      <c r="BD206" s="97"/>
      <c r="BE206" s="97"/>
      <c r="BF206" s="97"/>
      <c r="BG206" s="97"/>
      <c r="BH206" s="97"/>
      <c r="BI206" s="97"/>
      <c r="BJ206" s="97"/>
      <c r="BK206" s="97"/>
      <c r="BL206" s="97"/>
      <c r="BM206" s="97"/>
    </row>
    <row r="207" spans="1:65">
      <c r="A207" t="s">
        <v>256</v>
      </c>
      <c r="D207" s="129" t="str">
        <f>D161&amp;"-3"</f>
        <v>3-3</v>
      </c>
      <c r="E207" s="81" t="s">
        <v>382</v>
      </c>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c r="BF207" s="97"/>
      <c r="BG207" s="97"/>
      <c r="BH207" s="97"/>
      <c r="BI207" s="97"/>
      <c r="BJ207" s="97"/>
      <c r="BK207" s="97"/>
      <c r="BL207" s="97"/>
      <c r="BM207" s="97"/>
    </row>
    <row r="208" spans="1:65">
      <c r="A208" t="s">
        <v>257</v>
      </c>
      <c r="D208" s="129" t="str">
        <f t="shared" ref="D208:D221" si="9">D207</f>
        <v>3-3</v>
      </c>
      <c r="E208" s="81" t="s">
        <v>598</v>
      </c>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97"/>
      <c r="BB208" s="97"/>
      <c r="BC208" s="97"/>
      <c r="BD208" s="97"/>
      <c r="BE208" s="97"/>
      <c r="BF208" s="97"/>
      <c r="BG208" s="97"/>
      <c r="BH208" s="97"/>
      <c r="BI208" s="97"/>
      <c r="BJ208" s="97"/>
      <c r="BK208" s="97"/>
      <c r="BL208" s="97"/>
      <c r="BM208" s="97"/>
    </row>
    <row r="209" spans="1:65">
      <c r="A209" t="s">
        <v>258</v>
      </c>
      <c r="D209" s="129" t="str">
        <f t="shared" si="9"/>
        <v>3-3</v>
      </c>
      <c r="E209" s="81" t="s">
        <v>28</v>
      </c>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97"/>
      <c r="BE209" s="97"/>
      <c r="BF209" s="97"/>
      <c r="BG209" s="97"/>
      <c r="BH209" s="97"/>
      <c r="BI209" s="97"/>
      <c r="BJ209" s="97"/>
      <c r="BK209" s="97"/>
      <c r="BL209" s="97"/>
      <c r="BM209" s="97"/>
    </row>
    <row r="210" spans="1:65">
      <c r="A210" t="s">
        <v>259</v>
      </c>
      <c r="D210" s="129" t="str">
        <f t="shared" si="9"/>
        <v>3-3</v>
      </c>
      <c r="E210" s="81" t="s">
        <v>379</v>
      </c>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c r="BF210" s="97"/>
      <c r="BG210" s="97"/>
      <c r="BH210" s="97"/>
      <c r="BI210" s="97"/>
      <c r="BJ210" s="97"/>
      <c r="BK210" s="97"/>
      <c r="BL210" s="97"/>
      <c r="BM210" s="97"/>
    </row>
    <row r="211" spans="1:65">
      <c r="A211" t="s">
        <v>260</v>
      </c>
      <c r="D211" s="129" t="str">
        <f t="shared" si="9"/>
        <v>3-3</v>
      </c>
      <c r="E211" s="81" t="s">
        <v>30</v>
      </c>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c r="BF211" s="97"/>
      <c r="BG211" s="97"/>
      <c r="BH211" s="97"/>
      <c r="BI211" s="97"/>
      <c r="BJ211" s="97"/>
      <c r="BK211" s="97"/>
      <c r="BL211" s="97"/>
      <c r="BM211" s="97"/>
    </row>
    <row r="212" spans="1:65">
      <c r="A212" t="s">
        <v>261</v>
      </c>
      <c r="D212" s="129" t="str">
        <f t="shared" si="9"/>
        <v>3-3</v>
      </c>
      <c r="E212" s="81" t="s">
        <v>32</v>
      </c>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97"/>
      <c r="AR212" s="97"/>
      <c r="AS212" s="97"/>
      <c r="AT212" s="97"/>
      <c r="AU212" s="97"/>
      <c r="AV212" s="97"/>
      <c r="AW212" s="97"/>
      <c r="AX212" s="97"/>
      <c r="AY212" s="97"/>
      <c r="AZ212" s="97"/>
      <c r="BA212" s="97"/>
      <c r="BB212" s="97"/>
      <c r="BC212" s="97"/>
      <c r="BD212" s="97"/>
      <c r="BE212" s="97"/>
      <c r="BF212" s="97"/>
      <c r="BG212" s="97"/>
      <c r="BH212" s="97"/>
      <c r="BI212" s="97"/>
      <c r="BJ212" s="97"/>
      <c r="BK212" s="97"/>
      <c r="BL212" s="97"/>
      <c r="BM212" s="97"/>
    </row>
    <row r="213" spans="1:65">
      <c r="A213" t="s">
        <v>262</v>
      </c>
      <c r="D213" s="129" t="str">
        <f t="shared" si="9"/>
        <v>3-3</v>
      </c>
      <c r="E213" s="81" t="s">
        <v>33</v>
      </c>
      <c r="F213" s="97"/>
      <c r="G213" s="97"/>
      <c r="H213" s="97"/>
      <c r="I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7"/>
      <c r="AJ213" s="97"/>
      <c r="AK213" s="97"/>
      <c r="AL213" s="97"/>
      <c r="AM213" s="97"/>
      <c r="AN213" s="97"/>
      <c r="AO213" s="97"/>
      <c r="AP213" s="97"/>
      <c r="AQ213" s="97"/>
      <c r="AR213" s="97"/>
      <c r="AS213" s="97"/>
      <c r="AT213" s="97"/>
      <c r="AU213" s="97"/>
      <c r="AV213" s="97"/>
      <c r="AW213" s="97"/>
      <c r="AX213" s="97"/>
      <c r="AY213" s="97"/>
      <c r="AZ213" s="97"/>
      <c r="BA213" s="97"/>
      <c r="BB213" s="97"/>
      <c r="BC213" s="97"/>
      <c r="BD213" s="97"/>
      <c r="BE213" s="97"/>
      <c r="BF213" s="97"/>
      <c r="BG213" s="97"/>
      <c r="BH213" s="97"/>
      <c r="BI213" s="97"/>
      <c r="BJ213" s="97"/>
      <c r="BK213" s="97"/>
      <c r="BL213" s="97"/>
      <c r="BM213" s="97"/>
    </row>
    <row r="214" spans="1:65">
      <c r="A214" t="s">
        <v>263</v>
      </c>
      <c r="D214" s="129" t="str">
        <f t="shared" si="9"/>
        <v>3-3</v>
      </c>
      <c r="E214" s="81" t="s">
        <v>34</v>
      </c>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c r="AP214" s="97"/>
      <c r="AQ214" s="97"/>
      <c r="AR214" s="97"/>
      <c r="AS214" s="97"/>
      <c r="AT214" s="97"/>
      <c r="AU214" s="97"/>
      <c r="AV214" s="97"/>
      <c r="AW214" s="97"/>
      <c r="AX214" s="97"/>
      <c r="AY214" s="97"/>
      <c r="AZ214" s="97"/>
      <c r="BA214" s="97"/>
      <c r="BB214" s="97"/>
      <c r="BC214" s="97"/>
      <c r="BD214" s="97"/>
      <c r="BE214" s="97"/>
      <c r="BF214" s="97"/>
      <c r="BG214" s="97"/>
      <c r="BH214" s="97"/>
      <c r="BI214" s="97"/>
      <c r="BJ214" s="97"/>
      <c r="BK214" s="97"/>
      <c r="BL214" s="97"/>
      <c r="BM214" s="97"/>
    </row>
    <row r="215" spans="1:65">
      <c r="A215" t="s">
        <v>264</v>
      </c>
      <c r="D215" s="129" t="str">
        <f t="shared" si="9"/>
        <v>3-3</v>
      </c>
      <c r="E215" s="81" t="s">
        <v>562</v>
      </c>
      <c r="F215" s="97"/>
      <c r="G215" s="97"/>
      <c r="H215" s="97"/>
      <c r="I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c r="AP215" s="97"/>
      <c r="AQ215" s="97"/>
      <c r="AR215" s="97"/>
      <c r="AS215" s="97"/>
      <c r="AT215" s="97"/>
      <c r="AU215" s="97"/>
      <c r="AV215" s="97"/>
      <c r="AW215" s="97"/>
      <c r="AX215" s="97"/>
      <c r="AY215" s="97"/>
      <c r="AZ215" s="97"/>
      <c r="BA215" s="97"/>
      <c r="BB215" s="97"/>
      <c r="BC215" s="97"/>
      <c r="BD215" s="97"/>
      <c r="BE215" s="97"/>
      <c r="BF215" s="97"/>
      <c r="BG215" s="97"/>
      <c r="BH215" s="97"/>
      <c r="BI215" s="97"/>
      <c r="BJ215" s="97"/>
      <c r="BK215" s="97"/>
      <c r="BL215" s="97"/>
      <c r="BM215" s="97"/>
    </row>
    <row r="216" spans="1:65">
      <c r="A216" t="s">
        <v>265</v>
      </c>
      <c r="D216" s="129" t="str">
        <f t="shared" si="9"/>
        <v>3-3</v>
      </c>
      <c r="E216" s="81"/>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c r="AP216" s="97"/>
      <c r="AQ216" s="97"/>
      <c r="AR216" s="97"/>
      <c r="AS216" s="97"/>
      <c r="AT216" s="97"/>
      <c r="AU216" s="97"/>
      <c r="AV216" s="97"/>
      <c r="AW216" s="97"/>
      <c r="AX216" s="97"/>
      <c r="AY216" s="97"/>
      <c r="AZ216" s="97"/>
      <c r="BA216" s="97"/>
      <c r="BB216" s="97"/>
      <c r="BC216" s="97"/>
      <c r="BD216" s="97"/>
      <c r="BE216" s="97"/>
      <c r="BF216" s="97"/>
      <c r="BG216" s="97"/>
      <c r="BH216" s="97"/>
      <c r="BI216" s="97"/>
      <c r="BJ216" s="97"/>
      <c r="BK216" s="97"/>
      <c r="BL216" s="97"/>
      <c r="BM216" s="97"/>
    </row>
    <row r="217" spans="1:65">
      <c r="A217" t="s">
        <v>266</v>
      </c>
      <c r="D217" s="129" t="str">
        <f t="shared" si="9"/>
        <v>3-3</v>
      </c>
      <c r="E217" s="81"/>
      <c r="F217" s="97"/>
      <c r="G217" s="97"/>
      <c r="H217" s="97"/>
      <c r="I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c r="AP217" s="97"/>
      <c r="AQ217" s="97"/>
      <c r="AR217" s="97"/>
      <c r="AS217" s="97"/>
      <c r="AT217" s="97"/>
      <c r="AU217" s="97"/>
      <c r="AV217" s="97"/>
      <c r="AW217" s="97"/>
      <c r="AX217" s="97"/>
      <c r="AY217" s="97"/>
      <c r="AZ217" s="97"/>
      <c r="BA217" s="97"/>
      <c r="BB217" s="97"/>
      <c r="BC217" s="97"/>
      <c r="BD217" s="97"/>
      <c r="BE217" s="97"/>
      <c r="BF217" s="97"/>
      <c r="BG217" s="97"/>
      <c r="BH217" s="97"/>
      <c r="BI217" s="97"/>
      <c r="BJ217" s="97"/>
      <c r="BK217" s="97"/>
      <c r="BL217" s="97"/>
      <c r="BM217" s="97"/>
    </row>
    <row r="218" spans="1:65">
      <c r="A218" t="s">
        <v>267</v>
      </c>
      <c r="D218" s="129" t="str">
        <f t="shared" si="9"/>
        <v>3-3</v>
      </c>
      <c r="E218" s="81" t="s">
        <v>730</v>
      </c>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c r="BF218" s="97"/>
      <c r="BG218" s="97"/>
      <c r="BH218" s="97"/>
      <c r="BI218" s="97"/>
      <c r="BJ218" s="97"/>
      <c r="BK218" s="97"/>
      <c r="BL218" s="97"/>
      <c r="BM218" s="97"/>
    </row>
    <row r="219" spans="1:65">
      <c r="A219" t="s">
        <v>268</v>
      </c>
      <c r="D219" s="129" t="str">
        <f t="shared" si="9"/>
        <v>3-3</v>
      </c>
      <c r="E219" s="81"/>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c r="AT219" s="97"/>
      <c r="AU219" s="97"/>
      <c r="AV219" s="97"/>
      <c r="AW219" s="97"/>
      <c r="AX219" s="97"/>
      <c r="AY219" s="97"/>
      <c r="AZ219" s="97"/>
      <c r="BA219" s="97"/>
      <c r="BB219" s="97"/>
      <c r="BC219" s="97"/>
      <c r="BD219" s="97"/>
      <c r="BE219" s="97"/>
      <c r="BF219" s="97"/>
      <c r="BG219" s="97"/>
      <c r="BH219" s="97"/>
      <c r="BI219" s="97"/>
      <c r="BJ219" s="97"/>
      <c r="BK219" s="97"/>
      <c r="BL219" s="97"/>
      <c r="BM219" s="97"/>
    </row>
    <row r="220" spans="1:65">
      <c r="A220" t="s">
        <v>269</v>
      </c>
      <c r="D220" s="129" t="str">
        <f t="shared" si="9"/>
        <v>3-3</v>
      </c>
      <c r="E220" s="81"/>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c r="AP220" s="97"/>
      <c r="AQ220" s="97"/>
      <c r="AR220" s="97"/>
      <c r="AS220" s="97"/>
      <c r="AT220" s="97"/>
      <c r="AU220" s="97"/>
      <c r="AV220" s="97"/>
      <c r="AW220" s="97"/>
      <c r="AX220" s="97"/>
      <c r="AY220" s="97"/>
      <c r="AZ220" s="97"/>
      <c r="BA220" s="97"/>
      <c r="BB220" s="97"/>
      <c r="BC220" s="97"/>
      <c r="BD220" s="97"/>
      <c r="BE220" s="97"/>
      <c r="BF220" s="97"/>
      <c r="BG220" s="97"/>
      <c r="BH220" s="97"/>
      <c r="BI220" s="97"/>
      <c r="BJ220" s="97"/>
      <c r="BK220" s="97"/>
      <c r="BL220" s="97"/>
      <c r="BM220" s="97"/>
    </row>
    <row r="221" spans="1:65">
      <c r="A221" t="s">
        <v>270</v>
      </c>
      <c r="D221" s="129" t="str">
        <f t="shared" si="9"/>
        <v>3-3</v>
      </c>
      <c r="E221" s="81"/>
      <c r="F221" s="97"/>
      <c r="G221" s="97"/>
      <c r="H221" s="97"/>
      <c r="I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c r="AP221" s="97"/>
      <c r="AQ221" s="97"/>
      <c r="AR221" s="97"/>
      <c r="AS221" s="97"/>
      <c r="AT221" s="97"/>
      <c r="AU221" s="97"/>
      <c r="AV221" s="97"/>
      <c r="AW221" s="97"/>
      <c r="AX221" s="97"/>
      <c r="AY221" s="97"/>
      <c r="AZ221" s="97"/>
      <c r="BA221" s="97"/>
      <c r="BB221" s="97"/>
      <c r="BC221" s="97"/>
      <c r="BD221" s="97"/>
      <c r="BE221" s="97"/>
      <c r="BF221" s="97"/>
      <c r="BG221" s="97"/>
      <c r="BH221" s="97"/>
      <c r="BI221" s="97"/>
      <c r="BJ221" s="97"/>
      <c r="BK221" s="97"/>
      <c r="BL221" s="97"/>
      <c r="BM221" s="97"/>
    </row>
    <row r="222" spans="1:65">
      <c r="A222" t="s">
        <v>271</v>
      </c>
      <c r="D222" s="129" t="str">
        <f>D161&amp;"-4"</f>
        <v>3-4</v>
      </c>
      <c r="E222" s="81" t="s">
        <v>382</v>
      </c>
      <c r="F222" s="97"/>
      <c r="G222" s="97"/>
      <c r="H222" s="97"/>
      <c r="I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7"/>
      <c r="AP222" s="97"/>
      <c r="AQ222" s="97"/>
      <c r="AR222" s="97"/>
      <c r="AS222" s="97"/>
      <c r="AT222" s="97"/>
      <c r="AU222" s="97"/>
      <c r="AV222" s="97"/>
      <c r="AW222" s="97"/>
      <c r="AX222" s="97"/>
      <c r="AY222" s="97"/>
      <c r="AZ222" s="97"/>
      <c r="BA222" s="97"/>
      <c r="BB222" s="97"/>
      <c r="BC222" s="97"/>
      <c r="BD222" s="97"/>
      <c r="BE222" s="97"/>
      <c r="BF222" s="97"/>
      <c r="BG222" s="97"/>
      <c r="BH222" s="97"/>
      <c r="BI222" s="97"/>
      <c r="BJ222" s="97"/>
      <c r="BK222" s="97"/>
      <c r="BL222" s="97"/>
      <c r="BM222" s="97"/>
    </row>
    <row r="223" spans="1:65">
      <c r="A223" t="s">
        <v>272</v>
      </c>
      <c r="D223" s="129" t="str">
        <f t="shared" ref="D223:D236" si="10">D222</f>
        <v>3-4</v>
      </c>
      <c r="E223" s="81" t="s">
        <v>598</v>
      </c>
      <c r="F223" s="97"/>
      <c r="G223" s="97"/>
      <c r="H223" s="97"/>
      <c r="I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c r="AJ223" s="97"/>
      <c r="AK223" s="97"/>
      <c r="AL223" s="97"/>
      <c r="AM223" s="97"/>
      <c r="AN223" s="97"/>
      <c r="AO223" s="97"/>
      <c r="AP223" s="97"/>
      <c r="AQ223" s="97"/>
      <c r="AR223" s="97"/>
      <c r="AS223" s="97"/>
      <c r="AT223" s="97"/>
      <c r="AU223" s="97"/>
      <c r="AV223" s="97"/>
      <c r="AW223" s="97"/>
      <c r="AX223" s="97"/>
      <c r="AY223" s="97"/>
      <c r="AZ223" s="97"/>
      <c r="BA223" s="97"/>
      <c r="BB223" s="97"/>
      <c r="BC223" s="97"/>
      <c r="BD223" s="97"/>
      <c r="BE223" s="97"/>
      <c r="BF223" s="97"/>
      <c r="BG223" s="97"/>
      <c r="BH223" s="97"/>
      <c r="BI223" s="97"/>
      <c r="BJ223" s="97"/>
      <c r="BK223" s="97"/>
      <c r="BL223" s="97"/>
      <c r="BM223" s="97"/>
    </row>
    <row r="224" spans="1:65">
      <c r="A224" t="s">
        <v>273</v>
      </c>
      <c r="D224" s="129" t="str">
        <f t="shared" si="10"/>
        <v>3-4</v>
      </c>
      <c r="E224" s="81" t="s">
        <v>28</v>
      </c>
      <c r="F224" s="97"/>
      <c r="G224" s="97"/>
      <c r="H224" s="97"/>
      <c r="I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c r="BI224" s="97"/>
      <c r="BJ224" s="97"/>
      <c r="BK224" s="97"/>
      <c r="BL224" s="97"/>
      <c r="BM224" s="97"/>
    </row>
    <row r="225" spans="1:65">
      <c r="A225" t="s">
        <v>274</v>
      </c>
      <c r="D225" s="129" t="str">
        <f t="shared" si="10"/>
        <v>3-4</v>
      </c>
      <c r="E225" s="81" t="s">
        <v>379</v>
      </c>
      <c r="F225" s="97"/>
      <c r="G225" s="97"/>
      <c r="H225" s="97"/>
      <c r="I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c r="AP225" s="97"/>
      <c r="AQ225" s="97"/>
      <c r="AR225" s="97"/>
      <c r="AS225" s="97"/>
      <c r="AT225" s="97"/>
      <c r="AU225" s="97"/>
      <c r="AV225" s="97"/>
      <c r="AW225" s="97"/>
      <c r="AX225" s="97"/>
      <c r="AY225" s="97"/>
      <c r="AZ225" s="97"/>
      <c r="BA225" s="97"/>
      <c r="BB225" s="97"/>
      <c r="BC225" s="97"/>
      <c r="BD225" s="97"/>
      <c r="BE225" s="97"/>
      <c r="BF225" s="97"/>
      <c r="BG225" s="97"/>
      <c r="BH225" s="97"/>
      <c r="BI225" s="97"/>
      <c r="BJ225" s="97"/>
      <c r="BK225" s="97"/>
      <c r="BL225" s="97"/>
      <c r="BM225" s="97"/>
    </row>
    <row r="226" spans="1:65">
      <c r="A226" t="s">
        <v>275</v>
      </c>
      <c r="D226" s="129" t="str">
        <f t="shared" si="10"/>
        <v>3-4</v>
      </c>
      <c r="E226" s="81" t="s">
        <v>30</v>
      </c>
      <c r="F226" s="97"/>
      <c r="G226" s="97"/>
      <c r="H226" s="97"/>
      <c r="I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c r="AP226" s="97"/>
      <c r="AQ226" s="97"/>
      <c r="AR226" s="97"/>
      <c r="AS226" s="97"/>
      <c r="AT226" s="97"/>
      <c r="AU226" s="97"/>
      <c r="AV226" s="97"/>
      <c r="AW226" s="97"/>
      <c r="AX226" s="97"/>
      <c r="AY226" s="97"/>
      <c r="AZ226" s="97"/>
      <c r="BA226" s="97"/>
      <c r="BB226" s="97"/>
      <c r="BC226" s="97"/>
      <c r="BD226" s="97"/>
      <c r="BE226" s="97"/>
      <c r="BF226" s="97"/>
      <c r="BG226" s="97"/>
      <c r="BH226" s="97"/>
      <c r="BI226" s="97"/>
      <c r="BJ226" s="97"/>
      <c r="BK226" s="97"/>
      <c r="BL226" s="97"/>
      <c r="BM226" s="97"/>
    </row>
    <row r="227" spans="1:65">
      <c r="A227" t="s">
        <v>276</v>
      </c>
      <c r="D227" s="129" t="str">
        <f t="shared" si="10"/>
        <v>3-4</v>
      </c>
      <c r="E227" s="81" t="s">
        <v>32</v>
      </c>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c r="AU227" s="97"/>
      <c r="AV227" s="97"/>
      <c r="AW227" s="97"/>
      <c r="AX227" s="97"/>
      <c r="AY227" s="97"/>
      <c r="AZ227" s="97"/>
      <c r="BA227" s="97"/>
      <c r="BB227" s="97"/>
      <c r="BC227" s="97"/>
      <c r="BD227" s="97"/>
      <c r="BE227" s="97"/>
      <c r="BF227" s="97"/>
      <c r="BG227" s="97"/>
      <c r="BH227" s="97"/>
      <c r="BI227" s="97"/>
      <c r="BJ227" s="97"/>
      <c r="BK227" s="97"/>
      <c r="BL227" s="97"/>
      <c r="BM227" s="97"/>
    </row>
    <row r="228" spans="1:65">
      <c r="A228" t="s">
        <v>277</v>
      </c>
      <c r="D228" s="129" t="str">
        <f t="shared" si="10"/>
        <v>3-4</v>
      </c>
      <c r="E228" s="81" t="s">
        <v>33</v>
      </c>
      <c r="F228" s="97"/>
      <c r="G228" s="97"/>
      <c r="H228" s="97"/>
      <c r="I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7"/>
      <c r="BC228" s="97"/>
      <c r="BD228" s="97"/>
      <c r="BE228" s="97"/>
      <c r="BF228" s="97"/>
      <c r="BG228" s="97"/>
      <c r="BH228" s="97"/>
      <c r="BI228" s="97"/>
      <c r="BJ228" s="97"/>
      <c r="BK228" s="97"/>
      <c r="BL228" s="97"/>
      <c r="BM228" s="97"/>
    </row>
    <row r="229" spans="1:65">
      <c r="A229" t="s">
        <v>278</v>
      </c>
      <c r="D229" s="129" t="str">
        <f t="shared" si="10"/>
        <v>3-4</v>
      </c>
      <c r="E229" s="81" t="s">
        <v>34</v>
      </c>
      <c r="F229" s="97"/>
      <c r="G229" s="97"/>
      <c r="H229" s="97"/>
      <c r="I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c r="AU229" s="97"/>
      <c r="AV229" s="97"/>
      <c r="AW229" s="97"/>
      <c r="AX229" s="97"/>
      <c r="AY229" s="97"/>
      <c r="AZ229" s="97"/>
      <c r="BA229" s="97"/>
      <c r="BB229" s="97"/>
      <c r="BC229" s="97"/>
      <c r="BD229" s="97"/>
      <c r="BE229" s="97"/>
      <c r="BF229" s="97"/>
      <c r="BG229" s="97"/>
      <c r="BH229" s="97"/>
      <c r="BI229" s="97"/>
      <c r="BJ229" s="97"/>
      <c r="BK229" s="97"/>
      <c r="BL229" s="97"/>
      <c r="BM229" s="97"/>
    </row>
    <row r="230" spans="1:65">
      <c r="A230" t="s">
        <v>279</v>
      </c>
      <c r="D230" s="129" t="str">
        <f t="shared" si="10"/>
        <v>3-4</v>
      </c>
      <c r="E230" s="81" t="s">
        <v>562</v>
      </c>
      <c r="F230" s="97"/>
      <c r="G230" s="97"/>
      <c r="H230" s="97"/>
      <c r="I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c r="AP230" s="97"/>
      <c r="AQ230" s="97"/>
      <c r="AR230" s="97"/>
      <c r="AS230" s="97"/>
      <c r="AT230" s="97"/>
      <c r="AU230" s="97"/>
      <c r="AV230" s="97"/>
      <c r="AW230" s="97"/>
      <c r="AX230" s="97"/>
      <c r="AY230" s="97"/>
      <c r="AZ230" s="97"/>
      <c r="BA230" s="97"/>
      <c r="BB230" s="97"/>
      <c r="BC230" s="97"/>
      <c r="BD230" s="97"/>
      <c r="BE230" s="97"/>
      <c r="BF230" s="97"/>
      <c r="BG230" s="97"/>
      <c r="BH230" s="97"/>
      <c r="BI230" s="97"/>
      <c r="BJ230" s="97"/>
      <c r="BK230" s="97"/>
      <c r="BL230" s="97"/>
      <c r="BM230" s="97"/>
    </row>
    <row r="231" spans="1:65">
      <c r="A231" t="s">
        <v>280</v>
      </c>
      <c r="D231" s="129" t="str">
        <f t="shared" si="10"/>
        <v>3-4</v>
      </c>
      <c r="E231" s="81"/>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c r="AP231" s="97"/>
      <c r="AQ231" s="97"/>
      <c r="AR231" s="97"/>
      <c r="AS231" s="97"/>
      <c r="AT231" s="97"/>
      <c r="AU231" s="97"/>
      <c r="AV231" s="97"/>
      <c r="AW231" s="97"/>
      <c r="AX231" s="97"/>
      <c r="AY231" s="97"/>
      <c r="AZ231" s="97"/>
      <c r="BA231" s="97"/>
      <c r="BB231" s="97"/>
      <c r="BC231" s="97"/>
      <c r="BD231" s="97"/>
      <c r="BE231" s="97"/>
      <c r="BF231" s="97"/>
      <c r="BG231" s="97"/>
      <c r="BH231" s="97"/>
      <c r="BI231" s="97"/>
      <c r="BJ231" s="97"/>
      <c r="BK231" s="97"/>
      <c r="BL231" s="97"/>
      <c r="BM231" s="97"/>
    </row>
    <row r="232" spans="1:65">
      <c r="A232" t="s">
        <v>281</v>
      </c>
      <c r="D232" s="129" t="str">
        <f t="shared" si="10"/>
        <v>3-4</v>
      </c>
      <c r="E232" s="81"/>
      <c r="F232" s="97"/>
      <c r="G232" s="97"/>
      <c r="H232" s="97"/>
      <c r="I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c r="AP232" s="97"/>
      <c r="AQ232" s="97"/>
      <c r="AR232" s="97"/>
      <c r="AS232" s="97"/>
      <c r="AT232" s="97"/>
      <c r="AU232" s="97"/>
      <c r="AV232" s="97"/>
      <c r="AW232" s="97"/>
      <c r="AX232" s="97"/>
      <c r="AY232" s="97"/>
      <c r="AZ232" s="97"/>
      <c r="BA232" s="97"/>
      <c r="BB232" s="97"/>
      <c r="BC232" s="97"/>
      <c r="BD232" s="97"/>
      <c r="BE232" s="97"/>
      <c r="BF232" s="97"/>
      <c r="BG232" s="97"/>
      <c r="BH232" s="97"/>
      <c r="BI232" s="97"/>
      <c r="BJ232" s="97"/>
      <c r="BK232" s="97"/>
      <c r="BL232" s="97"/>
      <c r="BM232" s="97"/>
    </row>
    <row r="233" spans="1:65">
      <c r="A233" t="s">
        <v>282</v>
      </c>
      <c r="D233" s="129" t="str">
        <f t="shared" si="10"/>
        <v>3-4</v>
      </c>
      <c r="E233" s="81" t="s">
        <v>730</v>
      </c>
      <c r="F233" s="97"/>
      <c r="G233" s="97"/>
      <c r="H233" s="97"/>
      <c r="I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c r="AP233" s="97"/>
      <c r="AQ233" s="97"/>
      <c r="AR233" s="97"/>
      <c r="AS233" s="97"/>
      <c r="AT233" s="97"/>
      <c r="AU233" s="97"/>
      <c r="AV233" s="97"/>
      <c r="AW233" s="97"/>
      <c r="AX233" s="97"/>
      <c r="AY233" s="97"/>
      <c r="AZ233" s="97"/>
      <c r="BA233" s="97"/>
      <c r="BB233" s="97"/>
      <c r="BC233" s="97"/>
      <c r="BD233" s="97"/>
      <c r="BE233" s="97"/>
      <c r="BF233" s="97"/>
      <c r="BG233" s="97"/>
      <c r="BH233" s="97"/>
      <c r="BI233" s="97"/>
      <c r="BJ233" s="97"/>
      <c r="BK233" s="97"/>
      <c r="BL233" s="97"/>
      <c r="BM233" s="97"/>
    </row>
    <row r="234" spans="1:65">
      <c r="A234" t="s">
        <v>283</v>
      </c>
      <c r="D234" s="129" t="str">
        <f t="shared" si="10"/>
        <v>3-4</v>
      </c>
      <c r="E234" s="81"/>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97"/>
      <c r="AU234" s="97"/>
      <c r="AV234" s="97"/>
      <c r="AW234" s="97"/>
      <c r="AX234" s="97"/>
      <c r="AY234" s="97"/>
      <c r="AZ234" s="97"/>
      <c r="BA234" s="97"/>
      <c r="BB234" s="97"/>
      <c r="BC234" s="97"/>
      <c r="BD234" s="97"/>
      <c r="BE234" s="97"/>
      <c r="BF234" s="97"/>
      <c r="BG234" s="97"/>
      <c r="BH234" s="97"/>
      <c r="BI234" s="97"/>
      <c r="BJ234" s="97"/>
      <c r="BK234" s="97"/>
      <c r="BL234" s="97"/>
      <c r="BM234" s="97"/>
    </row>
    <row r="235" spans="1:65">
      <c r="A235" t="s">
        <v>284</v>
      </c>
      <c r="D235" s="129" t="str">
        <f t="shared" si="10"/>
        <v>3-4</v>
      </c>
      <c r="E235" s="81"/>
      <c r="F235" s="97"/>
      <c r="G235" s="97"/>
      <c r="H235" s="97"/>
      <c r="I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c r="AP235" s="97"/>
      <c r="AQ235" s="97"/>
      <c r="AR235" s="97"/>
      <c r="AS235" s="97"/>
      <c r="AT235" s="97"/>
      <c r="AU235" s="97"/>
      <c r="AV235" s="97"/>
      <c r="AW235" s="97"/>
      <c r="AX235" s="97"/>
      <c r="AY235" s="97"/>
      <c r="AZ235" s="97"/>
      <c r="BA235" s="97"/>
      <c r="BB235" s="97"/>
      <c r="BC235" s="97"/>
      <c r="BD235" s="97"/>
      <c r="BE235" s="97"/>
      <c r="BF235" s="97"/>
      <c r="BG235" s="97"/>
      <c r="BH235" s="97"/>
      <c r="BI235" s="97"/>
      <c r="BJ235" s="97"/>
      <c r="BK235" s="97"/>
      <c r="BL235" s="97"/>
      <c r="BM235" s="97"/>
    </row>
    <row r="236" spans="1:65">
      <c r="A236" t="s">
        <v>285</v>
      </c>
      <c r="D236" s="129" t="str">
        <f t="shared" si="10"/>
        <v>3-4</v>
      </c>
      <c r="E236" s="81"/>
      <c r="F236" s="97"/>
      <c r="G236" s="97"/>
      <c r="H236" s="97"/>
      <c r="I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7"/>
      <c r="AP236" s="97"/>
      <c r="AQ236" s="97"/>
      <c r="AR236" s="97"/>
      <c r="AS236" s="97"/>
      <c r="AT236" s="97"/>
      <c r="AU236" s="97"/>
      <c r="AV236" s="97"/>
      <c r="AW236" s="97"/>
      <c r="AX236" s="97"/>
      <c r="AY236" s="97"/>
      <c r="AZ236" s="97"/>
      <c r="BA236" s="97"/>
      <c r="BB236" s="97"/>
      <c r="BC236" s="97"/>
      <c r="BD236" s="97"/>
      <c r="BE236" s="97"/>
      <c r="BF236" s="97"/>
      <c r="BG236" s="97"/>
      <c r="BH236" s="97"/>
      <c r="BI236" s="97"/>
      <c r="BJ236" s="97"/>
      <c r="BK236" s="97"/>
      <c r="BL236" s="97"/>
      <c r="BM236" s="97"/>
    </row>
    <row r="237" spans="1:65">
      <c r="A237" t="s">
        <v>286</v>
      </c>
      <c r="D237" s="128">
        <v>4</v>
      </c>
      <c r="E237" s="81" t="s">
        <v>706</v>
      </c>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c r="AY237" s="97"/>
      <c r="AZ237" s="97"/>
      <c r="BA237" s="97"/>
      <c r="BB237" s="97"/>
      <c r="BC237" s="97"/>
      <c r="BD237" s="97"/>
      <c r="BE237" s="97"/>
      <c r="BF237" s="97"/>
      <c r="BG237" s="97"/>
      <c r="BH237" s="97"/>
      <c r="BI237" s="97"/>
      <c r="BJ237" s="97"/>
      <c r="BK237" s="97"/>
      <c r="BL237" s="97"/>
      <c r="BM237" s="97"/>
    </row>
    <row r="238" spans="1:65">
      <c r="A238" t="s">
        <v>287</v>
      </c>
      <c r="D238" s="128">
        <f>D237</f>
        <v>4</v>
      </c>
      <c r="E238" s="81" t="s">
        <v>709</v>
      </c>
      <c r="F238" s="97"/>
      <c r="G238" s="97"/>
      <c r="H238" s="97"/>
      <c r="I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c r="AY238" s="97"/>
      <c r="AZ238" s="97"/>
      <c r="BA238" s="97"/>
      <c r="BB238" s="97"/>
      <c r="BC238" s="97"/>
      <c r="BD238" s="97"/>
      <c r="BE238" s="97"/>
      <c r="BF238" s="97"/>
      <c r="BG238" s="97"/>
      <c r="BH238" s="97"/>
      <c r="BI238" s="97"/>
      <c r="BJ238" s="97"/>
      <c r="BK238" s="97"/>
      <c r="BL238" s="97"/>
      <c r="BM238" s="97"/>
    </row>
    <row r="239" spans="1:65">
      <c r="A239" t="s">
        <v>288</v>
      </c>
      <c r="D239" s="128">
        <f t="shared" ref="D239:D252" si="11">D238</f>
        <v>4</v>
      </c>
      <c r="E239" s="81" t="s">
        <v>29</v>
      </c>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97"/>
      <c r="AR239" s="97"/>
      <c r="AS239" s="97"/>
      <c r="AT239" s="97"/>
      <c r="AU239" s="97"/>
      <c r="AV239" s="97"/>
      <c r="AW239" s="97"/>
      <c r="AX239" s="97"/>
      <c r="AY239" s="97"/>
      <c r="AZ239" s="97"/>
      <c r="BA239" s="97"/>
      <c r="BB239" s="97"/>
      <c r="BC239" s="97"/>
      <c r="BD239" s="97"/>
      <c r="BE239" s="97"/>
      <c r="BF239" s="97"/>
      <c r="BG239" s="97"/>
      <c r="BH239" s="97"/>
      <c r="BI239" s="97"/>
      <c r="BJ239" s="97"/>
      <c r="BK239" s="97"/>
      <c r="BL239" s="97"/>
      <c r="BM239" s="97"/>
    </row>
    <row r="240" spans="1:65">
      <c r="A240" t="s">
        <v>289</v>
      </c>
      <c r="D240" s="128">
        <f t="shared" si="11"/>
        <v>4</v>
      </c>
      <c r="E240" s="81" t="s">
        <v>380</v>
      </c>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c r="BF240" s="97"/>
      <c r="BG240" s="97"/>
      <c r="BH240" s="97"/>
      <c r="BI240" s="97"/>
      <c r="BJ240" s="97"/>
      <c r="BK240" s="97"/>
      <c r="BL240" s="97"/>
      <c r="BM240" s="97"/>
    </row>
    <row r="241" spans="1:65">
      <c r="A241" t="s">
        <v>290</v>
      </c>
      <c r="D241" s="128">
        <f t="shared" si="11"/>
        <v>4</v>
      </c>
      <c r="E241" s="81" t="s">
        <v>381</v>
      </c>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c r="BI241" s="97"/>
      <c r="BJ241" s="97"/>
      <c r="BK241" s="97"/>
      <c r="BL241" s="97"/>
      <c r="BM241" s="97"/>
    </row>
    <row r="242" spans="1:65">
      <c r="A242" t="s">
        <v>291</v>
      </c>
      <c r="D242" s="128">
        <f t="shared" si="11"/>
        <v>4</v>
      </c>
      <c r="E242" s="81" t="s">
        <v>31</v>
      </c>
      <c r="F242" s="97"/>
      <c r="G242" s="97"/>
      <c r="H242" s="97"/>
      <c r="I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c r="AP242" s="97"/>
      <c r="AQ242" s="97"/>
      <c r="AR242" s="97"/>
      <c r="AS242" s="97"/>
      <c r="AT242" s="97"/>
      <c r="AU242" s="97"/>
      <c r="AV242" s="97"/>
      <c r="AW242" s="97"/>
      <c r="AX242" s="97"/>
      <c r="AY242" s="97"/>
      <c r="AZ242" s="97"/>
      <c r="BA242" s="97"/>
      <c r="BB242" s="97"/>
      <c r="BC242" s="97"/>
      <c r="BD242" s="97"/>
      <c r="BE242" s="97"/>
      <c r="BF242" s="97"/>
      <c r="BG242" s="97"/>
      <c r="BH242" s="97"/>
      <c r="BI242" s="97"/>
      <c r="BJ242" s="97"/>
      <c r="BK242" s="97"/>
      <c r="BL242" s="97"/>
      <c r="BM242" s="97"/>
    </row>
    <row r="243" spans="1:65">
      <c r="A243" t="s">
        <v>292</v>
      </c>
      <c r="D243" s="128">
        <f t="shared" si="11"/>
        <v>4</v>
      </c>
      <c r="E243" s="81" t="s">
        <v>723</v>
      </c>
      <c r="F243" s="97"/>
      <c r="G243" s="97"/>
      <c r="H243" s="97"/>
      <c r="I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c r="AU243" s="97"/>
      <c r="AV243" s="97"/>
      <c r="AW243" s="97"/>
      <c r="AX243" s="97"/>
      <c r="AY243" s="97"/>
      <c r="AZ243" s="97"/>
      <c r="BA243" s="97"/>
      <c r="BB243" s="97"/>
      <c r="BC243" s="97"/>
      <c r="BD243" s="97"/>
      <c r="BE243" s="97"/>
      <c r="BF243" s="97"/>
      <c r="BG243" s="97"/>
      <c r="BH243" s="97"/>
      <c r="BI243" s="97"/>
      <c r="BJ243" s="97"/>
      <c r="BK243" s="97"/>
      <c r="BL243" s="97"/>
      <c r="BM243" s="97"/>
    </row>
    <row r="244" spans="1:65">
      <c r="A244" t="s">
        <v>293</v>
      </c>
      <c r="D244" s="128">
        <f t="shared" si="11"/>
        <v>4</v>
      </c>
      <c r="E244" s="81" t="s">
        <v>724</v>
      </c>
      <c r="F244" s="97"/>
      <c r="G244" s="97"/>
      <c r="H244" s="97"/>
      <c r="I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F244" s="97"/>
      <c r="BG244" s="97"/>
      <c r="BH244" s="97"/>
      <c r="BI244" s="97"/>
      <c r="BJ244" s="97"/>
      <c r="BK244" s="97"/>
      <c r="BL244" s="97"/>
      <c r="BM244" s="97"/>
    </row>
    <row r="245" spans="1:65">
      <c r="A245" t="s">
        <v>294</v>
      </c>
      <c r="D245" s="128">
        <f t="shared" si="11"/>
        <v>4</v>
      </c>
      <c r="E245" s="81" t="s">
        <v>725</v>
      </c>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7"/>
      <c r="AK245" s="97"/>
      <c r="AL245" s="97"/>
      <c r="AM245" s="97"/>
      <c r="AN245" s="97"/>
      <c r="AO245" s="97"/>
      <c r="AP245" s="97"/>
      <c r="AQ245" s="97"/>
      <c r="AR245" s="97"/>
      <c r="AS245" s="97"/>
      <c r="AT245" s="97"/>
      <c r="AU245" s="97"/>
      <c r="AV245" s="97"/>
      <c r="AW245" s="97"/>
      <c r="AX245" s="97"/>
      <c r="AY245" s="97"/>
      <c r="AZ245" s="97"/>
      <c r="BA245" s="97"/>
      <c r="BB245" s="97"/>
      <c r="BC245" s="97"/>
      <c r="BD245" s="97"/>
      <c r="BE245" s="97"/>
      <c r="BF245" s="97"/>
      <c r="BG245" s="97"/>
      <c r="BH245" s="97"/>
      <c r="BI245" s="97"/>
      <c r="BJ245" s="97"/>
      <c r="BK245" s="97"/>
      <c r="BL245" s="97"/>
      <c r="BM245" s="97"/>
    </row>
    <row r="246" spans="1:65">
      <c r="A246" t="s">
        <v>295</v>
      </c>
      <c r="D246" s="128">
        <f t="shared" si="11"/>
        <v>4</v>
      </c>
      <c r="E246" s="81" t="s">
        <v>726</v>
      </c>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c r="AJ246" s="97"/>
      <c r="AK246" s="97"/>
      <c r="AL246" s="97"/>
      <c r="AM246" s="97"/>
      <c r="AN246" s="97"/>
      <c r="AO246" s="97"/>
      <c r="AP246" s="97"/>
      <c r="AQ246" s="97"/>
      <c r="AR246" s="97"/>
      <c r="AS246" s="97"/>
      <c r="AT246" s="97"/>
      <c r="AU246" s="97"/>
      <c r="AV246" s="97"/>
      <c r="AW246" s="97"/>
      <c r="AX246" s="97"/>
      <c r="AY246" s="97"/>
      <c r="AZ246" s="97"/>
      <c r="BA246" s="97"/>
      <c r="BB246" s="97"/>
      <c r="BC246" s="97"/>
      <c r="BD246" s="97"/>
      <c r="BE246" s="97"/>
      <c r="BF246" s="97"/>
      <c r="BG246" s="97"/>
      <c r="BH246" s="97"/>
      <c r="BI246" s="97"/>
      <c r="BJ246" s="97"/>
      <c r="BK246" s="97"/>
      <c r="BL246" s="97"/>
      <c r="BM246" s="97"/>
    </row>
    <row r="247" spans="1:65">
      <c r="A247" t="s">
        <v>296</v>
      </c>
      <c r="D247" s="128">
        <f t="shared" si="11"/>
        <v>4</v>
      </c>
      <c r="E247" s="81" t="s">
        <v>727</v>
      </c>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c r="AI247" s="97"/>
      <c r="AJ247" s="97"/>
      <c r="AK247" s="97"/>
      <c r="AL247" s="97"/>
      <c r="AM247" s="97"/>
      <c r="AN247" s="97"/>
      <c r="AO247" s="97"/>
      <c r="AP247" s="97"/>
      <c r="AQ247" s="97"/>
      <c r="AR247" s="97"/>
      <c r="AS247" s="97"/>
      <c r="AT247" s="97"/>
      <c r="AU247" s="97"/>
      <c r="AV247" s="97"/>
      <c r="AW247" s="97"/>
      <c r="AX247" s="97"/>
      <c r="AY247" s="97"/>
      <c r="AZ247" s="97"/>
      <c r="BA247" s="97"/>
      <c r="BB247" s="97"/>
      <c r="BC247" s="97"/>
      <c r="BD247" s="97"/>
      <c r="BE247" s="97"/>
      <c r="BF247" s="97"/>
      <c r="BG247" s="97"/>
      <c r="BH247" s="97"/>
      <c r="BI247" s="97"/>
      <c r="BJ247" s="97"/>
      <c r="BK247" s="97"/>
      <c r="BL247" s="97"/>
      <c r="BM247" s="97"/>
    </row>
    <row r="248" spans="1:65">
      <c r="A248" t="s">
        <v>297</v>
      </c>
      <c r="D248" s="128">
        <f t="shared" si="11"/>
        <v>4</v>
      </c>
      <c r="E248" s="81"/>
      <c r="F248" s="97"/>
      <c r="G248" s="97"/>
      <c r="H248" s="97"/>
      <c r="I248" s="97"/>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c r="AG248" s="97"/>
      <c r="AH248" s="97"/>
      <c r="AI248" s="97"/>
      <c r="AJ248" s="97"/>
      <c r="AK248" s="97"/>
      <c r="AL248" s="97"/>
      <c r="AM248" s="97"/>
      <c r="AN248" s="97"/>
      <c r="AO248" s="97"/>
      <c r="AP248" s="97"/>
      <c r="AQ248" s="97"/>
      <c r="AR248" s="97"/>
      <c r="AS248" s="97"/>
      <c r="AT248" s="97"/>
      <c r="AU248" s="97"/>
      <c r="AV248" s="97"/>
      <c r="AW248" s="97"/>
      <c r="AX248" s="97"/>
      <c r="AY248" s="97"/>
      <c r="AZ248" s="97"/>
      <c r="BA248" s="97"/>
      <c r="BB248" s="97"/>
      <c r="BC248" s="97"/>
      <c r="BD248" s="97"/>
      <c r="BE248" s="97"/>
      <c r="BF248" s="97"/>
      <c r="BG248" s="97"/>
      <c r="BH248" s="97"/>
      <c r="BI248" s="97"/>
      <c r="BJ248" s="97"/>
      <c r="BK248" s="97"/>
      <c r="BL248" s="97"/>
      <c r="BM248" s="97"/>
    </row>
    <row r="249" spans="1:65">
      <c r="A249" t="s">
        <v>298</v>
      </c>
      <c r="D249" s="128">
        <f t="shared" si="11"/>
        <v>4</v>
      </c>
      <c r="E249" s="81"/>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c r="AJ249" s="97"/>
      <c r="AK249" s="97"/>
      <c r="AL249" s="97"/>
      <c r="AM249" s="97"/>
      <c r="AN249" s="97"/>
      <c r="AO249" s="97"/>
      <c r="AP249" s="97"/>
      <c r="AQ249" s="97"/>
      <c r="AR249" s="97"/>
      <c r="AS249" s="97"/>
      <c r="AT249" s="97"/>
      <c r="AU249" s="97"/>
      <c r="AV249" s="97"/>
      <c r="AW249" s="97"/>
      <c r="AX249" s="97"/>
      <c r="AY249" s="97"/>
      <c r="AZ249" s="97"/>
      <c r="BA249" s="97"/>
      <c r="BB249" s="97"/>
      <c r="BC249" s="97"/>
      <c r="BD249" s="97"/>
      <c r="BE249" s="97"/>
      <c r="BF249" s="97"/>
      <c r="BG249" s="97"/>
      <c r="BH249" s="97"/>
      <c r="BI249" s="97"/>
      <c r="BJ249" s="97"/>
      <c r="BK249" s="97"/>
      <c r="BL249" s="97"/>
      <c r="BM249" s="97"/>
    </row>
    <row r="250" spans="1:65">
      <c r="A250" t="s">
        <v>299</v>
      </c>
      <c r="D250" s="128">
        <f t="shared" si="11"/>
        <v>4</v>
      </c>
      <c r="E250" s="81"/>
      <c r="F250" s="97"/>
      <c r="G250" s="97"/>
      <c r="H250" s="97"/>
      <c r="I250" s="97"/>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c r="AG250" s="97"/>
      <c r="AH250" s="97"/>
      <c r="AI250" s="97"/>
      <c r="AJ250" s="97"/>
      <c r="AK250" s="97"/>
      <c r="AL250" s="97"/>
      <c r="AM250" s="97"/>
      <c r="AN250" s="97"/>
      <c r="AO250" s="97"/>
      <c r="AP250" s="97"/>
      <c r="AQ250" s="97"/>
      <c r="AR250" s="97"/>
      <c r="AS250" s="97"/>
      <c r="AT250" s="97"/>
      <c r="AU250" s="97"/>
      <c r="AV250" s="97"/>
      <c r="AW250" s="97"/>
      <c r="AX250" s="97"/>
      <c r="AY250" s="97"/>
      <c r="AZ250" s="97"/>
      <c r="BA250" s="97"/>
      <c r="BB250" s="97"/>
      <c r="BC250" s="97"/>
      <c r="BD250" s="97"/>
      <c r="BE250" s="97"/>
      <c r="BF250" s="97"/>
      <c r="BG250" s="97"/>
      <c r="BH250" s="97"/>
      <c r="BI250" s="97"/>
      <c r="BJ250" s="97"/>
      <c r="BK250" s="97"/>
      <c r="BL250" s="97"/>
      <c r="BM250" s="97"/>
    </row>
    <row r="251" spans="1:65">
      <c r="A251" t="s">
        <v>300</v>
      </c>
      <c r="D251" s="128">
        <f t="shared" si="11"/>
        <v>4</v>
      </c>
      <c r="E251" s="81"/>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c r="AG251" s="97"/>
      <c r="AH251" s="97"/>
      <c r="AI251" s="97"/>
      <c r="AJ251" s="97"/>
      <c r="AK251" s="97"/>
      <c r="AL251" s="97"/>
      <c r="AM251" s="97"/>
      <c r="AN251" s="97"/>
      <c r="AO251" s="97"/>
      <c r="AP251" s="97"/>
      <c r="AQ251" s="97"/>
      <c r="AR251" s="97"/>
      <c r="AS251" s="97"/>
      <c r="AT251" s="97"/>
      <c r="AU251" s="97"/>
      <c r="AV251" s="97"/>
      <c r="AW251" s="97"/>
      <c r="AX251" s="97"/>
      <c r="AY251" s="97"/>
      <c r="AZ251" s="97"/>
      <c r="BA251" s="97"/>
      <c r="BB251" s="97"/>
      <c r="BC251" s="97"/>
      <c r="BD251" s="97"/>
      <c r="BE251" s="97"/>
      <c r="BF251" s="97"/>
      <c r="BG251" s="97"/>
      <c r="BH251" s="97"/>
      <c r="BI251" s="97"/>
      <c r="BJ251" s="97"/>
      <c r="BK251" s="97"/>
      <c r="BL251" s="97"/>
      <c r="BM251" s="97"/>
    </row>
    <row r="252" spans="1:65">
      <c r="A252" t="s">
        <v>301</v>
      </c>
      <c r="D252" s="128">
        <f t="shared" si="11"/>
        <v>4</v>
      </c>
      <c r="E252" s="81"/>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c r="AG252" s="97"/>
      <c r="AH252" s="97"/>
      <c r="AI252" s="97"/>
      <c r="AJ252" s="97"/>
      <c r="AK252" s="97"/>
      <c r="AL252" s="97"/>
      <c r="AM252" s="97"/>
      <c r="AN252" s="97"/>
      <c r="AO252" s="97"/>
      <c r="AP252" s="97"/>
      <c r="AQ252" s="97"/>
      <c r="AR252" s="97"/>
      <c r="AS252" s="97"/>
      <c r="AT252" s="97"/>
      <c r="AU252" s="97"/>
      <c r="AV252" s="97"/>
      <c r="AW252" s="97"/>
      <c r="AX252" s="97"/>
      <c r="AY252" s="97"/>
      <c r="AZ252" s="97"/>
      <c r="BA252" s="97"/>
      <c r="BB252" s="97"/>
      <c r="BC252" s="97"/>
      <c r="BD252" s="97"/>
      <c r="BE252" s="97"/>
      <c r="BF252" s="97"/>
      <c r="BG252" s="97"/>
      <c r="BH252" s="97"/>
      <c r="BI252" s="97"/>
      <c r="BJ252" s="97"/>
      <c r="BK252" s="97"/>
      <c r="BL252" s="97"/>
      <c r="BM252" s="97"/>
    </row>
    <row r="253" spans="1:65">
      <c r="A253" t="s">
        <v>302</v>
      </c>
      <c r="D253" s="129" t="str">
        <f>D237&amp;"-1"</f>
        <v>4-1</v>
      </c>
      <c r="E253" s="81" t="s">
        <v>382</v>
      </c>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c r="AG253" s="97"/>
      <c r="AH253" s="97"/>
      <c r="AI253" s="97"/>
      <c r="AJ253" s="97"/>
      <c r="AK253" s="97"/>
      <c r="AL253" s="97"/>
      <c r="AM253" s="97"/>
      <c r="AN253" s="97"/>
      <c r="AO253" s="97"/>
      <c r="AP253" s="97"/>
      <c r="AQ253" s="97"/>
      <c r="AR253" s="97"/>
      <c r="AS253" s="97"/>
      <c r="AT253" s="97"/>
      <c r="AU253" s="97"/>
      <c r="AV253" s="97"/>
      <c r="AW253" s="97"/>
      <c r="AX253" s="97"/>
      <c r="AY253" s="97"/>
      <c r="AZ253" s="97"/>
      <c r="BA253" s="97"/>
      <c r="BB253" s="97"/>
      <c r="BC253" s="97"/>
      <c r="BD253" s="97"/>
      <c r="BE253" s="97"/>
      <c r="BF253" s="97"/>
      <c r="BG253" s="97"/>
      <c r="BH253" s="97"/>
      <c r="BI253" s="97"/>
      <c r="BJ253" s="97"/>
      <c r="BK253" s="97"/>
      <c r="BL253" s="97"/>
      <c r="BM253" s="97"/>
    </row>
    <row r="254" spans="1:65">
      <c r="A254" t="s">
        <v>303</v>
      </c>
      <c r="D254" s="129" t="str">
        <f>D253</f>
        <v>4-1</v>
      </c>
      <c r="E254" s="81" t="s">
        <v>598</v>
      </c>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c r="AG254" s="97"/>
      <c r="AH254" s="97"/>
      <c r="AI254" s="97"/>
      <c r="AJ254" s="97"/>
      <c r="AK254" s="97"/>
      <c r="AL254" s="97"/>
      <c r="AM254" s="97"/>
      <c r="AN254" s="97"/>
      <c r="AO254" s="97"/>
      <c r="AP254" s="97"/>
      <c r="AQ254" s="97"/>
      <c r="AR254" s="97"/>
      <c r="AS254" s="97"/>
      <c r="AT254" s="97"/>
      <c r="AU254" s="97"/>
      <c r="AV254" s="97"/>
      <c r="AW254" s="97"/>
      <c r="AX254" s="97"/>
      <c r="AY254" s="97"/>
      <c r="AZ254" s="97"/>
      <c r="BA254" s="97"/>
      <c r="BB254" s="97"/>
      <c r="BC254" s="97"/>
      <c r="BD254" s="97"/>
      <c r="BE254" s="97"/>
      <c r="BF254" s="97"/>
      <c r="BG254" s="97"/>
      <c r="BH254" s="97"/>
      <c r="BI254" s="97"/>
      <c r="BJ254" s="97"/>
      <c r="BK254" s="97"/>
      <c r="BL254" s="97"/>
      <c r="BM254" s="97"/>
    </row>
    <row r="255" spans="1:65">
      <c r="A255" t="s">
        <v>304</v>
      </c>
      <c r="D255" s="129" t="str">
        <f t="shared" ref="D255:D267" si="12">D254</f>
        <v>4-1</v>
      </c>
      <c r="E255" s="81" t="s">
        <v>28</v>
      </c>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c r="AG255" s="97"/>
      <c r="AH255" s="97"/>
      <c r="AI255" s="97"/>
      <c r="AJ255" s="97"/>
      <c r="AK255" s="97"/>
      <c r="AL255" s="97"/>
      <c r="AM255" s="97"/>
      <c r="AN255" s="97"/>
      <c r="AO255" s="97"/>
      <c r="AP255" s="97"/>
      <c r="AQ255" s="97"/>
      <c r="AR255" s="97"/>
      <c r="AS255" s="97"/>
      <c r="AT255" s="97"/>
      <c r="AU255" s="97"/>
      <c r="AV255" s="97"/>
      <c r="AW255" s="97"/>
      <c r="AX255" s="97"/>
      <c r="AY255" s="97"/>
      <c r="AZ255" s="97"/>
      <c r="BA255" s="97"/>
      <c r="BB255" s="97"/>
      <c r="BC255" s="97"/>
      <c r="BD255" s="97"/>
      <c r="BE255" s="97"/>
      <c r="BF255" s="97"/>
      <c r="BG255" s="97"/>
      <c r="BH255" s="97"/>
      <c r="BI255" s="97"/>
      <c r="BJ255" s="97"/>
      <c r="BK255" s="97"/>
      <c r="BL255" s="97"/>
      <c r="BM255" s="97"/>
    </row>
    <row r="256" spans="1:65">
      <c r="A256" t="s">
        <v>305</v>
      </c>
      <c r="D256" s="129" t="str">
        <f t="shared" si="12"/>
        <v>4-1</v>
      </c>
      <c r="E256" s="81" t="s">
        <v>379</v>
      </c>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c r="AG256" s="97"/>
      <c r="AH256" s="97"/>
      <c r="AI256" s="97"/>
      <c r="AJ256" s="97"/>
      <c r="AK256" s="97"/>
      <c r="AL256" s="97"/>
      <c r="AM256" s="97"/>
      <c r="AN256" s="97"/>
      <c r="AO256" s="97"/>
      <c r="AP256" s="97"/>
      <c r="AQ256" s="97"/>
      <c r="AR256" s="97"/>
      <c r="AS256" s="97"/>
      <c r="AT256" s="97"/>
      <c r="AU256" s="97"/>
      <c r="AV256" s="97"/>
      <c r="AW256" s="97"/>
      <c r="AX256" s="97"/>
      <c r="AY256" s="97"/>
      <c r="AZ256" s="97"/>
      <c r="BA256" s="97"/>
      <c r="BB256" s="97"/>
      <c r="BC256" s="97"/>
      <c r="BD256" s="97"/>
      <c r="BE256" s="97"/>
      <c r="BF256" s="97"/>
      <c r="BG256" s="97"/>
      <c r="BH256" s="97"/>
      <c r="BI256" s="97"/>
      <c r="BJ256" s="97"/>
      <c r="BK256" s="97"/>
      <c r="BL256" s="97"/>
      <c r="BM256" s="97"/>
    </row>
    <row r="257" spans="1:65">
      <c r="A257" t="s">
        <v>306</v>
      </c>
      <c r="D257" s="129" t="str">
        <f t="shared" si="12"/>
        <v>4-1</v>
      </c>
      <c r="E257" s="81" t="s">
        <v>30</v>
      </c>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c r="AG257" s="97"/>
      <c r="AH257" s="97"/>
      <c r="AI257" s="97"/>
      <c r="AJ257" s="97"/>
      <c r="AK257" s="97"/>
      <c r="AL257" s="97"/>
      <c r="AM257" s="97"/>
      <c r="AN257" s="97"/>
      <c r="AO257" s="97"/>
      <c r="AP257" s="97"/>
      <c r="AQ257" s="97"/>
      <c r="AR257" s="97"/>
      <c r="AS257" s="97"/>
      <c r="AT257" s="97"/>
      <c r="AU257" s="97"/>
      <c r="AV257" s="97"/>
      <c r="AW257" s="97"/>
      <c r="AX257" s="97"/>
      <c r="AY257" s="97"/>
      <c r="AZ257" s="97"/>
      <c r="BA257" s="97"/>
      <c r="BB257" s="97"/>
      <c r="BC257" s="97"/>
      <c r="BD257" s="97"/>
      <c r="BE257" s="97"/>
      <c r="BF257" s="97"/>
      <c r="BG257" s="97"/>
      <c r="BH257" s="97"/>
      <c r="BI257" s="97"/>
      <c r="BJ257" s="97"/>
      <c r="BK257" s="97"/>
      <c r="BL257" s="97"/>
      <c r="BM257" s="97"/>
    </row>
    <row r="258" spans="1:65">
      <c r="A258" t="s">
        <v>307</v>
      </c>
      <c r="D258" s="129" t="str">
        <f t="shared" si="12"/>
        <v>4-1</v>
      </c>
      <c r="E258" s="81" t="s">
        <v>32</v>
      </c>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c r="AG258" s="97"/>
      <c r="AH258" s="97"/>
      <c r="AI258" s="97"/>
      <c r="AJ258" s="97"/>
      <c r="AK258" s="97"/>
      <c r="AL258" s="97"/>
      <c r="AM258" s="97"/>
      <c r="AN258" s="97"/>
      <c r="AO258" s="97"/>
      <c r="AP258" s="97"/>
      <c r="AQ258" s="97"/>
      <c r="AR258" s="97"/>
      <c r="AS258" s="97"/>
      <c r="AT258" s="97"/>
      <c r="AU258" s="97"/>
      <c r="AV258" s="97"/>
      <c r="AW258" s="97"/>
      <c r="AX258" s="97"/>
      <c r="AY258" s="97"/>
      <c r="AZ258" s="97"/>
      <c r="BA258" s="97"/>
      <c r="BB258" s="97"/>
      <c r="BC258" s="97"/>
      <c r="BD258" s="97"/>
      <c r="BE258" s="97"/>
      <c r="BF258" s="97"/>
      <c r="BG258" s="97"/>
      <c r="BH258" s="97"/>
      <c r="BI258" s="97"/>
      <c r="BJ258" s="97"/>
      <c r="BK258" s="97"/>
      <c r="BL258" s="97"/>
      <c r="BM258" s="97"/>
    </row>
    <row r="259" spans="1:65">
      <c r="A259" t="s">
        <v>308</v>
      </c>
      <c r="D259" s="129" t="str">
        <f t="shared" si="12"/>
        <v>4-1</v>
      </c>
      <c r="E259" s="81" t="s">
        <v>33</v>
      </c>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c r="AG259" s="97"/>
      <c r="AH259" s="97"/>
      <c r="AI259" s="97"/>
      <c r="AJ259" s="97"/>
      <c r="AK259" s="97"/>
      <c r="AL259" s="97"/>
      <c r="AM259" s="97"/>
      <c r="AN259" s="97"/>
      <c r="AO259" s="97"/>
      <c r="AP259" s="97"/>
      <c r="AQ259" s="97"/>
      <c r="AR259" s="97"/>
      <c r="AS259" s="97"/>
      <c r="AT259" s="97"/>
      <c r="AU259" s="97"/>
      <c r="AV259" s="97"/>
      <c r="AW259" s="97"/>
      <c r="AX259" s="97"/>
      <c r="AY259" s="97"/>
      <c r="AZ259" s="97"/>
      <c r="BA259" s="97"/>
      <c r="BB259" s="97"/>
      <c r="BC259" s="97"/>
      <c r="BD259" s="97"/>
      <c r="BE259" s="97"/>
      <c r="BF259" s="97"/>
      <c r="BG259" s="97"/>
      <c r="BH259" s="97"/>
      <c r="BI259" s="97"/>
      <c r="BJ259" s="97"/>
      <c r="BK259" s="97"/>
      <c r="BL259" s="97"/>
      <c r="BM259" s="97"/>
    </row>
    <row r="260" spans="1:65">
      <c r="A260" t="s">
        <v>309</v>
      </c>
      <c r="D260" s="129" t="str">
        <f t="shared" si="12"/>
        <v>4-1</v>
      </c>
      <c r="E260" s="81" t="s">
        <v>34</v>
      </c>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c r="AG260" s="97"/>
      <c r="AH260" s="97"/>
      <c r="AI260" s="97"/>
      <c r="AJ260" s="97"/>
      <c r="AK260" s="97"/>
      <c r="AL260" s="97"/>
      <c r="AM260" s="97"/>
      <c r="AN260" s="97"/>
      <c r="AO260" s="97"/>
      <c r="AP260" s="97"/>
      <c r="AQ260" s="97"/>
      <c r="AR260" s="97"/>
      <c r="AS260" s="97"/>
      <c r="AT260" s="97"/>
      <c r="AU260" s="97"/>
      <c r="AV260" s="97"/>
      <c r="AW260" s="97"/>
      <c r="AX260" s="97"/>
      <c r="AY260" s="97"/>
      <c r="AZ260" s="97"/>
      <c r="BA260" s="97"/>
      <c r="BB260" s="97"/>
      <c r="BC260" s="97"/>
      <c r="BD260" s="97"/>
      <c r="BE260" s="97"/>
      <c r="BF260" s="97"/>
      <c r="BG260" s="97"/>
      <c r="BH260" s="97"/>
      <c r="BI260" s="97"/>
      <c r="BJ260" s="97"/>
      <c r="BK260" s="97"/>
      <c r="BL260" s="97"/>
      <c r="BM260" s="97"/>
    </row>
    <row r="261" spans="1:65">
      <c r="A261" t="s">
        <v>310</v>
      </c>
      <c r="D261" s="129" t="str">
        <f t="shared" si="12"/>
        <v>4-1</v>
      </c>
      <c r="E261" s="81" t="s">
        <v>562</v>
      </c>
      <c r="F261" s="97"/>
      <c r="G261" s="97"/>
      <c r="H261" s="97"/>
      <c r="I261" s="97"/>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c r="AG261" s="97"/>
      <c r="AH261" s="97"/>
      <c r="AI261" s="97"/>
      <c r="AJ261" s="97"/>
      <c r="AK261" s="97"/>
      <c r="AL261" s="97"/>
      <c r="AM261" s="97"/>
      <c r="AN261" s="97"/>
      <c r="AO261" s="97"/>
      <c r="AP261" s="97"/>
      <c r="AQ261" s="97"/>
      <c r="AR261" s="97"/>
      <c r="AS261" s="97"/>
      <c r="AT261" s="97"/>
      <c r="AU261" s="97"/>
      <c r="AV261" s="97"/>
      <c r="AW261" s="97"/>
      <c r="AX261" s="97"/>
      <c r="AY261" s="97"/>
      <c r="AZ261" s="97"/>
      <c r="BA261" s="97"/>
      <c r="BB261" s="97"/>
      <c r="BC261" s="97"/>
      <c r="BD261" s="97"/>
      <c r="BE261" s="97"/>
      <c r="BF261" s="97"/>
      <c r="BG261" s="97"/>
      <c r="BH261" s="97"/>
      <c r="BI261" s="97"/>
      <c r="BJ261" s="97"/>
      <c r="BK261" s="97"/>
      <c r="BL261" s="97"/>
      <c r="BM261" s="97"/>
    </row>
    <row r="262" spans="1:65">
      <c r="A262" t="s">
        <v>311</v>
      </c>
      <c r="D262" s="129" t="str">
        <f t="shared" si="12"/>
        <v>4-1</v>
      </c>
      <c r="E262" s="81"/>
      <c r="F262" s="97"/>
      <c r="G262" s="97"/>
      <c r="H262" s="97"/>
      <c r="I262" s="97"/>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c r="AG262" s="97"/>
      <c r="AH262" s="97"/>
      <c r="AI262" s="97"/>
      <c r="AJ262" s="97"/>
      <c r="AK262" s="97"/>
      <c r="AL262" s="97"/>
      <c r="AM262" s="97"/>
      <c r="AN262" s="97"/>
      <c r="AO262" s="97"/>
      <c r="AP262" s="97"/>
      <c r="AQ262" s="97"/>
      <c r="AR262" s="97"/>
      <c r="AS262" s="97"/>
      <c r="AT262" s="97"/>
      <c r="AU262" s="97"/>
      <c r="AV262" s="97"/>
      <c r="AW262" s="97"/>
      <c r="AX262" s="97"/>
      <c r="AY262" s="97"/>
      <c r="AZ262" s="97"/>
      <c r="BA262" s="97"/>
      <c r="BB262" s="97"/>
      <c r="BC262" s="97"/>
      <c r="BD262" s="97"/>
      <c r="BE262" s="97"/>
      <c r="BF262" s="97"/>
      <c r="BG262" s="97"/>
      <c r="BH262" s="97"/>
      <c r="BI262" s="97"/>
      <c r="BJ262" s="97"/>
      <c r="BK262" s="97"/>
      <c r="BL262" s="97"/>
      <c r="BM262" s="97"/>
    </row>
    <row r="263" spans="1:65">
      <c r="A263" t="s">
        <v>312</v>
      </c>
      <c r="D263" s="129" t="str">
        <f t="shared" si="12"/>
        <v>4-1</v>
      </c>
      <c r="E263" s="81"/>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c r="AG263" s="97"/>
      <c r="AH263" s="97"/>
      <c r="AI263" s="97"/>
      <c r="AJ263" s="97"/>
      <c r="AK263" s="97"/>
      <c r="AL263" s="97"/>
      <c r="AM263" s="97"/>
      <c r="AN263" s="97"/>
      <c r="AO263" s="97"/>
      <c r="AP263" s="97"/>
      <c r="AQ263" s="97"/>
      <c r="AR263" s="97"/>
      <c r="AS263" s="97"/>
      <c r="AT263" s="97"/>
      <c r="AU263" s="97"/>
      <c r="AV263" s="97"/>
      <c r="AW263" s="97"/>
      <c r="AX263" s="97"/>
      <c r="AY263" s="97"/>
      <c r="AZ263" s="97"/>
      <c r="BA263" s="97"/>
      <c r="BB263" s="97"/>
      <c r="BC263" s="97"/>
      <c r="BD263" s="97"/>
      <c r="BE263" s="97"/>
      <c r="BF263" s="97"/>
      <c r="BG263" s="97"/>
      <c r="BH263" s="97"/>
      <c r="BI263" s="97"/>
      <c r="BJ263" s="97"/>
      <c r="BK263" s="97"/>
      <c r="BL263" s="97"/>
      <c r="BM263" s="97"/>
    </row>
    <row r="264" spans="1:65">
      <c r="A264" t="s">
        <v>313</v>
      </c>
      <c r="D264" s="129" t="str">
        <f t="shared" si="12"/>
        <v>4-1</v>
      </c>
      <c r="E264" s="81" t="s">
        <v>730</v>
      </c>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c r="AG264" s="97"/>
      <c r="AH264" s="97"/>
      <c r="AI264" s="97"/>
      <c r="AJ264" s="97"/>
      <c r="AK264" s="97"/>
      <c r="AL264" s="97"/>
      <c r="AM264" s="97"/>
      <c r="AN264" s="97"/>
      <c r="AO264" s="97"/>
      <c r="AP264" s="97"/>
      <c r="AQ264" s="97"/>
      <c r="AR264" s="97"/>
      <c r="AS264" s="97"/>
      <c r="AT264" s="97"/>
      <c r="AU264" s="97"/>
      <c r="AV264" s="97"/>
      <c r="AW264" s="97"/>
      <c r="AX264" s="97"/>
      <c r="AY264" s="97"/>
      <c r="AZ264" s="97"/>
      <c r="BA264" s="97"/>
      <c r="BB264" s="97"/>
      <c r="BC264" s="97"/>
      <c r="BD264" s="97"/>
      <c r="BE264" s="97"/>
      <c r="BF264" s="97"/>
      <c r="BG264" s="97"/>
      <c r="BH264" s="97"/>
      <c r="BI264" s="97"/>
      <c r="BJ264" s="97"/>
      <c r="BK264" s="97"/>
      <c r="BL264" s="97"/>
      <c r="BM264" s="97"/>
    </row>
    <row r="265" spans="1:65">
      <c r="A265" t="s">
        <v>314</v>
      </c>
      <c r="D265" s="129" t="str">
        <f t="shared" si="12"/>
        <v>4-1</v>
      </c>
      <c r="E265" s="81"/>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c r="AG265" s="97"/>
      <c r="AH265" s="97"/>
      <c r="AI265" s="97"/>
      <c r="AJ265" s="97"/>
      <c r="AK265" s="97"/>
      <c r="AL265" s="97"/>
      <c r="AM265" s="97"/>
      <c r="AN265" s="97"/>
      <c r="AO265" s="97"/>
      <c r="AP265" s="97"/>
      <c r="AQ265" s="97"/>
      <c r="AR265" s="97"/>
      <c r="AS265" s="97"/>
      <c r="AT265" s="97"/>
      <c r="AU265" s="97"/>
      <c r="AV265" s="97"/>
      <c r="AW265" s="97"/>
      <c r="AX265" s="97"/>
      <c r="AY265" s="97"/>
      <c r="AZ265" s="97"/>
      <c r="BA265" s="97"/>
      <c r="BB265" s="97"/>
      <c r="BC265" s="97"/>
      <c r="BD265" s="97"/>
      <c r="BE265" s="97"/>
      <c r="BF265" s="97"/>
      <c r="BG265" s="97"/>
      <c r="BH265" s="97"/>
      <c r="BI265" s="97"/>
      <c r="BJ265" s="97"/>
      <c r="BK265" s="97"/>
      <c r="BL265" s="97"/>
      <c r="BM265" s="97"/>
    </row>
    <row r="266" spans="1:65">
      <c r="A266" t="s">
        <v>315</v>
      </c>
      <c r="D266" s="129" t="str">
        <f t="shared" si="12"/>
        <v>4-1</v>
      </c>
      <c r="E266" s="81"/>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c r="AG266" s="97"/>
      <c r="AH266" s="97"/>
      <c r="AI266" s="97"/>
      <c r="AJ266" s="97"/>
      <c r="AK266" s="97"/>
      <c r="AL266" s="97"/>
      <c r="AM266" s="97"/>
      <c r="AN266" s="97"/>
      <c r="AO266" s="97"/>
      <c r="AP266" s="97"/>
      <c r="AQ266" s="97"/>
      <c r="AR266" s="97"/>
      <c r="AS266" s="97"/>
      <c r="AT266" s="97"/>
      <c r="AU266" s="97"/>
      <c r="AV266" s="97"/>
      <c r="AW266" s="97"/>
      <c r="AX266" s="97"/>
      <c r="AY266" s="97"/>
      <c r="AZ266" s="97"/>
      <c r="BA266" s="97"/>
      <c r="BB266" s="97"/>
      <c r="BC266" s="97"/>
      <c r="BD266" s="97"/>
      <c r="BE266" s="97"/>
      <c r="BF266" s="97"/>
      <c r="BG266" s="97"/>
      <c r="BH266" s="97"/>
      <c r="BI266" s="97"/>
      <c r="BJ266" s="97"/>
      <c r="BK266" s="97"/>
      <c r="BL266" s="97"/>
      <c r="BM266" s="97"/>
    </row>
    <row r="267" spans="1:65">
      <c r="A267" t="s">
        <v>316</v>
      </c>
      <c r="D267" s="129" t="str">
        <f t="shared" si="12"/>
        <v>4-1</v>
      </c>
      <c r="E267" s="81"/>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c r="AG267" s="97"/>
      <c r="AH267" s="97"/>
      <c r="AI267" s="97"/>
      <c r="AJ267" s="97"/>
      <c r="AK267" s="97"/>
      <c r="AL267" s="97"/>
      <c r="AM267" s="97"/>
      <c r="AN267" s="97"/>
      <c r="AO267" s="97"/>
      <c r="AP267" s="97"/>
      <c r="AQ267" s="97"/>
      <c r="AR267" s="97"/>
      <c r="AS267" s="97"/>
      <c r="AT267" s="97"/>
      <c r="AU267" s="97"/>
      <c r="AV267" s="97"/>
      <c r="AW267" s="97"/>
      <c r="AX267" s="97"/>
      <c r="AY267" s="97"/>
      <c r="AZ267" s="97"/>
      <c r="BA267" s="97"/>
      <c r="BB267" s="97"/>
      <c r="BC267" s="97"/>
      <c r="BD267" s="97"/>
      <c r="BE267" s="97"/>
      <c r="BF267" s="97"/>
      <c r="BG267" s="97"/>
      <c r="BH267" s="97"/>
      <c r="BI267" s="97"/>
      <c r="BJ267" s="97"/>
      <c r="BK267" s="97"/>
      <c r="BL267" s="97"/>
      <c r="BM267" s="97"/>
    </row>
    <row r="268" spans="1:65">
      <c r="A268" t="s">
        <v>317</v>
      </c>
      <c r="D268" s="129" t="str">
        <f>D237&amp;"-2"</f>
        <v>4-2</v>
      </c>
      <c r="E268" s="81" t="s">
        <v>382</v>
      </c>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c r="AG268" s="97"/>
      <c r="AH268" s="97"/>
      <c r="AI268" s="97"/>
      <c r="AJ268" s="97"/>
      <c r="AK268" s="97"/>
      <c r="AL268" s="97"/>
      <c r="AM268" s="97"/>
      <c r="AN268" s="97"/>
      <c r="AO268" s="97"/>
      <c r="AP268" s="97"/>
      <c r="AQ268" s="97"/>
      <c r="AR268" s="97"/>
      <c r="AS268" s="97"/>
      <c r="AT268" s="97"/>
      <c r="AU268" s="97"/>
      <c r="AV268" s="97"/>
      <c r="AW268" s="97"/>
      <c r="AX268" s="97"/>
      <c r="AY268" s="97"/>
      <c r="AZ268" s="97"/>
      <c r="BA268" s="97"/>
      <c r="BB268" s="97"/>
      <c r="BC268" s="97"/>
      <c r="BD268" s="97"/>
      <c r="BE268" s="97"/>
      <c r="BF268" s="97"/>
      <c r="BG268" s="97"/>
      <c r="BH268" s="97"/>
      <c r="BI268" s="97"/>
      <c r="BJ268" s="97"/>
      <c r="BK268" s="97"/>
      <c r="BL268" s="97"/>
      <c r="BM268" s="97"/>
    </row>
    <row r="269" spans="1:65">
      <c r="A269" t="s">
        <v>318</v>
      </c>
      <c r="D269" s="129" t="str">
        <f>D268</f>
        <v>4-2</v>
      </c>
      <c r="E269" s="81" t="s">
        <v>598</v>
      </c>
      <c r="F269" s="97"/>
      <c r="G269" s="97"/>
      <c r="H269" s="97"/>
      <c r="I269" s="97"/>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c r="AG269" s="97"/>
      <c r="AH269" s="97"/>
      <c r="AI269" s="97"/>
      <c r="AJ269" s="97"/>
      <c r="AK269" s="97"/>
      <c r="AL269" s="97"/>
      <c r="AM269" s="97"/>
      <c r="AN269" s="97"/>
      <c r="AO269" s="97"/>
      <c r="AP269" s="97"/>
      <c r="AQ269" s="97"/>
      <c r="AR269" s="97"/>
      <c r="AS269" s="97"/>
      <c r="AT269" s="97"/>
      <c r="AU269" s="97"/>
      <c r="AV269" s="97"/>
      <c r="AW269" s="97"/>
      <c r="AX269" s="97"/>
      <c r="AY269" s="97"/>
      <c r="AZ269" s="97"/>
      <c r="BA269" s="97"/>
      <c r="BB269" s="97"/>
      <c r="BC269" s="97"/>
      <c r="BD269" s="97"/>
      <c r="BE269" s="97"/>
      <c r="BF269" s="97"/>
      <c r="BG269" s="97"/>
      <c r="BH269" s="97"/>
      <c r="BI269" s="97"/>
      <c r="BJ269" s="97"/>
      <c r="BK269" s="97"/>
      <c r="BL269" s="97"/>
      <c r="BM269" s="97"/>
    </row>
    <row r="270" spans="1:65">
      <c r="A270" t="s">
        <v>319</v>
      </c>
      <c r="D270" s="129" t="str">
        <f t="shared" ref="D270:D282" si="13">D269</f>
        <v>4-2</v>
      </c>
      <c r="E270" s="81" t="s">
        <v>28</v>
      </c>
      <c r="F270" s="97"/>
      <c r="G270" s="97"/>
      <c r="H270" s="97"/>
      <c r="I270" s="97"/>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c r="AG270" s="97"/>
      <c r="AH270" s="97"/>
      <c r="AI270" s="97"/>
      <c r="AJ270" s="97"/>
      <c r="AK270" s="97"/>
      <c r="AL270" s="97"/>
      <c r="AM270" s="97"/>
      <c r="AN270" s="97"/>
      <c r="AO270" s="97"/>
      <c r="AP270" s="97"/>
      <c r="AQ270" s="97"/>
      <c r="AR270" s="97"/>
      <c r="AS270" s="97"/>
      <c r="AT270" s="97"/>
      <c r="AU270" s="97"/>
      <c r="AV270" s="97"/>
      <c r="AW270" s="97"/>
      <c r="AX270" s="97"/>
      <c r="AY270" s="97"/>
      <c r="AZ270" s="97"/>
      <c r="BA270" s="97"/>
      <c r="BB270" s="97"/>
      <c r="BC270" s="97"/>
      <c r="BD270" s="97"/>
      <c r="BE270" s="97"/>
      <c r="BF270" s="97"/>
      <c r="BG270" s="97"/>
      <c r="BH270" s="97"/>
      <c r="BI270" s="97"/>
      <c r="BJ270" s="97"/>
      <c r="BK270" s="97"/>
      <c r="BL270" s="97"/>
      <c r="BM270" s="97"/>
    </row>
    <row r="271" spans="1:65">
      <c r="A271" t="s">
        <v>320</v>
      </c>
      <c r="D271" s="129" t="str">
        <f t="shared" si="13"/>
        <v>4-2</v>
      </c>
      <c r="E271" s="81" t="s">
        <v>379</v>
      </c>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c r="AG271" s="97"/>
      <c r="AH271" s="97"/>
      <c r="AI271" s="97"/>
      <c r="AJ271" s="97"/>
      <c r="AK271" s="97"/>
      <c r="AL271" s="97"/>
      <c r="AM271" s="97"/>
      <c r="AN271" s="97"/>
      <c r="AO271" s="97"/>
      <c r="AP271" s="97"/>
      <c r="AQ271" s="97"/>
      <c r="AR271" s="97"/>
      <c r="AS271" s="97"/>
      <c r="AT271" s="97"/>
      <c r="AU271" s="97"/>
      <c r="AV271" s="97"/>
      <c r="AW271" s="97"/>
      <c r="AX271" s="97"/>
      <c r="AY271" s="97"/>
      <c r="AZ271" s="97"/>
      <c r="BA271" s="97"/>
      <c r="BB271" s="97"/>
      <c r="BC271" s="97"/>
      <c r="BD271" s="97"/>
      <c r="BE271" s="97"/>
      <c r="BF271" s="97"/>
      <c r="BG271" s="97"/>
      <c r="BH271" s="97"/>
      <c r="BI271" s="97"/>
      <c r="BJ271" s="97"/>
      <c r="BK271" s="97"/>
      <c r="BL271" s="97"/>
      <c r="BM271" s="97"/>
    </row>
    <row r="272" spans="1:65">
      <c r="A272" t="s">
        <v>321</v>
      </c>
      <c r="D272" s="129" t="str">
        <f t="shared" si="13"/>
        <v>4-2</v>
      </c>
      <c r="E272" s="81" t="s">
        <v>30</v>
      </c>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c r="AG272" s="97"/>
      <c r="AH272" s="97"/>
      <c r="AI272" s="97"/>
      <c r="AJ272" s="97"/>
      <c r="AK272" s="97"/>
      <c r="AL272" s="97"/>
      <c r="AM272" s="97"/>
      <c r="AN272" s="97"/>
      <c r="AO272" s="97"/>
      <c r="AP272" s="97"/>
      <c r="AQ272" s="97"/>
      <c r="AR272" s="97"/>
      <c r="AS272" s="97"/>
      <c r="AT272" s="97"/>
      <c r="AU272" s="97"/>
      <c r="AV272" s="97"/>
      <c r="AW272" s="97"/>
      <c r="AX272" s="97"/>
      <c r="AY272" s="97"/>
      <c r="AZ272" s="97"/>
      <c r="BA272" s="97"/>
      <c r="BB272" s="97"/>
      <c r="BC272" s="97"/>
      <c r="BD272" s="97"/>
      <c r="BE272" s="97"/>
      <c r="BF272" s="97"/>
      <c r="BG272" s="97"/>
      <c r="BH272" s="97"/>
      <c r="BI272" s="97"/>
      <c r="BJ272" s="97"/>
      <c r="BK272" s="97"/>
      <c r="BL272" s="97"/>
      <c r="BM272" s="97"/>
    </row>
    <row r="273" spans="1:65">
      <c r="A273" t="s">
        <v>322</v>
      </c>
      <c r="D273" s="129" t="str">
        <f t="shared" si="13"/>
        <v>4-2</v>
      </c>
      <c r="E273" s="81" t="s">
        <v>32</v>
      </c>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c r="AG273" s="97"/>
      <c r="AH273" s="97"/>
      <c r="AI273" s="97"/>
      <c r="AJ273" s="97"/>
      <c r="AK273" s="97"/>
      <c r="AL273" s="97"/>
      <c r="AM273" s="97"/>
      <c r="AN273" s="97"/>
      <c r="AO273" s="97"/>
      <c r="AP273" s="97"/>
      <c r="AQ273" s="97"/>
      <c r="AR273" s="97"/>
      <c r="AS273" s="97"/>
      <c r="AT273" s="97"/>
      <c r="AU273" s="97"/>
      <c r="AV273" s="97"/>
      <c r="AW273" s="97"/>
      <c r="AX273" s="97"/>
      <c r="AY273" s="97"/>
      <c r="AZ273" s="97"/>
      <c r="BA273" s="97"/>
      <c r="BB273" s="97"/>
      <c r="BC273" s="97"/>
      <c r="BD273" s="97"/>
      <c r="BE273" s="97"/>
      <c r="BF273" s="97"/>
      <c r="BG273" s="97"/>
      <c r="BH273" s="97"/>
      <c r="BI273" s="97"/>
      <c r="BJ273" s="97"/>
      <c r="BK273" s="97"/>
      <c r="BL273" s="97"/>
      <c r="BM273" s="97"/>
    </row>
    <row r="274" spans="1:65">
      <c r="A274" t="s">
        <v>323</v>
      </c>
      <c r="D274" s="129" t="str">
        <f t="shared" si="13"/>
        <v>4-2</v>
      </c>
      <c r="E274" s="81" t="s">
        <v>33</v>
      </c>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c r="AG274" s="97"/>
      <c r="AH274" s="97"/>
      <c r="AI274" s="97"/>
      <c r="AJ274" s="97"/>
      <c r="AK274" s="97"/>
      <c r="AL274" s="97"/>
      <c r="AM274" s="97"/>
      <c r="AN274" s="97"/>
      <c r="AO274" s="97"/>
      <c r="AP274" s="97"/>
      <c r="AQ274" s="97"/>
      <c r="AR274" s="97"/>
      <c r="AS274" s="97"/>
      <c r="AT274" s="97"/>
      <c r="AU274" s="97"/>
      <c r="AV274" s="97"/>
      <c r="AW274" s="97"/>
      <c r="AX274" s="97"/>
      <c r="AY274" s="97"/>
      <c r="AZ274" s="97"/>
      <c r="BA274" s="97"/>
      <c r="BB274" s="97"/>
      <c r="BC274" s="97"/>
      <c r="BD274" s="97"/>
      <c r="BE274" s="97"/>
      <c r="BF274" s="97"/>
      <c r="BG274" s="97"/>
      <c r="BH274" s="97"/>
      <c r="BI274" s="97"/>
      <c r="BJ274" s="97"/>
      <c r="BK274" s="97"/>
      <c r="BL274" s="97"/>
      <c r="BM274" s="97"/>
    </row>
    <row r="275" spans="1:65">
      <c r="A275" t="s">
        <v>324</v>
      </c>
      <c r="D275" s="129" t="str">
        <f t="shared" si="13"/>
        <v>4-2</v>
      </c>
      <c r="E275" s="81" t="s">
        <v>34</v>
      </c>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c r="AG275" s="97"/>
      <c r="AH275" s="97"/>
      <c r="AI275" s="97"/>
      <c r="AJ275" s="97"/>
      <c r="AK275" s="97"/>
      <c r="AL275" s="97"/>
      <c r="AM275" s="97"/>
      <c r="AN275" s="97"/>
      <c r="AO275" s="97"/>
      <c r="AP275" s="97"/>
      <c r="AQ275" s="97"/>
      <c r="AR275" s="97"/>
      <c r="AS275" s="97"/>
      <c r="AT275" s="97"/>
      <c r="AU275" s="97"/>
      <c r="AV275" s="97"/>
      <c r="AW275" s="97"/>
      <c r="AX275" s="97"/>
      <c r="AY275" s="97"/>
      <c r="AZ275" s="97"/>
      <c r="BA275" s="97"/>
      <c r="BB275" s="97"/>
      <c r="BC275" s="97"/>
      <c r="BD275" s="97"/>
      <c r="BE275" s="97"/>
      <c r="BF275" s="97"/>
      <c r="BG275" s="97"/>
      <c r="BH275" s="97"/>
      <c r="BI275" s="97"/>
      <c r="BJ275" s="97"/>
      <c r="BK275" s="97"/>
      <c r="BL275" s="97"/>
      <c r="BM275" s="97"/>
    </row>
    <row r="276" spans="1:65">
      <c r="A276" t="s">
        <v>325</v>
      </c>
      <c r="D276" s="129" t="str">
        <f t="shared" si="13"/>
        <v>4-2</v>
      </c>
      <c r="E276" s="81" t="s">
        <v>562</v>
      </c>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c r="AG276" s="97"/>
      <c r="AH276" s="97"/>
      <c r="AI276" s="97"/>
      <c r="AJ276" s="97"/>
      <c r="AK276" s="97"/>
      <c r="AL276" s="97"/>
      <c r="AM276" s="97"/>
      <c r="AN276" s="97"/>
      <c r="AO276" s="97"/>
      <c r="AP276" s="97"/>
      <c r="AQ276" s="97"/>
      <c r="AR276" s="97"/>
      <c r="AS276" s="97"/>
      <c r="AT276" s="97"/>
      <c r="AU276" s="97"/>
      <c r="AV276" s="97"/>
      <c r="AW276" s="97"/>
      <c r="AX276" s="97"/>
      <c r="AY276" s="97"/>
      <c r="AZ276" s="97"/>
      <c r="BA276" s="97"/>
      <c r="BB276" s="97"/>
      <c r="BC276" s="97"/>
      <c r="BD276" s="97"/>
      <c r="BE276" s="97"/>
      <c r="BF276" s="97"/>
      <c r="BG276" s="97"/>
      <c r="BH276" s="97"/>
      <c r="BI276" s="97"/>
      <c r="BJ276" s="97"/>
      <c r="BK276" s="97"/>
      <c r="BL276" s="97"/>
      <c r="BM276" s="97"/>
    </row>
    <row r="277" spans="1:65">
      <c r="A277" t="s">
        <v>326</v>
      </c>
      <c r="D277" s="129" t="str">
        <f t="shared" si="13"/>
        <v>4-2</v>
      </c>
      <c r="E277" s="81"/>
      <c r="F277" s="97"/>
      <c r="G277" s="97"/>
      <c r="H277" s="97"/>
      <c r="I277" s="97"/>
      <c r="J277" s="97"/>
      <c r="K277" s="97"/>
      <c r="L277" s="97"/>
      <c r="M277" s="97"/>
      <c r="N277" s="97"/>
      <c r="O277" s="97"/>
      <c r="P277" s="97"/>
      <c r="Q277" s="97"/>
      <c r="R277" s="97"/>
      <c r="S277" s="97"/>
      <c r="T277" s="97"/>
      <c r="U277" s="97"/>
      <c r="V277" s="97"/>
      <c r="W277" s="97"/>
      <c r="X277" s="97"/>
      <c r="Y277" s="97"/>
      <c r="Z277" s="97"/>
      <c r="AA277" s="97"/>
      <c r="AB277" s="97"/>
      <c r="AC277" s="97"/>
      <c r="AD277" s="97"/>
      <c r="AE277" s="97"/>
      <c r="AF277" s="97"/>
      <c r="AG277" s="97"/>
      <c r="AH277" s="97"/>
      <c r="AI277" s="97"/>
      <c r="AJ277" s="97"/>
      <c r="AK277" s="97"/>
      <c r="AL277" s="97"/>
      <c r="AM277" s="97"/>
      <c r="AN277" s="97"/>
      <c r="AO277" s="97"/>
      <c r="AP277" s="97"/>
      <c r="AQ277" s="97"/>
      <c r="AR277" s="97"/>
      <c r="AS277" s="97"/>
      <c r="AT277" s="97"/>
      <c r="AU277" s="97"/>
      <c r="AV277" s="97"/>
      <c r="AW277" s="97"/>
      <c r="AX277" s="97"/>
      <c r="AY277" s="97"/>
      <c r="AZ277" s="97"/>
      <c r="BA277" s="97"/>
      <c r="BB277" s="97"/>
      <c r="BC277" s="97"/>
      <c r="BD277" s="97"/>
      <c r="BE277" s="97"/>
      <c r="BF277" s="97"/>
      <c r="BG277" s="97"/>
      <c r="BH277" s="97"/>
      <c r="BI277" s="97"/>
      <c r="BJ277" s="97"/>
      <c r="BK277" s="97"/>
      <c r="BL277" s="97"/>
      <c r="BM277" s="97"/>
    </row>
    <row r="278" spans="1:65">
      <c r="A278" t="s">
        <v>327</v>
      </c>
      <c r="D278" s="129" t="str">
        <f t="shared" si="13"/>
        <v>4-2</v>
      </c>
      <c r="E278" s="81"/>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c r="AG278" s="97"/>
      <c r="AH278" s="97"/>
      <c r="AI278" s="97"/>
      <c r="AJ278" s="97"/>
      <c r="AK278" s="97"/>
      <c r="AL278" s="97"/>
      <c r="AM278" s="97"/>
      <c r="AN278" s="97"/>
      <c r="AO278" s="97"/>
      <c r="AP278" s="97"/>
      <c r="AQ278" s="97"/>
      <c r="AR278" s="97"/>
      <c r="AS278" s="97"/>
      <c r="AT278" s="97"/>
      <c r="AU278" s="97"/>
      <c r="AV278" s="97"/>
      <c r="AW278" s="97"/>
      <c r="AX278" s="97"/>
      <c r="AY278" s="97"/>
      <c r="AZ278" s="97"/>
      <c r="BA278" s="97"/>
      <c r="BB278" s="97"/>
      <c r="BC278" s="97"/>
      <c r="BD278" s="97"/>
      <c r="BE278" s="97"/>
      <c r="BF278" s="97"/>
      <c r="BG278" s="97"/>
      <c r="BH278" s="97"/>
      <c r="BI278" s="97"/>
      <c r="BJ278" s="97"/>
      <c r="BK278" s="97"/>
      <c r="BL278" s="97"/>
      <c r="BM278" s="97"/>
    </row>
    <row r="279" spans="1:65">
      <c r="A279" t="s">
        <v>328</v>
      </c>
      <c r="D279" s="129" t="str">
        <f t="shared" si="13"/>
        <v>4-2</v>
      </c>
      <c r="E279" s="81" t="s">
        <v>730</v>
      </c>
      <c r="F279" s="97"/>
      <c r="G279" s="97"/>
      <c r="H279" s="97"/>
      <c r="I279" s="97"/>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c r="AG279" s="97"/>
      <c r="AH279" s="97"/>
      <c r="AI279" s="97"/>
      <c r="AJ279" s="97"/>
      <c r="AK279" s="97"/>
      <c r="AL279" s="97"/>
      <c r="AM279" s="97"/>
      <c r="AN279" s="97"/>
      <c r="AO279" s="97"/>
      <c r="AP279" s="97"/>
      <c r="AQ279" s="97"/>
      <c r="AR279" s="97"/>
      <c r="AS279" s="97"/>
      <c r="AT279" s="97"/>
      <c r="AU279" s="97"/>
      <c r="AV279" s="97"/>
      <c r="AW279" s="97"/>
      <c r="AX279" s="97"/>
      <c r="AY279" s="97"/>
      <c r="AZ279" s="97"/>
      <c r="BA279" s="97"/>
      <c r="BB279" s="97"/>
      <c r="BC279" s="97"/>
      <c r="BD279" s="97"/>
      <c r="BE279" s="97"/>
      <c r="BF279" s="97"/>
      <c r="BG279" s="97"/>
      <c r="BH279" s="97"/>
      <c r="BI279" s="97"/>
      <c r="BJ279" s="97"/>
      <c r="BK279" s="97"/>
      <c r="BL279" s="97"/>
      <c r="BM279" s="97"/>
    </row>
    <row r="280" spans="1:65">
      <c r="A280" t="s">
        <v>329</v>
      </c>
      <c r="D280" s="129" t="str">
        <f t="shared" si="13"/>
        <v>4-2</v>
      </c>
      <c r="E280" s="81"/>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c r="AG280" s="97"/>
      <c r="AH280" s="97"/>
      <c r="AI280" s="97"/>
      <c r="AJ280" s="97"/>
      <c r="AK280" s="97"/>
      <c r="AL280" s="97"/>
      <c r="AM280" s="97"/>
      <c r="AN280" s="97"/>
      <c r="AO280" s="97"/>
      <c r="AP280" s="97"/>
      <c r="AQ280" s="97"/>
      <c r="AR280" s="97"/>
      <c r="AS280" s="97"/>
      <c r="AT280" s="97"/>
      <c r="AU280" s="97"/>
      <c r="AV280" s="97"/>
      <c r="AW280" s="97"/>
      <c r="AX280" s="97"/>
      <c r="AY280" s="97"/>
      <c r="AZ280" s="97"/>
      <c r="BA280" s="97"/>
      <c r="BB280" s="97"/>
      <c r="BC280" s="97"/>
      <c r="BD280" s="97"/>
      <c r="BE280" s="97"/>
      <c r="BF280" s="97"/>
      <c r="BG280" s="97"/>
      <c r="BH280" s="97"/>
      <c r="BI280" s="97"/>
      <c r="BJ280" s="97"/>
      <c r="BK280" s="97"/>
      <c r="BL280" s="97"/>
      <c r="BM280" s="97"/>
    </row>
    <row r="281" spans="1:65">
      <c r="A281" t="s">
        <v>330</v>
      </c>
      <c r="D281" s="129" t="str">
        <f t="shared" si="13"/>
        <v>4-2</v>
      </c>
      <c r="E281" s="81"/>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c r="AG281" s="97"/>
      <c r="AH281" s="97"/>
      <c r="AI281" s="97"/>
      <c r="AJ281" s="97"/>
      <c r="AK281" s="97"/>
      <c r="AL281" s="97"/>
      <c r="AM281" s="97"/>
      <c r="AN281" s="97"/>
      <c r="AO281" s="97"/>
      <c r="AP281" s="97"/>
      <c r="AQ281" s="97"/>
      <c r="AR281" s="97"/>
      <c r="AS281" s="97"/>
      <c r="AT281" s="97"/>
      <c r="AU281" s="97"/>
      <c r="AV281" s="97"/>
      <c r="AW281" s="97"/>
      <c r="AX281" s="97"/>
      <c r="AY281" s="97"/>
      <c r="AZ281" s="97"/>
      <c r="BA281" s="97"/>
      <c r="BB281" s="97"/>
      <c r="BC281" s="97"/>
      <c r="BD281" s="97"/>
      <c r="BE281" s="97"/>
      <c r="BF281" s="97"/>
      <c r="BG281" s="97"/>
      <c r="BH281" s="97"/>
      <c r="BI281" s="97"/>
      <c r="BJ281" s="97"/>
      <c r="BK281" s="97"/>
      <c r="BL281" s="97"/>
      <c r="BM281" s="97"/>
    </row>
    <row r="282" spans="1:65">
      <c r="A282" t="s">
        <v>331</v>
      </c>
      <c r="D282" s="129" t="str">
        <f t="shared" si="13"/>
        <v>4-2</v>
      </c>
      <c r="E282" s="81"/>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c r="AG282" s="97"/>
      <c r="AH282" s="97"/>
      <c r="AI282" s="97"/>
      <c r="AJ282" s="97"/>
      <c r="AK282" s="97"/>
      <c r="AL282" s="97"/>
      <c r="AM282" s="97"/>
      <c r="AN282" s="97"/>
      <c r="AO282" s="97"/>
      <c r="AP282" s="97"/>
      <c r="AQ282" s="97"/>
      <c r="AR282" s="97"/>
      <c r="AS282" s="97"/>
      <c r="AT282" s="97"/>
      <c r="AU282" s="97"/>
      <c r="AV282" s="97"/>
      <c r="AW282" s="97"/>
      <c r="AX282" s="97"/>
      <c r="AY282" s="97"/>
      <c r="AZ282" s="97"/>
      <c r="BA282" s="97"/>
      <c r="BB282" s="97"/>
      <c r="BC282" s="97"/>
      <c r="BD282" s="97"/>
      <c r="BE282" s="97"/>
      <c r="BF282" s="97"/>
      <c r="BG282" s="97"/>
      <c r="BH282" s="97"/>
      <c r="BI282" s="97"/>
      <c r="BJ282" s="97"/>
      <c r="BK282" s="97"/>
      <c r="BL282" s="97"/>
      <c r="BM282" s="97"/>
    </row>
    <row r="283" spans="1:65">
      <c r="A283" t="s">
        <v>332</v>
      </c>
      <c r="D283" s="129" t="str">
        <f>D237&amp;"-3"</f>
        <v>4-3</v>
      </c>
      <c r="E283" s="81" t="s">
        <v>382</v>
      </c>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c r="AG283" s="97"/>
      <c r="AH283" s="97"/>
      <c r="AI283" s="97"/>
      <c r="AJ283" s="97"/>
      <c r="AK283" s="97"/>
      <c r="AL283" s="97"/>
      <c r="AM283" s="97"/>
      <c r="AN283" s="97"/>
      <c r="AO283" s="97"/>
      <c r="AP283" s="97"/>
      <c r="AQ283" s="97"/>
      <c r="AR283" s="97"/>
      <c r="AS283" s="97"/>
      <c r="AT283" s="97"/>
      <c r="AU283" s="97"/>
      <c r="AV283" s="97"/>
      <c r="AW283" s="97"/>
      <c r="AX283" s="97"/>
      <c r="AY283" s="97"/>
      <c r="AZ283" s="97"/>
      <c r="BA283" s="97"/>
      <c r="BB283" s="97"/>
      <c r="BC283" s="97"/>
      <c r="BD283" s="97"/>
      <c r="BE283" s="97"/>
      <c r="BF283" s="97"/>
      <c r="BG283" s="97"/>
      <c r="BH283" s="97"/>
      <c r="BI283" s="97"/>
      <c r="BJ283" s="97"/>
      <c r="BK283" s="97"/>
      <c r="BL283" s="97"/>
      <c r="BM283" s="97"/>
    </row>
    <row r="284" spans="1:65">
      <c r="A284" t="s">
        <v>333</v>
      </c>
      <c r="D284" s="129" t="str">
        <f t="shared" ref="D284:D297" si="14">D283</f>
        <v>4-3</v>
      </c>
      <c r="E284" s="81" t="s">
        <v>598</v>
      </c>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c r="AG284" s="97"/>
      <c r="AH284" s="97"/>
      <c r="AI284" s="97"/>
      <c r="AJ284" s="97"/>
      <c r="AK284" s="97"/>
      <c r="AL284" s="97"/>
      <c r="AM284" s="97"/>
      <c r="AN284" s="97"/>
      <c r="AO284" s="97"/>
      <c r="AP284" s="97"/>
      <c r="AQ284" s="97"/>
      <c r="AR284" s="97"/>
      <c r="AS284" s="97"/>
      <c r="AT284" s="97"/>
      <c r="AU284" s="97"/>
      <c r="AV284" s="97"/>
      <c r="AW284" s="97"/>
      <c r="AX284" s="97"/>
      <c r="AY284" s="97"/>
      <c r="AZ284" s="97"/>
      <c r="BA284" s="97"/>
      <c r="BB284" s="97"/>
      <c r="BC284" s="97"/>
      <c r="BD284" s="97"/>
      <c r="BE284" s="97"/>
      <c r="BF284" s="97"/>
      <c r="BG284" s="97"/>
      <c r="BH284" s="97"/>
      <c r="BI284" s="97"/>
      <c r="BJ284" s="97"/>
      <c r="BK284" s="97"/>
      <c r="BL284" s="97"/>
      <c r="BM284" s="97"/>
    </row>
    <row r="285" spans="1:65">
      <c r="A285" t="s">
        <v>334</v>
      </c>
      <c r="D285" s="129" t="str">
        <f t="shared" si="14"/>
        <v>4-3</v>
      </c>
      <c r="E285" s="81" t="s">
        <v>28</v>
      </c>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c r="AG285" s="97"/>
      <c r="AH285" s="97"/>
      <c r="AI285" s="97"/>
      <c r="AJ285" s="97"/>
      <c r="AK285" s="97"/>
      <c r="AL285" s="97"/>
      <c r="AM285" s="97"/>
      <c r="AN285" s="97"/>
      <c r="AO285" s="97"/>
      <c r="AP285" s="97"/>
      <c r="AQ285" s="97"/>
      <c r="AR285" s="97"/>
      <c r="AS285" s="97"/>
      <c r="AT285" s="97"/>
      <c r="AU285" s="97"/>
      <c r="AV285" s="97"/>
      <c r="AW285" s="97"/>
      <c r="AX285" s="97"/>
      <c r="AY285" s="97"/>
      <c r="AZ285" s="97"/>
      <c r="BA285" s="97"/>
      <c r="BB285" s="97"/>
      <c r="BC285" s="97"/>
      <c r="BD285" s="97"/>
      <c r="BE285" s="97"/>
      <c r="BF285" s="97"/>
      <c r="BG285" s="97"/>
      <c r="BH285" s="97"/>
      <c r="BI285" s="97"/>
      <c r="BJ285" s="97"/>
      <c r="BK285" s="97"/>
      <c r="BL285" s="97"/>
      <c r="BM285" s="97"/>
    </row>
    <row r="286" spans="1:65">
      <c r="A286" t="s">
        <v>335</v>
      </c>
      <c r="D286" s="129" t="str">
        <f t="shared" si="14"/>
        <v>4-3</v>
      </c>
      <c r="E286" s="81" t="s">
        <v>379</v>
      </c>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c r="AG286" s="97"/>
      <c r="AH286" s="97"/>
      <c r="AI286" s="97"/>
      <c r="AJ286" s="97"/>
      <c r="AK286" s="97"/>
      <c r="AL286" s="97"/>
      <c r="AM286" s="97"/>
      <c r="AN286" s="97"/>
      <c r="AO286" s="97"/>
      <c r="AP286" s="97"/>
      <c r="AQ286" s="97"/>
      <c r="AR286" s="97"/>
      <c r="AS286" s="97"/>
      <c r="AT286" s="97"/>
      <c r="AU286" s="97"/>
      <c r="AV286" s="97"/>
      <c r="AW286" s="97"/>
      <c r="AX286" s="97"/>
      <c r="AY286" s="97"/>
      <c r="AZ286" s="97"/>
      <c r="BA286" s="97"/>
      <c r="BB286" s="97"/>
      <c r="BC286" s="97"/>
      <c r="BD286" s="97"/>
      <c r="BE286" s="97"/>
      <c r="BF286" s="97"/>
      <c r="BG286" s="97"/>
      <c r="BH286" s="97"/>
      <c r="BI286" s="97"/>
      <c r="BJ286" s="97"/>
      <c r="BK286" s="97"/>
      <c r="BL286" s="97"/>
      <c r="BM286" s="97"/>
    </row>
    <row r="287" spans="1:65">
      <c r="A287" t="s">
        <v>336</v>
      </c>
      <c r="D287" s="129" t="str">
        <f t="shared" si="14"/>
        <v>4-3</v>
      </c>
      <c r="E287" s="81" t="s">
        <v>30</v>
      </c>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c r="AG287" s="97"/>
      <c r="AH287" s="97"/>
      <c r="AI287" s="97"/>
      <c r="AJ287" s="97"/>
      <c r="AK287" s="97"/>
      <c r="AL287" s="97"/>
      <c r="AM287" s="97"/>
      <c r="AN287" s="97"/>
      <c r="AO287" s="97"/>
      <c r="AP287" s="97"/>
      <c r="AQ287" s="97"/>
      <c r="AR287" s="97"/>
      <c r="AS287" s="97"/>
      <c r="AT287" s="97"/>
      <c r="AU287" s="97"/>
      <c r="AV287" s="97"/>
      <c r="AW287" s="97"/>
      <c r="AX287" s="97"/>
      <c r="AY287" s="97"/>
      <c r="AZ287" s="97"/>
      <c r="BA287" s="97"/>
      <c r="BB287" s="97"/>
      <c r="BC287" s="97"/>
      <c r="BD287" s="97"/>
      <c r="BE287" s="97"/>
      <c r="BF287" s="97"/>
      <c r="BG287" s="97"/>
      <c r="BH287" s="97"/>
      <c r="BI287" s="97"/>
      <c r="BJ287" s="97"/>
      <c r="BK287" s="97"/>
      <c r="BL287" s="97"/>
      <c r="BM287" s="97"/>
    </row>
    <row r="288" spans="1:65">
      <c r="A288" t="s">
        <v>337</v>
      </c>
      <c r="D288" s="129" t="str">
        <f t="shared" si="14"/>
        <v>4-3</v>
      </c>
      <c r="E288" s="81" t="s">
        <v>32</v>
      </c>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c r="AG288" s="97"/>
      <c r="AH288" s="97"/>
      <c r="AI288" s="97"/>
      <c r="AJ288" s="97"/>
      <c r="AK288" s="97"/>
      <c r="AL288" s="97"/>
      <c r="AM288" s="97"/>
      <c r="AN288" s="97"/>
      <c r="AO288" s="97"/>
      <c r="AP288" s="97"/>
      <c r="AQ288" s="97"/>
      <c r="AR288" s="97"/>
      <c r="AS288" s="97"/>
      <c r="AT288" s="97"/>
      <c r="AU288" s="97"/>
      <c r="AV288" s="97"/>
      <c r="AW288" s="97"/>
      <c r="AX288" s="97"/>
      <c r="AY288" s="97"/>
      <c r="AZ288" s="97"/>
      <c r="BA288" s="97"/>
      <c r="BB288" s="97"/>
      <c r="BC288" s="97"/>
      <c r="BD288" s="97"/>
      <c r="BE288" s="97"/>
      <c r="BF288" s="97"/>
      <c r="BG288" s="97"/>
      <c r="BH288" s="97"/>
      <c r="BI288" s="97"/>
      <c r="BJ288" s="97"/>
      <c r="BK288" s="97"/>
      <c r="BL288" s="97"/>
      <c r="BM288" s="97"/>
    </row>
    <row r="289" spans="1:65">
      <c r="A289" t="s">
        <v>338</v>
      </c>
      <c r="D289" s="129" t="str">
        <f t="shared" si="14"/>
        <v>4-3</v>
      </c>
      <c r="E289" s="81" t="s">
        <v>33</v>
      </c>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c r="AG289" s="97"/>
      <c r="AH289" s="97"/>
      <c r="AI289" s="97"/>
      <c r="AJ289" s="97"/>
      <c r="AK289" s="97"/>
      <c r="AL289" s="97"/>
      <c r="AM289" s="97"/>
      <c r="AN289" s="97"/>
      <c r="AO289" s="97"/>
      <c r="AP289" s="97"/>
      <c r="AQ289" s="97"/>
      <c r="AR289" s="97"/>
      <c r="AS289" s="97"/>
      <c r="AT289" s="97"/>
      <c r="AU289" s="97"/>
      <c r="AV289" s="97"/>
      <c r="AW289" s="97"/>
      <c r="AX289" s="97"/>
      <c r="AY289" s="97"/>
      <c r="AZ289" s="97"/>
      <c r="BA289" s="97"/>
      <c r="BB289" s="97"/>
      <c r="BC289" s="97"/>
      <c r="BD289" s="97"/>
      <c r="BE289" s="97"/>
      <c r="BF289" s="97"/>
      <c r="BG289" s="97"/>
      <c r="BH289" s="97"/>
      <c r="BI289" s="97"/>
      <c r="BJ289" s="97"/>
      <c r="BK289" s="97"/>
      <c r="BL289" s="97"/>
      <c r="BM289" s="97"/>
    </row>
    <row r="290" spans="1:65">
      <c r="A290" t="s">
        <v>339</v>
      </c>
      <c r="D290" s="129" t="str">
        <f t="shared" si="14"/>
        <v>4-3</v>
      </c>
      <c r="E290" s="81" t="s">
        <v>34</v>
      </c>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c r="AG290" s="97"/>
      <c r="AH290" s="97"/>
      <c r="AI290" s="97"/>
      <c r="AJ290" s="97"/>
      <c r="AK290" s="97"/>
      <c r="AL290" s="97"/>
      <c r="AM290" s="97"/>
      <c r="AN290" s="97"/>
      <c r="AO290" s="97"/>
      <c r="AP290" s="97"/>
      <c r="AQ290" s="97"/>
      <c r="AR290" s="97"/>
      <c r="AS290" s="97"/>
      <c r="AT290" s="97"/>
      <c r="AU290" s="97"/>
      <c r="AV290" s="97"/>
      <c r="AW290" s="97"/>
      <c r="AX290" s="97"/>
      <c r="AY290" s="97"/>
      <c r="AZ290" s="97"/>
      <c r="BA290" s="97"/>
      <c r="BB290" s="97"/>
      <c r="BC290" s="97"/>
      <c r="BD290" s="97"/>
      <c r="BE290" s="97"/>
      <c r="BF290" s="97"/>
      <c r="BG290" s="97"/>
      <c r="BH290" s="97"/>
      <c r="BI290" s="97"/>
      <c r="BJ290" s="97"/>
      <c r="BK290" s="97"/>
      <c r="BL290" s="97"/>
      <c r="BM290" s="97"/>
    </row>
    <row r="291" spans="1:65">
      <c r="A291" t="s">
        <v>340</v>
      </c>
      <c r="D291" s="129" t="str">
        <f t="shared" si="14"/>
        <v>4-3</v>
      </c>
      <c r="E291" s="81" t="s">
        <v>562</v>
      </c>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c r="AG291" s="97"/>
      <c r="AH291" s="97"/>
      <c r="AI291" s="97"/>
      <c r="AJ291" s="97"/>
      <c r="AK291" s="97"/>
      <c r="AL291" s="97"/>
      <c r="AM291" s="97"/>
      <c r="AN291" s="97"/>
      <c r="AO291" s="97"/>
      <c r="AP291" s="97"/>
      <c r="AQ291" s="97"/>
      <c r="AR291" s="97"/>
      <c r="AS291" s="97"/>
      <c r="AT291" s="97"/>
      <c r="AU291" s="97"/>
      <c r="AV291" s="97"/>
      <c r="AW291" s="97"/>
      <c r="AX291" s="97"/>
      <c r="AY291" s="97"/>
      <c r="AZ291" s="97"/>
      <c r="BA291" s="97"/>
      <c r="BB291" s="97"/>
      <c r="BC291" s="97"/>
      <c r="BD291" s="97"/>
      <c r="BE291" s="97"/>
      <c r="BF291" s="97"/>
      <c r="BG291" s="97"/>
      <c r="BH291" s="97"/>
      <c r="BI291" s="97"/>
      <c r="BJ291" s="97"/>
      <c r="BK291" s="97"/>
      <c r="BL291" s="97"/>
      <c r="BM291" s="97"/>
    </row>
    <row r="292" spans="1:65">
      <c r="A292" t="s">
        <v>341</v>
      </c>
      <c r="D292" s="129" t="str">
        <f t="shared" si="14"/>
        <v>4-3</v>
      </c>
      <c r="E292" s="81"/>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c r="AG292" s="97"/>
      <c r="AH292" s="97"/>
      <c r="AI292" s="97"/>
      <c r="AJ292" s="97"/>
      <c r="AK292" s="97"/>
      <c r="AL292" s="97"/>
      <c r="AM292" s="97"/>
      <c r="AN292" s="97"/>
      <c r="AO292" s="97"/>
      <c r="AP292" s="97"/>
      <c r="AQ292" s="97"/>
      <c r="AR292" s="97"/>
      <c r="AS292" s="97"/>
      <c r="AT292" s="97"/>
      <c r="AU292" s="97"/>
      <c r="AV292" s="97"/>
      <c r="AW292" s="97"/>
      <c r="AX292" s="97"/>
      <c r="AY292" s="97"/>
      <c r="AZ292" s="97"/>
      <c r="BA292" s="97"/>
      <c r="BB292" s="97"/>
      <c r="BC292" s="97"/>
      <c r="BD292" s="97"/>
      <c r="BE292" s="97"/>
      <c r="BF292" s="97"/>
      <c r="BG292" s="97"/>
      <c r="BH292" s="97"/>
      <c r="BI292" s="97"/>
      <c r="BJ292" s="97"/>
      <c r="BK292" s="97"/>
      <c r="BL292" s="97"/>
      <c r="BM292" s="97"/>
    </row>
    <row r="293" spans="1:65">
      <c r="A293" t="s">
        <v>342</v>
      </c>
      <c r="D293" s="129" t="str">
        <f t="shared" si="14"/>
        <v>4-3</v>
      </c>
      <c r="E293" s="81"/>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c r="AG293" s="97"/>
      <c r="AH293" s="97"/>
      <c r="AI293" s="97"/>
      <c r="AJ293" s="97"/>
      <c r="AK293" s="97"/>
      <c r="AL293" s="97"/>
      <c r="AM293" s="97"/>
      <c r="AN293" s="97"/>
      <c r="AO293" s="97"/>
      <c r="AP293" s="97"/>
      <c r="AQ293" s="97"/>
      <c r="AR293" s="97"/>
      <c r="AS293" s="97"/>
      <c r="AT293" s="97"/>
      <c r="AU293" s="97"/>
      <c r="AV293" s="97"/>
      <c r="AW293" s="97"/>
      <c r="AX293" s="97"/>
      <c r="AY293" s="97"/>
      <c r="AZ293" s="97"/>
      <c r="BA293" s="97"/>
      <c r="BB293" s="97"/>
      <c r="BC293" s="97"/>
      <c r="BD293" s="97"/>
      <c r="BE293" s="97"/>
      <c r="BF293" s="97"/>
      <c r="BG293" s="97"/>
      <c r="BH293" s="97"/>
      <c r="BI293" s="97"/>
      <c r="BJ293" s="97"/>
      <c r="BK293" s="97"/>
      <c r="BL293" s="97"/>
      <c r="BM293" s="97"/>
    </row>
    <row r="294" spans="1:65">
      <c r="A294" t="s">
        <v>343</v>
      </c>
      <c r="D294" s="129" t="str">
        <f t="shared" si="14"/>
        <v>4-3</v>
      </c>
      <c r="E294" s="81" t="s">
        <v>730</v>
      </c>
      <c r="F294" s="97"/>
      <c r="G294" s="97"/>
      <c r="H294" s="97"/>
      <c r="I294" s="97"/>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c r="AG294" s="97"/>
      <c r="AH294" s="97"/>
      <c r="AI294" s="97"/>
      <c r="AJ294" s="97"/>
      <c r="AK294" s="97"/>
      <c r="AL294" s="97"/>
      <c r="AM294" s="97"/>
      <c r="AN294" s="97"/>
      <c r="AO294" s="97"/>
      <c r="AP294" s="97"/>
      <c r="AQ294" s="97"/>
      <c r="AR294" s="97"/>
      <c r="AS294" s="97"/>
      <c r="AT294" s="97"/>
      <c r="AU294" s="97"/>
      <c r="AV294" s="97"/>
      <c r="AW294" s="97"/>
      <c r="AX294" s="97"/>
      <c r="AY294" s="97"/>
      <c r="AZ294" s="97"/>
      <c r="BA294" s="97"/>
      <c r="BB294" s="97"/>
      <c r="BC294" s="97"/>
      <c r="BD294" s="97"/>
      <c r="BE294" s="97"/>
      <c r="BF294" s="97"/>
      <c r="BG294" s="97"/>
      <c r="BH294" s="97"/>
      <c r="BI294" s="97"/>
      <c r="BJ294" s="97"/>
      <c r="BK294" s="97"/>
      <c r="BL294" s="97"/>
      <c r="BM294" s="97"/>
    </row>
    <row r="295" spans="1:65">
      <c r="A295" t="s">
        <v>344</v>
      </c>
      <c r="D295" s="129" t="str">
        <f t="shared" si="14"/>
        <v>4-3</v>
      </c>
      <c r="E295" s="81"/>
      <c r="F295" s="97"/>
      <c r="G295" s="97"/>
      <c r="H295" s="97"/>
      <c r="I295" s="97"/>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c r="AG295" s="97"/>
      <c r="AH295" s="97"/>
      <c r="AI295" s="97"/>
      <c r="AJ295" s="97"/>
      <c r="AK295" s="97"/>
      <c r="AL295" s="97"/>
      <c r="AM295" s="97"/>
      <c r="AN295" s="97"/>
      <c r="AO295" s="97"/>
      <c r="AP295" s="97"/>
      <c r="AQ295" s="97"/>
      <c r="AR295" s="97"/>
      <c r="AS295" s="97"/>
      <c r="AT295" s="97"/>
      <c r="AU295" s="97"/>
      <c r="AV295" s="97"/>
      <c r="AW295" s="97"/>
      <c r="AX295" s="97"/>
      <c r="AY295" s="97"/>
      <c r="AZ295" s="97"/>
      <c r="BA295" s="97"/>
      <c r="BB295" s="97"/>
      <c r="BC295" s="97"/>
      <c r="BD295" s="97"/>
      <c r="BE295" s="97"/>
      <c r="BF295" s="97"/>
      <c r="BG295" s="97"/>
      <c r="BH295" s="97"/>
      <c r="BI295" s="97"/>
      <c r="BJ295" s="97"/>
      <c r="BK295" s="97"/>
      <c r="BL295" s="97"/>
      <c r="BM295" s="97"/>
    </row>
    <row r="296" spans="1:65">
      <c r="A296" t="s">
        <v>345</v>
      </c>
      <c r="D296" s="129" t="str">
        <f t="shared" si="14"/>
        <v>4-3</v>
      </c>
      <c r="E296" s="81"/>
      <c r="F296" s="97"/>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c r="AG296" s="97"/>
      <c r="AH296" s="97"/>
      <c r="AI296" s="97"/>
      <c r="AJ296" s="97"/>
      <c r="AK296" s="97"/>
      <c r="AL296" s="97"/>
      <c r="AM296" s="97"/>
      <c r="AN296" s="97"/>
      <c r="AO296" s="97"/>
      <c r="AP296" s="97"/>
      <c r="AQ296" s="97"/>
      <c r="AR296" s="97"/>
      <c r="AS296" s="97"/>
      <c r="AT296" s="97"/>
      <c r="AU296" s="97"/>
      <c r="AV296" s="97"/>
      <c r="AW296" s="97"/>
      <c r="AX296" s="97"/>
      <c r="AY296" s="97"/>
      <c r="AZ296" s="97"/>
      <c r="BA296" s="97"/>
      <c r="BB296" s="97"/>
      <c r="BC296" s="97"/>
      <c r="BD296" s="97"/>
      <c r="BE296" s="97"/>
      <c r="BF296" s="97"/>
      <c r="BG296" s="97"/>
      <c r="BH296" s="97"/>
      <c r="BI296" s="97"/>
      <c r="BJ296" s="97"/>
      <c r="BK296" s="97"/>
      <c r="BL296" s="97"/>
      <c r="BM296" s="97"/>
    </row>
    <row r="297" spans="1:65">
      <c r="A297" t="s">
        <v>346</v>
      </c>
      <c r="D297" s="129" t="str">
        <f t="shared" si="14"/>
        <v>4-3</v>
      </c>
      <c r="E297" s="81"/>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c r="AG297" s="97"/>
      <c r="AH297" s="97"/>
      <c r="AI297" s="97"/>
      <c r="AJ297" s="97"/>
      <c r="AK297" s="97"/>
      <c r="AL297" s="97"/>
      <c r="AM297" s="97"/>
      <c r="AN297" s="97"/>
      <c r="AO297" s="97"/>
      <c r="AP297" s="97"/>
      <c r="AQ297" s="97"/>
      <c r="AR297" s="97"/>
      <c r="AS297" s="97"/>
      <c r="AT297" s="97"/>
      <c r="AU297" s="97"/>
      <c r="AV297" s="97"/>
      <c r="AW297" s="97"/>
      <c r="AX297" s="97"/>
      <c r="AY297" s="97"/>
      <c r="AZ297" s="97"/>
      <c r="BA297" s="97"/>
      <c r="BB297" s="97"/>
      <c r="BC297" s="97"/>
      <c r="BD297" s="97"/>
      <c r="BE297" s="97"/>
      <c r="BF297" s="97"/>
      <c r="BG297" s="97"/>
      <c r="BH297" s="97"/>
      <c r="BI297" s="97"/>
      <c r="BJ297" s="97"/>
      <c r="BK297" s="97"/>
      <c r="BL297" s="97"/>
      <c r="BM297" s="97"/>
    </row>
    <row r="298" spans="1:65">
      <c r="A298" t="s">
        <v>347</v>
      </c>
      <c r="D298" s="129" t="str">
        <f>D237&amp;"-4"</f>
        <v>4-4</v>
      </c>
      <c r="E298" s="81" t="s">
        <v>382</v>
      </c>
      <c r="F298" s="97"/>
      <c r="G298" s="97"/>
      <c r="H298" s="97"/>
      <c r="I298" s="97"/>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c r="AG298" s="97"/>
      <c r="AH298" s="97"/>
      <c r="AI298" s="97"/>
      <c r="AJ298" s="97"/>
      <c r="AK298" s="97"/>
      <c r="AL298" s="97"/>
      <c r="AM298" s="97"/>
      <c r="AN298" s="97"/>
      <c r="AO298" s="97"/>
      <c r="AP298" s="97"/>
      <c r="AQ298" s="97"/>
      <c r="AR298" s="97"/>
      <c r="AS298" s="97"/>
      <c r="AT298" s="97"/>
      <c r="AU298" s="97"/>
      <c r="AV298" s="97"/>
      <c r="AW298" s="97"/>
      <c r="AX298" s="97"/>
      <c r="AY298" s="97"/>
      <c r="AZ298" s="97"/>
      <c r="BA298" s="97"/>
      <c r="BB298" s="97"/>
      <c r="BC298" s="97"/>
      <c r="BD298" s="97"/>
      <c r="BE298" s="97"/>
      <c r="BF298" s="97"/>
      <c r="BG298" s="97"/>
      <c r="BH298" s="97"/>
      <c r="BI298" s="97"/>
      <c r="BJ298" s="97"/>
      <c r="BK298" s="97"/>
      <c r="BL298" s="97"/>
      <c r="BM298" s="97"/>
    </row>
    <row r="299" spans="1:65">
      <c r="A299" t="s">
        <v>348</v>
      </c>
      <c r="D299" s="129" t="str">
        <f t="shared" ref="D299:D312" si="15">D298</f>
        <v>4-4</v>
      </c>
      <c r="E299" s="81" t="s">
        <v>598</v>
      </c>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c r="AG299" s="97"/>
      <c r="AH299" s="97"/>
      <c r="AI299" s="97"/>
      <c r="AJ299" s="97"/>
      <c r="AK299" s="97"/>
      <c r="AL299" s="97"/>
      <c r="AM299" s="97"/>
      <c r="AN299" s="97"/>
      <c r="AO299" s="97"/>
      <c r="AP299" s="97"/>
      <c r="AQ299" s="97"/>
      <c r="AR299" s="97"/>
      <c r="AS299" s="97"/>
      <c r="AT299" s="97"/>
      <c r="AU299" s="97"/>
      <c r="AV299" s="97"/>
      <c r="AW299" s="97"/>
      <c r="AX299" s="97"/>
      <c r="AY299" s="97"/>
      <c r="AZ299" s="97"/>
      <c r="BA299" s="97"/>
      <c r="BB299" s="97"/>
      <c r="BC299" s="97"/>
      <c r="BD299" s="97"/>
      <c r="BE299" s="97"/>
      <c r="BF299" s="97"/>
      <c r="BG299" s="97"/>
      <c r="BH299" s="97"/>
      <c r="BI299" s="97"/>
      <c r="BJ299" s="97"/>
      <c r="BK299" s="97"/>
      <c r="BL299" s="97"/>
      <c r="BM299" s="97"/>
    </row>
    <row r="300" spans="1:65">
      <c r="A300" t="s">
        <v>349</v>
      </c>
      <c r="D300" s="129" t="str">
        <f t="shared" si="15"/>
        <v>4-4</v>
      </c>
      <c r="E300" s="81" t="s">
        <v>28</v>
      </c>
      <c r="F300" s="97"/>
      <c r="G300" s="97"/>
      <c r="H300" s="97"/>
      <c r="I300" s="97"/>
      <c r="J300" s="97"/>
      <c r="K300" s="97"/>
      <c r="L300" s="97"/>
      <c r="M300" s="97"/>
      <c r="N300" s="97"/>
      <c r="O300" s="97"/>
      <c r="P300" s="97"/>
      <c r="Q300" s="97"/>
      <c r="R300" s="97"/>
      <c r="S300" s="97"/>
      <c r="T300" s="97"/>
      <c r="U300" s="97"/>
      <c r="V300" s="97"/>
      <c r="W300" s="97"/>
      <c r="X300" s="97"/>
      <c r="Y300" s="97"/>
      <c r="Z300" s="97"/>
      <c r="AA300" s="97"/>
      <c r="AB300" s="97"/>
      <c r="AC300" s="97"/>
      <c r="AD300" s="97"/>
      <c r="AE300" s="97"/>
      <c r="AF300" s="97"/>
      <c r="AG300" s="97"/>
      <c r="AH300" s="97"/>
      <c r="AI300" s="97"/>
      <c r="AJ300" s="97"/>
      <c r="AK300" s="97"/>
      <c r="AL300" s="97"/>
      <c r="AM300" s="97"/>
      <c r="AN300" s="97"/>
      <c r="AO300" s="97"/>
      <c r="AP300" s="97"/>
      <c r="AQ300" s="97"/>
      <c r="AR300" s="97"/>
      <c r="AS300" s="97"/>
      <c r="AT300" s="97"/>
      <c r="AU300" s="97"/>
      <c r="AV300" s="97"/>
      <c r="AW300" s="97"/>
      <c r="AX300" s="97"/>
      <c r="AY300" s="97"/>
      <c r="AZ300" s="97"/>
      <c r="BA300" s="97"/>
      <c r="BB300" s="97"/>
      <c r="BC300" s="97"/>
      <c r="BD300" s="97"/>
      <c r="BE300" s="97"/>
      <c r="BF300" s="97"/>
      <c r="BG300" s="97"/>
      <c r="BH300" s="97"/>
      <c r="BI300" s="97"/>
      <c r="BJ300" s="97"/>
      <c r="BK300" s="97"/>
      <c r="BL300" s="97"/>
      <c r="BM300" s="97"/>
    </row>
    <row r="301" spans="1:65">
      <c r="A301" t="s">
        <v>350</v>
      </c>
      <c r="D301" s="129" t="str">
        <f t="shared" si="15"/>
        <v>4-4</v>
      </c>
      <c r="E301" s="81" t="s">
        <v>379</v>
      </c>
      <c r="F301" s="97"/>
      <c r="G301" s="97"/>
      <c r="H301" s="97"/>
      <c r="I301" s="97"/>
      <c r="J301" s="97"/>
      <c r="K301" s="97"/>
      <c r="L301" s="97"/>
      <c r="M301" s="97"/>
      <c r="N301" s="97"/>
      <c r="O301" s="97"/>
      <c r="P301" s="97"/>
      <c r="Q301" s="97"/>
      <c r="R301" s="97"/>
      <c r="S301" s="97"/>
      <c r="T301" s="97"/>
      <c r="U301" s="97"/>
      <c r="V301" s="97"/>
      <c r="W301" s="97"/>
      <c r="X301" s="97"/>
      <c r="Y301" s="97"/>
      <c r="Z301" s="97"/>
      <c r="AA301" s="97"/>
      <c r="AB301" s="97"/>
      <c r="AC301" s="97"/>
      <c r="AD301" s="97"/>
      <c r="AE301" s="97"/>
      <c r="AF301" s="97"/>
      <c r="AG301" s="97"/>
      <c r="AH301" s="97"/>
      <c r="AI301" s="97"/>
      <c r="AJ301" s="97"/>
      <c r="AK301" s="97"/>
      <c r="AL301" s="97"/>
      <c r="AM301" s="97"/>
      <c r="AN301" s="97"/>
      <c r="AO301" s="97"/>
      <c r="AP301" s="97"/>
      <c r="AQ301" s="97"/>
      <c r="AR301" s="97"/>
      <c r="AS301" s="97"/>
      <c r="AT301" s="97"/>
      <c r="AU301" s="97"/>
      <c r="AV301" s="97"/>
      <c r="AW301" s="97"/>
      <c r="AX301" s="97"/>
      <c r="AY301" s="97"/>
      <c r="AZ301" s="97"/>
      <c r="BA301" s="97"/>
      <c r="BB301" s="97"/>
      <c r="BC301" s="97"/>
      <c r="BD301" s="97"/>
      <c r="BE301" s="97"/>
      <c r="BF301" s="97"/>
      <c r="BG301" s="97"/>
      <c r="BH301" s="97"/>
      <c r="BI301" s="97"/>
      <c r="BJ301" s="97"/>
      <c r="BK301" s="97"/>
      <c r="BL301" s="97"/>
      <c r="BM301" s="97"/>
    </row>
    <row r="302" spans="1:65">
      <c r="A302" t="s">
        <v>351</v>
      </c>
      <c r="D302" s="129" t="str">
        <f t="shared" si="15"/>
        <v>4-4</v>
      </c>
      <c r="E302" s="81" t="s">
        <v>30</v>
      </c>
      <c r="F302" s="97"/>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c r="AG302" s="97"/>
      <c r="AH302" s="97"/>
      <c r="AI302" s="97"/>
      <c r="AJ302" s="97"/>
      <c r="AK302" s="97"/>
      <c r="AL302" s="97"/>
      <c r="AM302" s="97"/>
      <c r="AN302" s="97"/>
      <c r="AO302" s="97"/>
      <c r="AP302" s="97"/>
      <c r="AQ302" s="97"/>
      <c r="AR302" s="97"/>
      <c r="AS302" s="97"/>
      <c r="AT302" s="97"/>
      <c r="AU302" s="97"/>
      <c r="AV302" s="97"/>
      <c r="AW302" s="97"/>
      <c r="AX302" s="97"/>
      <c r="AY302" s="97"/>
      <c r="AZ302" s="97"/>
      <c r="BA302" s="97"/>
      <c r="BB302" s="97"/>
      <c r="BC302" s="97"/>
      <c r="BD302" s="97"/>
      <c r="BE302" s="97"/>
      <c r="BF302" s="97"/>
      <c r="BG302" s="97"/>
      <c r="BH302" s="97"/>
      <c r="BI302" s="97"/>
      <c r="BJ302" s="97"/>
      <c r="BK302" s="97"/>
      <c r="BL302" s="97"/>
      <c r="BM302" s="97"/>
    </row>
    <row r="303" spans="1:65">
      <c r="A303" t="s">
        <v>448</v>
      </c>
      <c r="D303" s="129" t="str">
        <f t="shared" si="15"/>
        <v>4-4</v>
      </c>
      <c r="E303" s="81" t="s">
        <v>32</v>
      </c>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c r="AG303" s="97"/>
      <c r="AH303" s="97"/>
      <c r="AI303" s="97"/>
      <c r="AJ303" s="97"/>
      <c r="AK303" s="97"/>
      <c r="AL303" s="97"/>
      <c r="AM303" s="97"/>
      <c r="AN303" s="97"/>
      <c r="AO303" s="97"/>
      <c r="AP303" s="97"/>
      <c r="AQ303" s="97"/>
      <c r="AR303" s="97"/>
      <c r="AS303" s="97"/>
      <c r="AT303" s="97"/>
      <c r="AU303" s="97"/>
      <c r="AV303" s="97"/>
      <c r="AW303" s="97"/>
      <c r="AX303" s="97"/>
      <c r="AY303" s="97"/>
      <c r="AZ303" s="97"/>
      <c r="BA303" s="97"/>
      <c r="BB303" s="97"/>
      <c r="BC303" s="97"/>
      <c r="BD303" s="97"/>
      <c r="BE303" s="97"/>
      <c r="BF303" s="97"/>
      <c r="BG303" s="97"/>
      <c r="BH303" s="97"/>
      <c r="BI303" s="97"/>
      <c r="BJ303" s="97"/>
      <c r="BK303" s="97"/>
      <c r="BL303" s="97"/>
      <c r="BM303" s="97"/>
    </row>
    <row r="304" spans="1:65">
      <c r="A304" t="s">
        <v>449</v>
      </c>
      <c r="D304" s="129" t="str">
        <f t="shared" si="15"/>
        <v>4-4</v>
      </c>
      <c r="E304" s="81" t="s">
        <v>33</v>
      </c>
      <c r="F304" s="97"/>
      <c r="G304" s="97"/>
      <c r="H304" s="97"/>
      <c r="I304" s="97"/>
      <c r="J304" s="97"/>
      <c r="K304" s="97"/>
      <c r="L304" s="97"/>
      <c r="M304" s="97"/>
      <c r="N304" s="97"/>
      <c r="O304" s="97"/>
      <c r="P304" s="97"/>
      <c r="Q304" s="97"/>
      <c r="R304" s="97"/>
      <c r="S304" s="97"/>
      <c r="T304" s="97"/>
      <c r="U304" s="97"/>
      <c r="V304" s="97"/>
      <c r="W304" s="97"/>
      <c r="X304" s="97"/>
      <c r="Y304" s="97"/>
      <c r="Z304" s="97"/>
      <c r="AA304" s="97"/>
      <c r="AB304" s="97"/>
      <c r="AC304" s="97"/>
      <c r="AD304" s="97"/>
      <c r="AE304" s="97"/>
      <c r="AF304" s="97"/>
      <c r="AG304" s="97"/>
      <c r="AH304" s="97"/>
      <c r="AI304" s="97"/>
      <c r="AJ304" s="97"/>
      <c r="AK304" s="97"/>
      <c r="AL304" s="97"/>
      <c r="AM304" s="97"/>
      <c r="AN304" s="97"/>
      <c r="AO304" s="97"/>
      <c r="AP304" s="97"/>
      <c r="AQ304" s="97"/>
      <c r="AR304" s="97"/>
      <c r="AS304" s="97"/>
      <c r="AT304" s="97"/>
      <c r="AU304" s="97"/>
      <c r="AV304" s="97"/>
      <c r="AW304" s="97"/>
      <c r="AX304" s="97"/>
      <c r="AY304" s="97"/>
      <c r="AZ304" s="97"/>
      <c r="BA304" s="97"/>
      <c r="BB304" s="97"/>
      <c r="BC304" s="97"/>
      <c r="BD304" s="97"/>
      <c r="BE304" s="97"/>
      <c r="BF304" s="97"/>
      <c r="BG304" s="97"/>
      <c r="BH304" s="97"/>
      <c r="BI304" s="97"/>
      <c r="BJ304" s="97"/>
      <c r="BK304" s="97"/>
      <c r="BL304" s="97"/>
      <c r="BM304" s="97"/>
    </row>
    <row r="305" spans="1:65">
      <c r="A305" t="s">
        <v>775</v>
      </c>
      <c r="D305" s="129" t="str">
        <f t="shared" si="15"/>
        <v>4-4</v>
      </c>
      <c r="E305" s="81" t="s">
        <v>34</v>
      </c>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c r="AG305" s="97"/>
      <c r="AH305" s="97"/>
      <c r="AI305" s="97"/>
      <c r="AJ305" s="97"/>
      <c r="AK305" s="97"/>
      <c r="AL305" s="97"/>
      <c r="AM305" s="97"/>
      <c r="AN305" s="97"/>
      <c r="AO305" s="97"/>
      <c r="AP305" s="97"/>
      <c r="AQ305" s="97"/>
      <c r="AR305" s="97"/>
      <c r="AS305" s="97"/>
      <c r="AT305" s="97"/>
      <c r="AU305" s="97"/>
      <c r="AV305" s="97"/>
      <c r="AW305" s="97"/>
      <c r="AX305" s="97"/>
      <c r="AY305" s="97"/>
      <c r="AZ305" s="97"/>
      <c r="BA305" s="97"/>
      <c r="BB305" s="97"/>
      <c r="BC305" s="97"/>
      <c r="BD305" s="97"/>
      <c r="BE305" s="97"/>
      <c r="BF305" s="97"/>
      <c r="BG305" s="97"/>
      <c r="BH305" s="97"/>
      <c r="BI305" s="97"/>
      <c r="BJ305" s="97"/>
      <c r="BK305" s="97"/>
      <c r="BL305" s="97"/>
      <c r="BM305" s="97"/>
    </row>
    <row r="306" spans="1:65">
      <c r="A306" t="s">
        <v>776</v>
      </c>
      <c r="D306" s="129" t="str">
        <f t="shared" si="15"/>
        <v>4-4</v>
      </c>
      <c r="E306" s="81" t="s">
        <v>562</v>
      </c>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c r="AG306" s="97"/>
      <c r="AH306" s="97"/>
      <c r="AI306" s="97"/>
      <c r="AJ306" s="97"/>
      <c r="AK306" s="97"/>
      <c r="AL306" s="97"/>
      <c r="AM306" s="97"/>
      <c r="AN306" s="97"/>
      <c r="AO306" s="97"/>
      <c r="AP306" s="97"/>
      <c r="AQ306" s="97"/>
      <c r="AR306" s="97"/>
      <c r="AS306" s="97"/>
      <c r="AT306" s="97"/>
      <c r="AU306" s="97"/>
      <c r="AV306" s="97"/>
      <c r="AW306" s="97"/>
      <c r="AX306" s="97"/>
      <c r="AY306" s="97"/>
      <c r="AZ306" s="97"/>
      <c r="BA306" s="97"/>
      <c r="BB306" s="97"/>
      <c r="BC306" s="97"/>
      <c r="BD306" s="97"/>
      <c r="BE306" s="97"/>
      <c r="BF306" s="97"/>
      <c r="BG306" s="97"/>
      <c r="BH306" s="97"/>
      <c r="BI306" s="97"/>
      <c r="BJ306" s="97"/>
      <c r="BK306" s="97"/>
      <c r="BL306" s="97"/>
      <c r="BM306" s="97"/>
    </row>
    <row r="307" spans="1:65">
      <c r="A307" t="s">
        <v>777</v>
      </c>
      <c r="D307" s="129" t="str">
        <f t="shared" si="15"/>
        <v>4-4</v>
      </c>
      <c r="E307" s="81"/>
      <c r="F307" s="97"/>
      <c r="G307" s="97"/>
      <c r="H307" s="97"/>
      <c r="I307" s="97"/>
      <c r="J307" s="97"/>
      <c r="K307" s="97"/>
      <c r="L307" s="97"/>
      <c r="M307" s="97"/>
      <c r="N307" s="97"/>
      <c r="O307" s="97"/>
      <c r="P307" s="97"/>
      <c r="Q307" s="97"/>
      <c r="R307" s="97"/>
      <c r="S307" s="97"/>
      <c r="T307" s="97"/>
      <c r="U307" s="97"/>
      <c r="V307" s="97"/>
      <c r="W307" s="97"/>
      <c r="X307" s="97"/>
      <c r="Y307" s="97"/>
      <c r="Z307" s="97"/>
      <c r="AA307" s="97"/>
      <c r="AB307" s="97"/>
      <c r="AC307" s="97"/>
      <c r="AD307" s="97"/>
      <c r="AE307" s="97"/>
      <c r="AF307" s="97"/>
      <c r="AG307" s="97"/>
      <c r="AH307" s="97"/>
      <c r="AI307" s="97"/>
      <c r="AJ307" s="97"/>
      <c r="AK307" s="97"/>
      <c r="AL307" s="97"/>
      <c r="AM307" s="97"/>
      <c r="AN307" s="97"/>
      <c r="AO307" s="97"/>
      <c r="AP307" s="97"/>
      <c r="AQ307" s="97"/>
      <c r="AR307" s="97"/>
      <c r="AS307" s="97"/>
      <c r="AT307" s="97"/>
      <c r="AU307" s="97"/>
      <c r="AV307" s="97"/>
      <c r="AW307" s="97"/>
      <c r="AX307" s="97"/>
      <c r="AY307" s="97"/>
      <c r="AZ307" s="97"/>
      <c r="BA307" s="97"/>
      <c r="BB307" s="97"/>
      <c r="BC307" s="97"/>
      <c r="BD307" s="97"/>
      <c r="BE307" s="97"/>
      <c r="BF307" s="97"/>
      <c r="BG307" s="97"/>
      <c r="BH307" s="97"/>
      <c r="BI307" s="97"/>
      <c r="BJ307" s="97"/>
      <c r="BK307" s="97"/>
      <c r="BL307" s="97"/>
      <c r="BM307" s="97"/>
    </row>
    <row r="308" spans="1:65">
      <c r="A308" t="s">
        <v>778</v>
      </c>
      <c r="D308" s="129" t="str">
        <f t="shared" si="15"/>
        <v>4-4</v>
      </c>
      <c r="E308" s="81"/>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c r="AG308" s="97"/>
      <c r="AH308" s="97"/>
      <c r="AI308" s="97"/>
      <c r="AJ308" s="97"/>
      <c r="AK308" s="97"/>
      <c r="AL308" s="97"/>
      <c r="AM308" s="97"/>
      <c r="AN308" s="97"/>
      <c r="AO308" s="97"/>
      <c r="AP308" s="97"/>
      <c r="AQ308" s="97"/>
      <c r="AR308" s="97"/>
      <c r="AS308" s="97"/>
      <c r="AT308" s="97"/>
      <c r="AU308" s="97"/>
      <c r="AV308" s="97"/>
      <c r="AW308" s="97"/>
      <c r="AX308" s="97"/>
      <c r="AY308" s="97"/>
      <c r="AZ308" s="97"/>
      <c r="BA308" s="97"/>
      <c r="BB308" s="97"/>
      <c r="BC308" s="97"/>
      <c r="BD308" s="97"/>
      <c r="BE308" s="97"/>
      <c r="BF308" s="97"/>
      <c r="BG308" s="97"/>
      <c r="BH308" s="97"/>
      <c r="BI308" s="97"/>
      <c r="BJ308" s="97"/>
      <c r="BK308" s="97"/>
      <c r="BL308" s="97"/>
      <c r="BM308" s="97"/>
    </row>
    <row r="309" spans="1:65">
      <c r="A309" t="s">
        <v>779</v>
      </c>
      <c r="D309" s="129" t="str">
        <f t="shared" si="15"/>
        <v>4-4</v>
      </c>
      <c r="E309" s="81" t="s">
        <v>730</v>
      </c>
      <c r="F309" s="97"/>
      <c r="G309" s="97"/>
      <c r="H309" s="97"/>
      <c r="I309" s="97"/>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c r="AG309" s="97"/>
      <c r="AH309" s="97"/>
      <c r="AI309" s="97"/>
      <c r="AJ309" s="97"/>
      <c r="AK309" s="97"/>
      <c r="AL309" s="97"/>
      <c r="AM309" s="97"/>
      <c r="AN309" s="97"/>
      <c r="AO309" s="97"/>
      <c r="AP309" s="97"/>
      <c r="AQ309" s="97"/>
      <c r="AR309" s="97"/>
      <c r="AS309" s="97"/>
      <c r="AT309" s="97"/>
      <c r="AU309" s="97"/>
      <c r="AV309" s="97"/>
      <c r="AW309" s="97"/>
      <c r="AX309" s="97"/>
      <c r="AY309" s="97"/>
      <c r="AZ309" s="97"/>
      <c r="BA309" s="97"/>
      <c r="BB309" s="97"/>
      <c r="BC309" s="97"/>
      <c r="BD309" s="97"/>
      <c r="BE309" s="97"/>
      <c r="BF309" s="97"/>
      <c r="BG309" s="97"/>
      <c r="BH309" s="97"/>
      <c r="BI309" s="97"/>
      <c r="BJ309" s="97"/>
      <c r="BK309" s="97"/>
      <c r="BL309" s="97"/>
      <c r="BM309" s="97"/>
    </row>
    <row r="310" spans="1:65">
      <c r="A310" t="s">
        <v>780</v>
      </c>
      <c r="D310" s="129" t="str">
        <f t="shared" si="15"/>
        <v>4-4</v>
      </c>
      <c r="E310" s="81"/>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c r="AG310" s="97"/>
      <c r="AH310" s="97"/>
      <c r="AI310" s="97"/>
      <c r="AJ310" s="97"/>
      <c r="AK310" s="97"/>
      <c r="AL310" s="97"/>
      <c r="AM310" s="97"/>
      <c r="AN310" s="97"/>
      <c r="AO310" s="97"/>
      <c r="AP310" s="97"/>
      <c r="AQ310" s="97"/>
      <c r="AR310" s="97"/>
      <c r="AS310" s="97"/>
      <c r="AT310" s="97"/>
      <c r="AU310" s="97"/>
      <c r="AV310" s="97"/>
      <c r="AW310" s="97"/>
      <c r="AX310" s="97"/>
      <c r="AY310" s="97"/>
      <c r="AZ310" s="97"/>
      <c r="BA310" s="97"/>
      <c r="BB310" s="97"/>
      <c r="BC310" s="97"/>
      <c r="BD310" s="97"/>
      <c r="BE310" s="97"/>
      <c r="BF310" s="97"/>
      <c r="BG310" s="97"/>
      <c r="BH310" s="97"/>
      <c r="BI310" s="97"/>
      <c r="BJ310" s="97"/>
      <c r="BK310" s="97"/>
      <c r="BL310" s="97"/>
      <c r="BM310" s="97"/>
    </row>
    <row r="311" spans="1:65">
      <c r="A311" t="s">
        <v>781</v>
      </c>
      <c r="D311" s="129" t="str">
        <f t="shared" si="15"/>
        <v>4-4</v>
      </c>
      <c r="E311" s="81"/>
      <c r="F311" s="97"/>
      <c r="G311" s="97"/>
      <c r="H311" s="97"/>
      <c r="I311" s="97"/>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c r="AG311" s="97"/>
      <c r="AH311" s="97"/>
      <c r="AI311" s="97"/>
      <c r="AJ311" s="97"/>
      <c r="AK311" s="97"/>
      <c r="AL311" s="97"/>
      <c r="AM311" s="97"/>
      <c r="AN311" s="97"/>
      <c r="AO311" s="97"/>
      <c r="AP311" s="97"/>
      <c r="AQ311" s="97"/>
      <c r="AR311" s="97"/>
      <c r="AS311" s="97"/>
      <c r="AT311" s="97"/>
      <c r="AU311" s="97"/>
      <c r="AV311" s="97"/>
      <c r="AW311" s="97"/>
      <c r="AX311" s="97"/>
      <c r="AY311" s="97"/>
      <c r="AZ311" s="97"/>
      <c r="BA311" s="97"/>
      <c r="BB311" s="97"/>
      <c r="BC311" s="97"/>
      <c r="BD311" s="97"/>
      <c r="BE311" s="97"/>
      <c r="BF311" s="97"/>
      <c r="BG311" s="97"/>
      <c r="BH311" s="97"/>
      <c r="BI311" s="97"/>
      <c r="BJ311" s="97"/>
      <c r="BK311" s="97"/>
      <c r="BL311" s="97"/>
      <c r="BM311" s="97"/>
    </row>
    <row r="312" spans="1:65">
      <c r="A312" t="s">
        <v>782</v>
      </c>
      <c r="D312" s="129" t="str">
        <f t="shared" si="15"/>
        <v>4-4</v>
      </c>
      <c r="E312" s="81"/>
      <c r="F312" s="97"/>
      <c r="G312" s="97"/>
      <c r="H312" s="97"/>
      <c r="I312" s="97"/>
      <c r="J312" s="97"/>
      <c r="K312" s="97"/>
      <c r="L312" s="97"/>
      <c r="M312" s="97"/>
      <c r="N312" s="97"/>
      <c r="O312" s="97"/>
      <c r="P312" s="97"/>
      <c r="Q312" s="97"/>
      <c r="R312" s="97"/>
      <c r="S312" s="97"/>
      <c r="T312" s="97"/>
      <c r="U312" s="97"/>
      <c r="V312" s="97"/>
      <c r="W312" s="97"/>
      <c r="X312" s="97"/>
      <c r="Y312" s="97"/>
      <c r="Z312" s="97"/>
      <c r="AA312" s="97"/>
      <c r="AB312" s="97"/>
      <c r="AC312" s="97"/>
      <c r="AD312" s="97"/>
      <c r="AE312" s="97"/>
      <c r="AF312" s="97"/>
      <c r="AG312" s="97"/>
      <c r="AH312" s="97"/>
      <c r="AI312" s="97"/>
      <c r="AJ312" s="97"/>
      <c r="AK312" s="97"/>
      <c r="AL312" s="97"/>
      <c r="AM312" s="97"/>
      <c r="AN312" s="97"/>
      <c r="AO312" s="97"/>
      <c r="AP312" s="97"/>
      <c r="AQ312" s="97"/>
      <c r="AR312" s="97"/>
      <c r="AS312" s="97"/>
      <c r="AT312" s="97"/>
      <c r="AU312" s="97"/>
      <c r="AV312" s="97"/>
      <c r="AW312" s="97"/>
      <c r="AX312" s="97"/>
      <c r="AY312" s="97"/>
      <c r="AZ312" s="97"/>
      <c r="BA312" s="97"/>
      <c r="BB312" s="97"/>
      <c r="BC312" s="97"/>
      <c r="BD312" s="97"/>
      <c r="BE312" s="97"/>
      <c r="BF312" s="97"/>
      <c r="BG312" s="97"/>
      <c r="BH312" s="97"/>
      <c r="BI312" s="97"/>
      <c r="BJ312" s="97"/>
      <c r="BK312" s="97"/>
      <c r="BL312" s="97"/>
      <c r="BM312" s="97"/>
    </row>
    <row r="313" spans="1:65">
      <c r="A313" t="s">
        <v>783</v>
      </c>
      <c r="D313" s="128">
        <v>5</v>
      </c>
      <c r="E313" s="81" t="s">
        <v>707</v>
      </c>
      <c r="F313" s="97"/>
      <c r="G313" s="97"/>
      <c r="H313" s="97"/>
      <c r="I313" s="97"/>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c r="AG313" s="97"/>
      <c r="AH313" s="97"/>
      <c r="AI313" s="97"/>
      <c r="AJ313" s="97"/>
      <c r="AK313" s="97"/>
      <c r="AL313" s="97"/>
      <c r="AM313" s="97"/>
      <c r="AN313" s="97"/>
      <c r="AO313" s="97"/>
      <c r="AP313" s="97"/>
      <c r="AQ313" s="97"/>
      <c r="AR313" s="97"/>
      <c r="AS313" s="97"/>
      <c r="AT313" s="97"/>
      <c r="AU313" s="97"/>
      <c r="AV313" s="97"/>
      <c r="AW313" s="97"/>
      <c r="AX313" s="97"/>
      <c r="AY313" s="97"/>
      <c r="AZ313" s="97"/>
      <c r="BA313" s="97"/>
      <c r="BB313" s="97"/>
      <c r="BC313" s="97"/>
      <c r="BD313" s="97"/>
      <c r="BE313" s="97"/>
      <c r="BF313" s="97"/>
      <c r="BG313" s="97"/>
      <c r="BH313" s="97"/>
      <c r="BI313" s="97"/>
      <c r="BJ313" s="97"/>
      <c r="BK313" s="97"/>
      <c r="BL313" s="97"/>
      <c r="BM313" s="97"/>
    </row>
    <row r="314" spans="1:65">
      <c r="A314" t="s">
        <v>784</v>
      </c>
      <c r="D314" s="128">
        <f>D313</f>
        <v>5</v>
      </c>
      <c r="E314" s="81" t="s">
        <v>710</v>
      </c>
      <c r="F314" s="97"/>
      <c r="G314" s="97"/>
      <c r="H314" s="97"/>
      <c r="I314" s="97"/>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c r="AG314" s="97"/>
      <c r="AH314" s="97"/>
      <c r="AI314" s="97"/>
      <c r="AJ314" s="97"/>
      <c r="AK314" s="97"/>
      <c r="AL314" s="97"/>
      <c r="AM314" s="97"/>
      <c r="AN314" s="97"/>
      <c r="AO314" s="97"/>
      <c r="AP314" s="97"/>
      <c r="AQ314" s="97"/>
      <c r="AR314" s="97"/>
      <c r="AS314" s="97"/>
      <c r="AT314" s="97"/>
      <c r="AU314" s="97"/>
      <c r="AV314" s="97"/>
      <c r="AW314" s="97"/>
      <c r="AX314" s="97"/>
      <c r="AY314" s="97"/>
      <c r="AZ314" s="97"/>
      <c r="BA314" s="97"/>
      <c r="BB314" s="97"/>
      <c r="BC314" s="97"/>
      <c r="BD314" s="97"/>
      <c r="BE314" s="97"/>
      <c r="BF314" s="97"/>
      <c r="BG314" s="97"/>
      <c r="BH314" s="97"/>
      <c r="BI314" s="97"/>
      <c r="BJ314" s="97"/>
      <c r="BK314" s="97"/>
      <c r="BL314" s="97"/>
      <c r="BM314" s="97"/>
    </row>
    <row r="315" spans="1:65">
      <c r="A315" t="s">
        <v>785</v>
      </c>
      <c r="D315" s="128">
        <f t="shared" ref="D315:D328" si="16">D314</f>
        <v>5</v>
      </c>
      <c r="E315" s="81" t="s">
        <v>29</v>
      </c>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c r="AG315" s="97"/>
      <c r="AH315" s="97"/>
      <c r="AI315" s="97"/>
      <c r="AJ315" s="97"/>
      <c r="AK315" s="97"/>
      <c r="AL315" s="97"/>
      <c r="AM315" s="97"/>
      <c r="AN315" s="97"/>
      <c r="AO315" s="97"/>
      <c r="AP315" s="97"/>
      <c r="AQ315" s="97"/>
      <c r="AR315" s="97"/>
      <c r="AS315" s="97"/>
      <c r="AT315" s="97"/>
      <c r="AU315" s="97"/>
      <c r="AV315" s="97"/>
      <c r="AW315" s="97"/>
      <c r="AX315" s="97"/>
      <c r="AY315" s="97"/>
      <c r="AZ315" s="97"/>
      <c r="BA315" s="97"/>
      <c r="BB315" s="97"/>
      <c r="BC315" s="97"/>
      <c r="BD315" s="97"/>
      <c r="BE315" s="97"/>
      <c r="BF315" s="97"/>
      <c r="BG315" s="97"/>
      <c r="BH315" s="97"/>
      <c r="BI315" s="97"/>
      <c r="BJ315" s="97"/>
      <c r="BK315" s="97"/>
      <c r="BL315" s="97"/>
      <c r="BM315" s="97"/>
    </row>
    <row r="316" spans="1:65">
      <c r="A316" t="s">
        <v>786</v>
      </c>
      <c r="D316" s="128">
        <f t="shared" si="16"/>
        <v>5</v>
      </c>
      <c r="E316" s="81" t="s">
        <v>380</v>
      </c>
      <c r="F316" s="97"/>
      <c r="G316" s="97"/>
      <c r="H316" s="97"/>
      <c r="I316" s="97"/>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c r="AG316" s="97"/>
      <c r="AH316" s="97"/>
      <c r="AI316" s="97"/>
      <c r="AJ316" s="97"/>
      <c r="AK316" s="97"/>
      <c r="AL316" s="97"/>
      <c r="AM316" s="97"/>
      <c r="AN316" s="97"/>
      <c r="AO316" s="97"/>
      <c r="AP316" s="97"/>
      <c r="AQ316" s="97"/>
      <c r="AR316" s="97"/>
      <c r="AS316" s="97"/>
      <c r="AT316" s="97"/>
      <c r="AU316" s="97"/>
      <c r="AV316" s="97"/>
      <c r="AW316" s="97"/>
      <c r="AX316" s="97"/>
      <c r="AY316" s="97"/>
      <c r="AZ316" s="97"/>
      <c r="BA316" s="97"/>
      <c r="BB316" s="97"/>
      <c r="BC316" s="97"/>
      <c r="BD316" s="97"/>
      <c r="BE316" s="97"/>
      <c r="BF316" s="97"/>
      <c r="BG316" s="97"/>
      <c r="BH316" s="97"/>
      <c r="BI316" s="97"/>
      <c r="BJ316" s="97"/>
      <c r="BK316" s="97"/>
      <c r="BL316" s="97"/>
      <c r="BM316" s="97"/>
    </row>
    <row r="317" spans="1:65">
      <c r="A317" t="s">
        <v>787</v>
      </c>
      <c r="D317" s="128">
        <f t="shared" si="16"/>
        <v>5</v>
      </c>
      <c r="E317" s="81" t="s">
        <v>381</v>
      </c>
      <c r="F317" s="97"/>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c r="AG317" s="97"/>
      <c r="AH317" s="97"/>
      <c r="AI317" s="97"/>
      <c r="AJ317" s="97"/>
      <c r="AK317" s="97"/>
      <c r="AL317" s="97"/>
      <c r="AM317" s="97"/>
      <c r="AN317" s="97"/>
      <c r="AO317" s="97"/>
      <c r="AP317" s="97"/>
      <c r="AQ317" s="97"/>
      <c r="AR317" s="97"/>
      <c r="AS317" s="97"/>
      <c r="AT317" s="97"/>
      <c r="AU317" s="97"/>
      <c r="AV317" s="97"/>
      <c r="AW317" s="97"/>
      <c r="AX317" s="97"/>
      <c r="AY317" s="97"/>
      <c r="AZ317" s="97"/>
      <c r="BA317" s="97"/>
      <c r="BB317" s="97"/>
      <c r="BC317" s="97"/>
      <c r="BD317" s="97"/>
      <c r="BE317" s="97"/>
      <c r="BF317" s="97"/>
      <c r="BG317" s="97"/>
      <c r="BH317" s="97"/>
      <c r="BI317" s="97"/>
      <c r="BJ317" s="97"/>
      <c r="BK317" s="97"/>
      <c r="BL317" s="97"/>
      <c r="BM317" s="97"/>
    </row>
    <row r="318" spans="1:65">
      <c r="A318" t="s">
        <v>788</v>
      </c>
      <c r="D318" s="128">
        <f t="shared" si="16"/>
        <v>5</v>
      </c>
      <c r="E318" s="81" t="s">
        <v>31</v>
      </c>
      <c r="F318" s="97"/>
      <c r="G318" s="97"/>
      <c r="H318" s="97"/>
      <c r="I318" s="97"/>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c r="AG318" s="97"/>
      <c r="AH318" s="97"/>
      <c r="AI318" s="97"/>
      <c r="AJ318" s="97"/>
      <c r="AK318" s="97"/>
      <c r="AL318" s="97"/>
      <c r="AM318" s="97"/>
      <c r="AN318" s="97"/>
      <c r="AO318" s="97"/>
      <c r="AP318" s="97"/>
      <c r="AQ318" s="97"/>
      <c r="AR318" s="97"/>
      <c r="AS318" s="97"/>
      <c r="AT318" s="97"/>
      <c r="AU318" s="97"/>
      <c r="AV318" s="97"/>
      <c r="AW318" s="97"/>
      <c r="AX318" s="97"/>
      <c r="AY318" s="97"/>
      <c r="AZ318" s="97"/>
      <c r="BA318" s="97"/>
      <c r="BB318" s="97"/>
      <c r="BC318" s="97"/>
      <c r="BD318" s="97"/>
      <c r="BE318" s="97"/>
      <c r="BF318" s="97"/>
      <c r="BG318" s="97"/>
      <c r="BH318" s="97"/>
      <c r="BI318" s="97"/>
      <c r="BJ318" s="97"/>
      <c r="BK318" s="97"/>
      <c r="BL318" s="97"/>
      <c r="BM318" s="97"/>
    </row>
    <row r="319" spans="1:65">
      <c r="A319" t="s">
        <v>789</v>
      </c>
      <c r="D319" s="128">
        <f t="shared" si="16"/>
        <v>5</v>
      </c>
      <c r="E319" s="81" t="s">
        <v>723</v>
      </c>
      <c r="F319" s="97"/>
      <c r="G319" s="97"/>
      <c r="H319" s="97"/>
      <c r="I319" s="97"/>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c r="AG319" s="97"/>
      <c r="AH319" s="97"/>
      <c r="AI319" s="97"/>
      <c r="AJ319" s="97"/>
      <c r="AK319" s="97"/>
      <c r="AL319" s="97"/>
      <c r="AM319" s="97"/>
      <c r="AN319" s="97"/>
      <c r="AO319" s="97"/>
      <c r="AP319" s="97"/>
      <c r="AQ319" s="97"/>
      <c r="AR319" s="97"/>
      <c r="AS319" s="97"/>
      <c r="AT319" s="97"/>
      <c r="AU319" s="97"/>
      <c r="AV319" s="97"/>
      <c r="AW319" s="97"/>
      <c r="AX319" s="97"/>
      <c r="AY319" s="97"/>
      <c r="AZ319" s="97"/>
      <c r="BA319" s="97"/>
      <c r="BB319" s="97"/>
      <c r="BC319" s="97"/>
      <c r="BD319" s="97"/>
      <c r="BE319" s="97"/>
      <c r="BF319" s="97"/>
      <c r="BG319" s="97"/>
      <c r="BH319" s="97"/>
      <c r="BI319" s="97"/>
      <c r="BJ319" s="97"/>
      <c r="BK319" s="97"/>
      <c r="BL319" s="97"/>
      <c r="BM319" s="97"/>
    </row>
    <row r="320" spans="1:65">
      <c r="A320" t="s">
        <v>790</v>
      </c>
      <c r="D320" s="128">
        <f t="shared" si="16"/>
        <v>5</v>
      </c>
      <c r="E320" s="81" t="s">
        <v>724</v>
      </c>
      <c r="F320" s="97"/>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c r="AG320" s="97"/>
      <c r="AH320" s="97"/>
      <c r="AI320" s="97"/>
      <c r="AJ320" s="97"/>
      <c r="AK320" s="97"/>
      <c r="AL320" s="97"/>
      <c r="AM320" s="97"/>
      <c r="AN320" s="97"/>
      <c r="AO320" s="97"/>
      <c r="AP320" s="97"/>
      <c r="AQ320" s="97"/>
      <c r="AR320" s="97"/>
      <c r="AS320" s="97"/>
      <c r="AT320" s="97"/>
      <c r="AU320" s="97"/>
      <c r="AV320" s="97"/>
      <c r="AW320" s="97"/>
      <c r="AX320" s="97"/>
      <c r="AY320" s="97"/>
      <c r="AZ320" s="97"/>
      <c r="BA320" s="97"/>
      <c r="BB320" s="97"/>
      <c r="BC320" s="97"/>
      <c r="BD320" s="97"/>
      <c r="BE320" s="97"/>
      <c r="BF320" s="97"/>
      <c r="BG320" s="97"/>
      <c r="BH320" s="97"/>
      <c r="BI320" s="97"/>
      <c r="BJ320" s="97"/>
      <c r="BK320" s="97"/>
      <c r="BL320" s="97"/>
      <c r="BM320" s="97"/>
    </row>
    <row r="321" spans="1:65">
      <c r="A321" t="s">
        <v>791</v>
      </c>
      <c r="D321" s="128">
        <f t="shared" si="16"/>
        <v>5</v>
      </c>
      <c r="E321" s="81" t="s">
        <v>725</v>
      </c>
      <c r="F321" s="97"/>
      <c r="G321" s="97"/>
      <c r="H321" s="97"/>
      <c r="I321" s="97"/>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c r="AG321" s="97"/>
      <c r="AH321" s="97"/>
      <c r="AI321" s="97"/>
      <c r="AJ321" s="97"/>
      <c r="AK321" s="97"/>
      <c r="AL321" s="97"/>
      <c r="AM321" s="97"/>
      <c r="AN321" s="97"/>
      <c r="AO321" s="97"/>
      <c r="AP321" s="97"/>
      <c r="AQ321" s="97"/>
      <c r="AR321" s="97"/>
      <c r="AS321" s="97"/>
      <c r="AT321" s="97"/>
      <c r="AU321" s="97"/>
      <c r="AV321" s="97"/>
      <c r="AW321" s="97"/>
      <c r="AX321" s="97"/>
      <c r="AY321" s="97"/>
      <c r="AZ321" s="97"/>
      <c r="BA321" s="97"/>
      <c r="BB321" s="97"/>
      <c r="BC321" s="97"/>
      <c r="BD321" s="97"/>
      <c r="BE321" s="97"/>
      <c r="BF321" s="97"/>
      <c r="BG321" s="97"/>
      <c r="BH321" s="97"/>
      <c r="BI321" s="97"/>
      <c r="BJ321" s="97"/>
      <c r="BK321" s="97"/>
      <c r="BL321" s="97"/>
      <c r="BM321" s="97"/>
    </row>
    <row r="322" spans="1:65">
      <c r="A322" t="s">
        <v>792</v>
      </c>
      <c r="D322" s="128">
        <f t="shared" si="16"/>
        <v>5</v>
      </c>
      <c r="E322" s="81" t="s">
        <v>726</v>
      </c>
      <c r="F322" s="97"/>
      <c r="G322" s="97"/>
      <c r="H322" s="97"/>
      <c r="I322" s="97"/>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c r="AG322" s="97"/>
      <c r="AH322" s="97"/>
      <c r="AI322" s="97"/>
      <c r="AJ322" s="97"/>
      <c r="AK322" s="97"/>
      <c r="AL322" s="97"/>
      <c r="AM322" s="97"/>
      <c r="AN322" s="97"/>
      <c r="AO322" s="97"/>
      <c r="AP322" s="97"/>
      <c r="AQ322" s="97"/>
      <c r="AR322" s="97"/>
      <c r="AS322" s="97"/>
      <c r="AT322" s="97"/>
      <c r="AU322" s="97"/>
      <c r="AV322" s="97"/>
      <c r="AW322" s="97"/>
      <c r="AX322" s="97"/>
      <c r="AY322" s="97"/>
      <c r="AZ322" s="97"/>
      <c r="BA322" s="97"/>
      <c r="BB322" s="97"/>
      <c r="BC322" s="97"/>
      <c r="BD322" s="97"/>
      <c r="BE322" s="97"/>
      <c r="BF322" s="97"/>
      <c r="BG322" s="97"/>
      <c r="BH322" s="97"/>
      <c r="BI322" s="97"/>
      <c r="BJ322" s="97"/>
      <c r="BK322" s="97"/>
      <c r="BL322" s="97"/>
      <c r="BM322" s="97"/>
    </row>
    <row r="323" spans="1:65">
      <c r="A323" t="s">
        <v>793</v>
      </c>
      <c r="D323" s="128">
        <f t="shared" si="16"/>
        <v>5</v>
      </c>
      <c r="E323" s="81" t="s">
        <v>727</v>
      </c>
      <c r="F323" s="97"/>
      <c r="G323" s="97"/>
      <c r="H323" s="97"/>
      <c r="I323" s="97"/>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c r="AG323" s="97"/>
      <c r="AH323" s="97"/>
      <c r="AI323" s="97"/>
      <c r="AJ323" s="97"/>
      <c r="AK323" s="97"/>
      <c r="AL323" s="97"/>
      <c r="AM323" s="97"/>
      <c r="AN323" s="97"/>
      <c r="AO323" s="97"/>
      <c r="AP323" s="97"/>
      <c r="AQ323" s="97"/>
      <c r="AR323" s="97"/>
      <c r="AS323" s="97"/>
      <c r="AT323" s="97"/>
      <c r="AU323" s="97"/>
      <c r="AV323" s="97"/>
      <c r="AW323" s="97"/>
      <c r="AX323" s="97"/>
      <c r="AY323" s="97"/>
      <c r="AZ323" s="97"/>
      <c r="BA323" s="97"/>
      <c r="BB323" s="97"/>
      <c r="BC323" s="97"/>
      <c r="BD323" s="97"/>
      <c r="BE323" s="97"/>
      <c r="BF323" s="97"/>
      <c r="BG323" s="97"/>
      <c r="BH323" s="97"/>
      <c r="BI323" s="97"/>
      <c r="BJ323" s="97"/>
      <c r="BK323" s="97"/>
      <c r="BL323" s="97"/>
      <c r="BM323" s="97"/>
    </row>
    <row r="324" spans="1:65">
      <c r="A324" t="s">
        <v>794</v>
      </c>
      <c r="D324" s="128">
        <f t="shared" si="16"/>
        <v>5</v>
      </c>
      <c r="E324" s="81"/>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c r="AG324" s="97"/>
      <c r="AH324" s="97"/>
      <c r="AI324" s="97"/>
      <c r="AJ324" s="97"/>
      <c r="AK324" s="97"/>
      <c r="AL324" s="97"/>
      <c r="AM324" s="97"/>
      <c r="AN324" s="97"/>
      <c r="AO324" s="97"/>
      <c r="AP324" s="97"/>
      <c r="AQ324" s="97"/>
      <c r="AR324" s="97"/>
      <c r="AS324" s="97"/>
      <c r="AT324" s="97"/>
      <c r="AU324" s="97"/>
      <c r="AV324" s="97"/>
      <c r="AW324" s="97"/>
      <c r="AX324" s="97"/>
      <c r="AY324" s="97"/>
      <c r="AZ324" s="97"/>
      <c r="BA324" s="97"/>
      <c r="BB324" s="97"/>
      <c r="BC324" s="97"/>
      <c r="BD324" s="97"/>
      <c r="BE324" s="97"/>
      <c r="BF324" s="97"/>
      <c r="BG324" s="97"/>
      <c r="BH324" s="97"/>
      <c r="BI324" s="97"/>
      <c r="BJ324" s="97"/>
      <c r="BK324" s="97"/>
      <c r="BL324" s="97"/>
      <c r="BM324" s="97"/>
    </row>
    <row r="325" spans="1:65">
      <c r="A325" t="s">
        <v>803</v>
      </c>
      <c r="D325" s="128">
        <f t="shared" si="16"/>
        <v>5</v>
      </c>
      <c r="E325" s="81"/>
      <c r="F325" s="97"/>
      <c r="G325" s="97"/>
      <c r="H325" s="97"/>
      <c r="I325" s="97"/>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c r="AG325" s="97"/>
      <c r="AH325" s="97"/>
      <c r="AI325" s="97"/>
      <c r="AJ325" s="97"/>
      <c r="AK325" s="97"/>
      <c r="AL325" s="97"/>
      <c r="AM325" s="97"/>
      <c r="AN325" s="97"/>
      <c r="AO325" s="97"/>
      <c r="AP325" s="97"/>
      <c r="AQ325" s="97"/>
      <c r="AR325" s="97"/>
      <c r="AS325" s="97"/>
      <c r="AT325" s="97"/>
      <c r="AU325" s="97"/>
      <c r="AV325" s="97"/>
      <c r="AW325" s="97"/>
      <c r="AX325" s="97"/>
      <c r="AY325" s="97"/>
      <c r="AZ325" s="97"/>
      <c r="BA325" s="97"/>
      <c r="BB325" s="97"/>
      <c r="BC325" s="97"/>
      <c r="BD325" s="97"/>
      <c r="BE325" s="97"/>
      <c r="BF325" s="97"/>
      <c r="BG325" s="97"/>
      <c r="BH325" s="97"/>
      <c r="BI325" s="97"/>
      <c r="BJ325" s="97"/>
      <c r="BK325" s="97"/>
      <c r="BL325" s="97"/>
      <c r="BM325" s="97"/>
    </row>
    <row r="326" spans="1:65">
      <c r="A326" t="s">
        <v>804</v>
      </c>
      <c r="D326" s="128">
        <f t="shared" si="16"/>
        <v>5</v>
      </c>
      <c r="E326" s="81"/>
      <c r="F326" s="97"/>
      <c r="G326" s="97"/>
      <c r="H326" s="97"/>
      <c r="I326" s="97"/>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c r="AG326" s="97"/>
      <c r="AH326" s="97"/>
      <c r="AI326" s="97"/>
      <c r="AJ326" s="97"/>
      <c r="AK326" s="97"/>
      <c r="AL326" s="97"/>
      <c r="AM326" s="97"/>
      <c r="AN326" s="97"/>
      <c r="AO326" s="97"/>
      <c r="AP326" s="97"/>
      <c r="AQ326" s="97"/>
      <c r="AR326" s="97"/>
      <c r="AS326" s="97"/>
      <c r="AT326" s="97"/>
      <c r="AU326" s="97"/>
      <c r="AV326" s="97"/>
      <c r="AW326" s="97"/>
      <c r="AX326" s="97"/>
      <c r="AY326" s="97"/>
      <c r="AZ326" s="97"/>
      <c r="BA326" s="97"/>
      <c r="BB326" s="97"/>
      <c r="BC326" s="97"/>
      <c r="BD326" s="97"/>
      <c r="BE326" s="97"/>
      <c r="BF326" s="97"/>
      <c r="BG326" s="97"/>
      <c r="BH326" s="97"/>
      <c r="BI326" s="97"/>
      <c r="BJ326" s="97"/>
      <c r="BK326" s="97"/>
      <c r="BL326" s="97"/>
      <c r="BM326" s="97"/>
    </row>
    <row r="327" spans="1:65">
      <c r="A327" t="s">
        <v>805</v>
      </c>
      <c r="D327" s="128">
        <f t="shared" si="16"/>
        <v>5</v>
      </c>
      <c r="E327" s="81"/>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c r="AG327" s="97"/>
      <c r="AH327" s="97"/>
      <c r="AI327" s="97"/>
      <c r="AJ327" s="97"/>
      <c r="AK327" s="97"/>
      <c r="AL327" s="97"/>
      <c r="AM327" s="97"/>
      <c r="AN327" s="97"/>
      <c r="AO327" s="97"/>
      <c r="AP327" s="97"/>
      <c r="AQ327" s="97"/>
      <c r="AR327" s="97"/>
      <c r="AS327" s="97"/>
      <c r="AT327" s="97"/>
      <c r="AU327" s="97"/>
      <c r="AV327" s="97"/>
      <c r="AW327" s="97"/>
      <c r="AX327" s="97"/>
      <c r="AY327" s="97"/>
      <c r="AZ327" s="97"/>
      <c r="BA327" s="97"/>
      <c r="BB327" s="97"/>
      <c r="BC327" s="97"/>
      <c r="BD327" s="97"/>
      <c r="BE327" s="97"/>
      <c r="BF327" s="97"/>
      <c r="BG327" s="97"/>
      <c r="BH327" s="97"/>
      <c r="BI327" s="97"/>
      <c r="BJ327" s="97"/>
      <c r="BK327" s="97"/>
      <c r="BL327" s="97"/>
      <c r="BM327" s="97"/>
    </row>
    <row r="328" spans="1:65">
      <c r="A328" t="s">
        <v>806</v>
      </c>
      <c r="D328" s="128">
        <f t="shared" si="16"/>
        <v>5</v>
      </c>
      <c r="E328" s="81"/>
      <c r="F328" s="97"/>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c r="AG328" s="97"/>
      <c r="AH328" s="97"/>
      <c r="AI328" s="97"/>
      <c r="AJ328" s="97"/>
      <c r="AK328" s="97"/>
      <c r="AL328" s="97"/>
      <c r="AM328" s="97"/>
      <c r="AN328" s="97"/>
      <c r="AO328" s="97"/>
      <c r="AP328" s="97"/>
      <c r="AQ328" s="97"/>
      <c r="AR328" s="97"/>
      <c r="AS328" s="97"/>
      <c r="AT328" s="97"/>
      <c r="AU328" s="97"/>
      <c r="AV328" s="97"/>
      <c r="AW328" s="97"/>
      <c r="AX328" s="97"/>
      <c r="AY328" s="97"/>
      <c r="AZ328" s="97"/>
      <c r="BA328" s="97"/>
      <c r="BB328" s="97"/>
      <c r="BC328" s="97"/>
      <c r="BD328" s="97"/>
      <c r="BE328" s="97"/>
      <c r="BF328" s="97"/>
      <c r="BG328" s="97"/>
      <c r="BH328" s="97"/>
      <c r="BI328" s="97"/>
      <c r="BJ328" s="97"/>
      <c r="BK328" s="97"/>
      <c r="BL328" s="97"/>
      <c r="BM328" s="97"/>
    </row>
    <row r="329" spans="1:65">
      <c r="A329" t="s">
        <v>807</v>
      </c>
      <c r="D329" s="129" t="str">
        <f>D313&amp;"-1"</f>
        <v>5-1</v>
      </c>
      <c r="E329" s="81" t="s">
        <v>382</v>
      </c>
      <c r="F329" s="97"/>
      <c r="G329" s="97"/>
      <c r="H329" s="97"/>
      <c r="I329" s="97"/>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c r="AG329" s="97"/>
      <c r="AH329" s="97"/>
      <c r="AI329" s="97"/>
      <c r="AJ329" s="97"/>
      <c r="AK329" s="97"/>
      <c r="AL329" s="97"/>
      <c r="AM329" s="97"/>
      <c r="AN329" s="97"/>
      <c r="AO329" s="97"/>
      <c r="AP329" s="97"/>
      <c r="AQ329" s="97"/>
      <c r="AR329" s="97"/>
      <c r="AS329" s="97"/>
      <c r="AT329" s="97"/>
      <c r="AU329" s="97"/>
      <c r="AV329" s="97"/>
      <c r="AW329" s="97"/>
      <c r="AX329" s="97"/>
      <c r="AY329" s="97"/>
      <c r="AZ329" s="97"/>
      <c r="BA329" s="97"/>
      <c r="BB329" s="97"/>
      <c r="BC329" s="97"/>
      <c r="BD329" s="97"/>
      <c r="BE329" s="97"/>
      <c r="BF329" s="97"/>
      <c r="BG329" s="97"/>
      <c r="BH329" s="97"/>
      <c r="BI329" s="97"/>
      <c r="BJ329" s="97"/>
      <c r="BK329" s="97"/>
      <c r="BL329" s="97"/>
      <c r="BM329" s="97"/>
    </row>
    <row r="330" spans="1:65">
      <c r="A330" t="s">
        <v>808</v>
      </c>
      <c r="D330" s="129" t="str">
        <f>D329</f>
        <v>5-1</v>
      </c>
      <c r="E330" s="81" t="s">
        <v>598</v>
      </c>
      <c r="F330" s="97"/>
      <c r="G330" s="97"/>
      <c r="H330" s="97"/>
      <c r="I330" s="97"/>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c r="AG330" s="97"/>
      <c r="AH330" s="97"/>
      <c r="AI330" s="97"/>
      <c r="AJ330" s="97"/>
      <c r="AK330" s="97"/>
      <c r="AL330" s="97"/>
      <c r="AM330" s="97"/>
      <c r="AN330" s="97"/>
      <c r="AO330" s="97"/>
      <c r="AP330" s="97"/>
      <c r="AQ330" s="97"/>
      <c r="AR330" s="97"/>
      <c r="AS330" s="97"/>
      <c r="AT330" s="97"/>
      <c r="AU330" s="97"/>
      <c r="AV330" s="97"/>
      <c r="AW330" s="97"/>
      <c r="AX330" s="97"/>
      <c r="AY330" s="97"/>
      <c r="AZ330" s="97"/>
      <c r="BA330" s="97"/>
      <c r="BB330" s="97"/>
      <c r="BC330" s="97"/>
      <c r="BD330" s="97"/>
      <c r="BE330" s="97"/>
      <c r="BF330" s="97"/>
      <c r="BG330" s="97"/>
      <c r="BH330" s="97"/>
      <c r="BI330" s="97"/>
      <c r="BJ330" s="97"/>
      <c r="BK330" s="97"/>
      <c r="BL330" s="97"/>
      <c r="BM330" s="97"/>
    </row>
    <row r="331" spans="1:65">
      <c r="A331" t="s">
        <v>809</v>
      </c>
      <c r="D331" s="129" t="str">
        <f t="shared" ref="D331:D343" si="17">D330</f>
        <v>5-1</v>
      </c>
      <c r="E331" s="81" t="s">
        <v>28</v>
      </c>
      <c r="F331" s="97"/>
      <c r="G331" s="97"/>
      <c r="H331" s="97"/>
      <c r="I331" s="97"/>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c r="AG331" s="97"/>
      <c r="AH331" s="97"/>
      <c r="AI331" s="97"/>
      <c r="AJ331" s="97"/>
      <c r="AK331" s="97"/>
      <c r="AL331" s="97"/>
      <c r="AM331" s="97"/>
      <c r="AN331" s="97"/>
      <c r="AO331" s="97"/>
      <c r="AP331" s="97"/>
      <c r="AQ331" s="97"/>
      <c r="AR331" s="97"/>
      <c r="AS331" s="97"/>
      <c r="AT331" s="97"/>
      <c r="AU331" s="97"/>
      <c r="AV331" s="97"/>
      <c r="AW331" s="97"/>
      <c r="AX331" s="97"/>
      <c r="AY331" s="97"/>
      <c r="AZ331" s="97"/>
      <c r="BA331" s="97"/>
      <c r="BB331" s="97"/>
      <c r="BC331" s="97"/>
      <c r="BD331" s="97"/>
      <c r="BE331" s="97"/>
      <c r="BF331" s="97"/>
      <c r="BG331" s="97"/>
      <c r="BH331" s="97"/>
      <c r="BI331" s="97"/>
      <c r="BJ331" s="97"/>
      <c r="BK331" s="97"/>
      <c r="BL331" s="97"/>
      <c r="BM331" s="97"/>
    </row>
    <row r="332" spans="1:65">
      <c r="A332" t="s">
        <v>810</v>
      </c>
      <c r="D332" s="129" t="str">
        <f t="shared" si="17"/>
        <v>5-1</v>
      </c>
      <c r="E332" s="81" t="s">
        <v>379</v>
      </c>
      <c r="F332" s="97"/>
      <c r="G332" s="97"/>
      <c r="H332" s="97"/>
      <c r="I332" s="97"/>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c r="AG332" s="97"/>
      <c r="AH332" s="97"/>
      <c r="AI332" s="97"/>
      <c r="AJ332" s="97"/>
      <c r="AK332" s="97"/>
      <c r="AL332" s="97"/>
      <c r="AM332" s="97"/>
      <c r="AN332" s="97"/>
      <c r="AO332" s="97"/>
      <c r="AP332" s="97"/>
      <c r="AQ332" s="97"/>
      <c r="AR332" s="97"/>
      <c r="AS332" s="97"/>
      <c r="AT332" s="97"/>
      <c r="AU332" s="97"/>
      <c r="AV332" s="97"/>
      <c r="AW332" s="97"/>
      <c r="AX332" s="97"/>
      <c r="AY332" s="97"/>
      <c r="AZ332" s="97"/>
      <c r="BA332" s="97"/>
      <c r="BB332" s="97"/>
      <c r="BC332" s="97"/>
      <c r="BD332" s="97"/>
      <c r="BE332" s="97"/>
      <c r="BF332" s="97"/>
      <c r="BG332" s="97"/>
      <c r="BH332" s="97"/>
      <c r="BI332" s="97"/>
      <c r="BJ332" s="97"/>
      <c r="BK332" s="97"/>
      <c r="BL332" s="97"/>
      <c r="BM332" s="97"/>
    </row>
    <row r="333" spans="1:65">
      <c r="A333" t="s">
        <v>811</v>
      </c>
      <c r="D333" s="129" t="str">
        <f t="shared" si="17"/>
        <v>5-1</v>
      </c>
      <c r="E333" s="81" t="s">
        <v>30</v>
      </c>
      <c r="F333" s="97"/>
      <c r="G333" s="97"/>
      <c r="H333" s="97"/>
      <c r="I333" s="97"/>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c r="AG333" s="97"/>
      <c r="AH333" s="97"/>
      <c r="AI333" s="97"/>
      <c r="AJ333" s="97"/>
      <c r="AK333" s="97"/>
      <c r="AL333" s="97"/>
      <c r="AM333" s="97"/>
      <c r="AN333" s="97"/>
      <c r="AO333" s="97"/>
      <c r="AP333" s="97"/>
      <c r="AQ333" s="97"/>
      <c r="AR333" s="97"/>
      <c r="AS333" s="97"/>
      <c r="AT333" s="97"/>
      <c r="AU333" s="97"/>
      <c r="AV333" s="97"/>
      <c r="AW333" s="97"/>
      <c r="AX333" s="97"/>
      <c r="AY333" s="97"/>
      <c r="AZ333" s="97"/>
      <c r="BA333" s="97"/>
      <c r="BB333" s="97"/>
      <c r="BC333" s="97"/>
      <c r="BD333" s="97"/>
      <c r="BE333" s="97"/>
      <c r="BF333" s="97"/>
      <c r="BG333" s="97"/>
      <c r="BH333" s="97"/>
      <c r="BI333" s="97"/>
      <c r="BJ333" s="97"/>
      <c r="BK333" s="97"/>
      <c r="BL333" s="97"/>
      <c r="BM333" s="97"/>
    </row>
    <row r="334" spans="1:65">
      <c r="A334" t="s">
        <v>812</v>
      </c>
      <c r="D334" s="129" t="str">
        <f t="shared" si="17"/>
        <v>5-1</v>
      </c>
      <c r="E334" s="81" t="s">
        <v>32</v>
      </c>
      <c r="F334" s="97"/>
      <c r="G334" s="97"/>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c r="AG334" s="97"/>
      <c r="AH334" s="97"/>
      <c r="AI334" s="97"/>
      <c r="AJ334" s="97"/>
      <c r="AK334" s="97"/>
      <c r="AL334" s="97"/>
      <c r="AM334" s="97"/>
      <c r="AN334" s="97"/>
      <c r="AO334" s="97"/>
      <c r="AP334" s="97"/>
      <c r="AQ334" s="97"/>
      <c r="AR334" s="97"/>
      <c r="AS334" s="97"/>
      <c r="AT334" s="97"/>
      <c r="AU334" s="97"/>
      <c r="AV334" s="97"/>
      <c r="AW334" s="97"/>
      <c r="AX334" s="97"/>
      <c r="AY334" s="97"/>
      <c r="AZ334" s="97"/>
      <c r="BA334" s="97"/>
      <c r="BB334" s="97"/>
      <c r="BC334" s="97"/>
      <c r="BD334" s="97"/>
      <c r="BE334" s="97"/>
      <c r="BF334" s="97"/>
      <c r="BG334" s="97"/>
      <c r="BH334" s="97"/>
      <c r="BI334" s="97"/>
      <c r="BJ334" s="97"/>
      <c r="BK334" s="97"/>
      <c r="BL334" s="97"/>
      <c r="BM334" s="97"/>
    </row>
    <row r="335" spans="1:65">
      <c r="A335" t="s">
        <v>813</v>
      </c>
      <c r="D335" s="129" t="str">
        <f t="shared" si="17"/>
        <v>5-1</v>
      </c>
      <c r="E335" s="81" t="s">
        <v>33</v>
      </c>
      <c r="F335" s="97"/>
      <c r="G335" s="97"/>
      <c r="H335" s="97"/>
      <c r="I335" s="97"/>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c r="AG335" s="97"/>
      <c r="AH335" s="97"/>
      <c r="AI335" s="97"/>
      <c r="AJ335" s="97"/>
      <c r="AK335" s="97"/>
      <c r="AL335" s="97"/>
      <c r="AM335" s="97"/>
      <c r="AN335" s="97"/>
      <c r="AO335" s="97"/>
      <c r="AP335" s="97"/>
      <c r="AQ335" s="97"/>
      <c r="AR335" s="97"/>
      <c r="AS335" s="97"/>
      <c r="AT335" s="97"/>
      <c r="AU335" s="97"/>
      <c r="AV335" s="97"/>
      <c r="AW335" s="97"/>
      <c r="AX335" s="97"/>
      <c r="AY335" s="97"/>
      <c r="AZ335" s="97"/>
      <c r="BA335" s="97"/>
      <c r="BB335" s="97"/>
      <c r="BC335" s="97"/>
      <c r="BD335" s="97"/>
      <c r="BE335" s="97"/>
      <c r="BF335" s="97"/>
      <c r="BG335" s="97"/>
      <c r="BH335" s="97"/>
      <c r="BI335" s="97"/>
      <c r="BJ335" s="97"/>
      <c r="BK335" s="97"/>
      <c r="BL335" s="97"/>
      <c r="BM335" s="97"/>
    </row>
    <row r="336" spans="1:65">
      <c r="A336" t="s">
        <v>814</v>
      </c>
      <c r="D336" s="129" t="str">
        <f t="shared" si="17"/>
        <v>5-1</v>
      </c>
      <c r="E336" s="81" t="s">
        <v>34</v>
      </c>
      <c r="F336" s="97"/>
      <c r="G336" s="97"/>
      <c r="H336" s="97"/>
      <c r="I336" s="97"/>
      <c r="J336" s="97"/>
      <c r="K336" s="97"/>
      <c r="L336" s="97"/>
      <c r="M336" s="97"/>
      <c r="N336" s="97"/>
      <c r="O336" s="97"/>
      <c r="P336" s="97"/>
      <c r="Q336" s="97"/>
      <c r="R336" s="97"/>
      <c r="S336" s="97"/>
      <c r="T336" s="97"/>
      <c r="U336" s="97"/>
      <c r="V336" s="97"/>
      <c r="W336" s="97"/>
      <c r="X336" s="97"/>
      <c r="Y336" s="97"/>
      <c r="Z336" s="97"/>
      <c r="AA336" s="97"/>
      <c r="AB336" s="97"/>
      <c r="AC336" s="97"/>
      <c r="AD336" s="97"/>
      <c r="AE336" s="97"/>
      <c r="AF336" s="97"/>
      <c r="AG336" s="97"/>
      <c r="AH336" s="97"/>
      <c r="AI336" s="97"/>
      <c r="AJ336" s="97"/>
      <c r="AK336" s="97"/>
      <c r="AL336" s="97"/>
      <c r="AM336" s="97"/>
      <c r="AN336" s="97"/>
      <c r="AO336" s="97"/>
      <c r="AP336" s="97"/>
      <c r="AQ336" s="97"/>
      <c r="AR336" s="97"/>
      <c r="AS336" s="97"/>
      <c r="AT336" s="97"/>
      <c r="AU336" s="97"/>
      <c r="AV336" s="97"/>
      <c r="AW336" s="97"/>
      <c r="AX336" s="97"/>
      <c r="AY336" s="97"/>
      <c r="AZ336" s="97"/>
      <c r="BA336" s="97"/>
      <c r="BB336" s="97"/>
      <c r="BC336" s="97"/>
      <c r="BD336" s="97"/>
      <c r="BE336" s="97"/>
      <c r="BF336" s="97"/>
      <c r="BG336" s="97"/>
      <c r="BH336" s="97"/>
      <c r="BI336" s="97"/>
      <c r="BJ336" s="97"/>
      <c r="BK336" s="97"/>
      <c r="BL336" s="97"/>
      <c r="BM336" s="97"/>
    </row>
    <row r="337" spans="1:65">
      <c r="A337" t="s">
        <v>815</v>
      </c>
      <c r="D337" s="129" t="str">
        <f t="shared" si="17"/>
        <v>5-1</v>
      </c>
      <c r="E337" s="81" t="s">
        <v>562</v>
      </c>
      <c r="F337" s="97"/>
      <c r="G337" s="97"/>
      <c r="H337" s="97"/>
      <c r="I337" s="97"/>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c r="AG337" s="97"/>
      <c r="AH337" s="97"/>
      <c r="AI337" s="97"/>
      <c r="AJ337" s="97"/>
      <c r="AK337" s="97"/>
      <c r="AL337" s="97"/>
      <c r="AM337" s="97"/>
      <c r="AN337" s="97"/>
      <c r="AO337" s="97"/>
      <c r="AP337" s="97"/>
      <c r="AQ337" s="97"/>
      <c r="AR337" s="97"/>
      <c r="AS337" s="97"/>
      <c r="AT337" s="97"/>
      <c r="AU337" s="97"/>
      <c r="AV337" s="97"/>
      <c r="AW337" s="97"/>
      <c r="AX337" s="97"/>
      <c r="AY337" s="97"/>
      <c r="AZ337" s="97"/>
      <c r="BA337" s="97"/>
      <c r="BB337" s="97"/>
      <c r="BC337" s="97"/>
      <c r="BD337" s="97"/>
      <c r="BE337" s="97"/>
      <c r="BF337" s="97"/>
      <c r="BG337" s="97"/>
      <c r="BH337" s="97"/>
      <c r="BI337" s="97"/>
      <c r="BJ337" s="97"/>
      <c r="BK337" s="97"/>
      <c r="BL337" s="97"/>
      <c r="BM337" s="97"/>
    </row>
    <row r="338" spans="1:65">
      <c r="A338" t="s">
        <v>816</v>
      </c>
      <c r="D338" s="129" t="str">
        <f t="shared" si="17"/>
        <v>5-1</v>
      </c>
      <c r="E338" s="81"/>
      <c r="F338" s="97"/>
      <c r="G338" s="97"/>
      <c r="H338" s="97"/>
      <c r="I338" s="97"/>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c r="AG338" s="97"/>
      <c r="AH338" s="97"/>
      <c r="AI338" s="97"/>
      <c r="AJ338" s="97"/>
      <c r="AK338" s="97"/>
      <c r="AL338" s="97"/>
      <c r="AM338" s="97"/>
      <c r="AN338" s="97"/>
      <c r="AO338" s="97"/>
      <c r="AP338" s="97"/>
      <c r="AQ338" s="97"/>
      <c r="AR338" s="97"/>
      <c r="AS338" s="97"/>
      <c r="AT338" s="97"/>
      <c r="AU338" s="97"/>
      <c r="AV338" s="97"/>
      <c r="AW338" s="97"/>
      <c r="AX338" s="97"/>
      <c r="AY338" s="97"/>
      <c r="AZ338" s="97"/>
      <c r="BA338" s="97"/>
      <c r="BB338" s="97"/>
      <c r="BC338" s="97"/>
      <c r="BD338" s="97"/>
      <c r="BE338" s="97"/>
      <c r="BF338" s="97"/>
      <c r="BG338" s="97"/>
      <c r="BH338" s="97"/>
      <c r="BI338" s="97"/>
      <c r="BJ338" s="97"/>
      <c r="BK338" s="97"/>
      <c r="BL338" s="97"/>
      <c r="BM338" s="97"/>
    </row>
    <row r="339" spans="1:65">
      <c r="A339" t="s">
        <v>817</v>
      </c>
      <c r="D339" s="129" t="str">
        <f t="shared" si="17"/>
        <v>5-1</v>
      </c>
      <c r="E339" s="81"/>
      <c r="F339" s="97"/>
      <c r="G339" s="97"/>
      <c r="H339" s="97"/>
      <c r="I339" s="97"/>
      <c r="J339" s="97"/>
      <c r="K339" s="97"/>
      <c r="L339" s="97"/>
      <c r="M339" s="97"/>
      <c r="N339" s="97"/>
      <c r="O339" s="97"/>
      <c r="P339" s="97"/>
      <c r="Q339" s="97"/>
      <c r="R339" s="97"/>
      <c r="S339" s="97"/>
      <c r="T339" s="97"/>
      <c r="U339" s="97"/>
      <c r="V339" s="97"/>
      <c r="W339" s="97"/>
      <c r="X339" s="97"/>
      <c r="Y339" s="97"/>
      <c r="Z339" s="97"/>
      <c r="AA339" s="97"/>
      <c r="AB339" s="97"/>
      <c r="AC339" s="97"/>
      <c r="AD339" s="97"/>
      <c r="AE339" s="97"/>
      <c r="AF339" s="97"/>
      <c r="AG339" s="97"/>
      <c r="AH339" s="97"/>
      <c r="AI339" s="97"/>
      <c r="AJ339" s="97"/>
      <c r="AK339" s="97"/>
      <c r="AL339" s="97"/>
      <c r="AM339" s="97"/>
      <c r="AN339" s="97"/>
      <c r="AO339" s="97"/>
      <c r="AP339" s="97"/>
      <c r="AQ339" s="97"/>
      <c r="AR339" s="97"/>
      <c r="AS339" s="97"/>
      <c r="AT339" s="97"/>
      <c r="AU339" s="97"/>
      <c r="AV339" s="97"/>
      <c r="AW339" s="97"/>
      <c r="AX339" s="97"/>
      <c r="AY339" s="97"/>
      <c r="AZ339" s="97"/>
      <c r="BA339" s="97"/>
      <c r="BB339" s="97"/>
      <c r="BC339" s="97"/>
      <c r="BD339" s="97"/>
      <c r="BE339" s="97"/>
      <c r="BF339" s="97"/>
      <c r="BG339" s="97"/>
      <c r="BH339" s="97"/>
      <c r="BI339" s="97"/>
      <c r="BJ339" s="97"/>
      <c r="BK339" s="97"/>
      <c r="BL339" s="97"/>
      <c r="BM339" s="97"/>
    </row>
    <row r="340" spans="1:65">
      <c r="A340" t="s">
        <v>818</v>
      </c>
      <c r="D340" s="129" t="str">
        <f t="shared" si="17"/>
        <v>5-1</v>
      </c>
      <c r="E340" s="81" t="s">
        <v>730</v>
      </c>
      <c r="F340" s="97"/>
      <c r="G340" s="97"/>
      <c r="H340" s="97"/>
      <c r="I340" s="97"/>
      <c r="J340" s="97"/>
      <c r="K340" s="97"/>
      <c r="L340" s="97"/>
      <c r="M340" s="97"/>
      <c r="N340" s="97"/>
      <c r="O340" s="97"/>
      <c r="P340" s="97"/>
      <c r="Q340" s="97"/>
      <c r="R340" s="97"/>
      <c r="S340" s="97"/>
      <c r="T340" s="97"/>
      <c r="U340" s="97"/>
      <c r="V340" s="97"/>
      <c r="W340" s="97"/>
      <c r="X340" s="97"/>
      <c r="Y340" s="97"/>
      <c r="Z340" s="97"/>
      <c r="AA340" s="97"/>
      <c r="AB340" s="97"/>
      <c r="AC340" s="97"/>
      <c r="AD340" s="97"/>
      <c r="AE340" s="97"/>
      <c r="AF340" s="97"/>
      <c r="AG340" s="97"/>
      <c r="AH340" s="97"/>
      <c r="AI340" s="97"/>
      <c r="AJ340" s="97"/>
      <c r="AK340" s="97"/>
      <c r="AL340" s="97"/>
      <c r="AM340" s="97"/>
      <c r="AN340" s="97"/>
      <c r="AO340" s="97"/>
      <c r="AP340" s="97"/>
      <c r="AQ340" s="97"/>
      <c r="AR340" s="97"/>
      <c r="AS340" s="97"/>
      <c r="AT340" s="97"/>
      <c r="AU340" s="97"/>
      <c r="AV340" s="97"/>
      <c r="AW340" s="97"/>
      <c r="AX340" s="97"/>
      <c r="AY340" s="97"/>
      <c r="AZ340" s="97"/>
      <c r="BA340" s="97"/>
      <c r="BB340" s="97"/>
      <c r="BC340" s="97"/>
      <c r="BD340" s="97"/>
      <c r="BE340" s="97"/>
      <c r="BF340" s="97"/>
      <c r="BG340" s="97"/>
      <c r="BH340" s="97"/>
      <c r="BI340" s="97"/>
      <c r="BJ340" s="97"/>
      <c r="BK340" s="97"/>
      <c r="BL340" s="97"/>
      <c r="BM340" s="97"/>
    </row>
    <row r="341" spans="1:65">
      <c r="A341" t="s">
        <v>819</v>
      </c>
      <c r="D341" s="129" t="str">
        <f t="shared" si="17"/>
        <v>5-1</v>
      </c>
      <c r="E341" s="81"/>
      <c r="F341" s="97"/>
      <c r="G341" s="97"/>
      <c r="H341" s="97"/>
      <c r="I341" s="97"/>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c r="AG341" s="97"/>
      <c r="AH341" s="97"/>
      <c r="AI341" s="97"/>
      <c r="AJ341" s="97"/>
      <c r="AK341" s="97"/>
      <c r="AL341" s="97"/>
      <c r="AM341" s="97"/>
      <c r="AN341" s="97"/>
      <c r="AO341" s="97"/>
      <c r="AP341" s="97"/>
      <c r="AQ341" s="97"/>
      <c r="AR341" s="97"/>
      <c r="AS341" s="97"/>
      <c r="AT341" s="97"/>
      <c r="AU341" s="97"/>
      <c r="AV341" s="97"/>
      <c r="AW341" s="97"/>
      <c r="AX341" s="97"/>
      <c r="AY341" s="97"/>
      <c r="AZ341" s="97"/>
      <c r="BA341" s="97"/>
      <c r="BB341" s="97"/>
      <c r="BC341" s="97"/>
      <c r="BD341" s="97"/>
      <c r="BE341" s="97"/>
      <c r="BF341" s="97"/>
      <c r="BG341" s="97"/>
      <c r="BH341" s="97"/>
      <c r="BI341" s="97"/>
      <c r="BJ341" s="97"/>
      <c r="BK341" s="97"/>
      <c r="BL341" s="97"/>
      <c r="BM341" s="97"/>
    </row>
    <row r="342" spans="1:65">
      <c r="A342" t="s">
        <v>820</v>
      </c>
      <c r="D342" s="129" t="str">
        <f t="shared" si="17"/>
        <v>5-1</v>
      </c>
      <c r="E342" s="81"/>
      <c r="F342" s="97"/>
      <c r="G342" s="97"/>
      <c r="H342" s="97"/>
      <c r="I342" s="97"/>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c r="AG342" s="97"/>
      <c r="AH342" s="97"/>
      <c r="AI342" s="97"/>
      <c r="AJ342" s="97"/>
      <c r="AK342" s="97"/>
      <c r="AL342" s="97"/>
      <c r="AM342" s="97"/>
      <c r="AN342" s="97"/>
      <c r="AO342" s="97"/>
      <c r="AP342" s="97"/>
      <c r="AQ342" s="97"/>
      <c r="AR342" s="97"/>
      <c r="AS342" s="97"/>
      <c r="AT342" s="97"/>
      <c r="AU342" s="97"/>
      <c r="AV342" s="97"/>
      <c r="AW342" s="97"/>
      <c r="AX342" s="97"/>
      <c r="AY342" s="97"/>
      <c r="AZ342" s="97"/>
      <c r="BA342" s="97"/>
      <c r="BB342" s="97"/>
      <c r="BC342" s="97"/>
      <c r="BD342" s="97"/>
      <c r="BE342" s="97"/>
      <c r="BF342" s="97"/>
      <c r="BG342" s="97"/>
      <c r="BH342" s="97"/>
      <c r="BI342" s="97"/>
      <c r="BJ342" s="97"/>
      <c r="BK342" s="97"/>
      <c r="BL342" s="97"/>
      <c r="BM342" s="97"/>
    </row>
    <row r="343" spans="1:65">
      <c r="A343" t="s">
        <v>821</v>
      </c>
      <c r="D343" s="129" t="str">
        <f t="shared" si="17"/>
        <v>5-1</v>
      </c>
      <c r="E343" s="81"/>
      <c r="F343" s="97"/>
      <c r="G343" s="97"/>
      <c r="H343" s="97"/>
      <c r="I343" s="97"/>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c r="AG343" s="97"/>
      <c r="AH343" s="97"/>
      <c r="AI343" s="97"/>
      <c r="AJ343" s="97"/>
      <c r="AK343" s="97"/>
      <c r="AL343" s="97"/>
      <c r="AM343" s="97"/>
      <c r="AN343" s="97"/>
      <c r="AO343" s="97"/>
      <c r="AP343" s="97"/>
      <c r="AQ343" s="97"/>
      <c r="AR343" s="97"/>
      <c r="AS343" s="97"/>
      <c r="AT343" s="97"/>
      <c r="AU343" s="97"/>
      <c r="AV343" s="97"/>
      <c r="AW343" s="97"/>
      <c r="AX343" s="97"/>
      <c r="AY343" s="97"/>
      <c r="AZ343" s="97"/>
      <c r="BA343" s="97"/>
      <c r="BB343" s="97"/>
      <c r="BC343" s="97"/>
      <c r="BD343" s="97"/>
      <c r="BE343" s="97"/>
      <c r="BF343" s="97"/>
      <c r="BG343" s="97"/>
      <c r="BH343" s="97"/>
      <c r="BI343" s="97"/>
      <c r="BJ343" s="97"/>
      <c r="BK343" s="97"/>
      <c r="BL343" s="97"/>
      <c r="BM343" s="97"/>
    </row>
    <row r="344" spans="1:65">
      <c r="A344" t="s">
        <v>822</v>
      </c>
      <c r="D344" s="129" t="str">
        <f>D313&amp;"-2"</f>
        <v>5-2</v>
      </c>
      <c r="E344" s="81" t="s">
        <v>382</v>
      </c>
      <c r="F344" s="97"/>
      <c r="G344" s="97"/>
      <c r="H344" s="97"/>
      <c r="I344" s="97"/>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c r="AG344" s="97"/>
      <c r="AH344" s="97"/>
      <c r="AI344" s="97"/>
      <c r="AJ344" s="97"/>
      <c r="AK344" s="97"/>
      <c r="AL344" s="97"/>
      <c r="AM344" s="97"/>
      <c r="AN344" s="97"/>
      <c r="AO344" s="97"/>
      <c r="AP344" s="97"/>
      <c r="AQ344" s="97"/>
      <c r="AR344" s="97"/>
      <c r="AS344" s="97"/>
      <c r="AT344" s="97"/>
      <c r="AU344" s="97"/>
      <c r="AV344" s="97"/>
      <c r="AW344" s="97"/>
      <c r="AX344" s="97"/>
      <c r="AY344" s="97"/>
      <c r="AZ344" s="97"/>
      <c r="BA344" s="97"/>
      <c r="BB344" s="97"/>
      <c r="BC344" s="97"/>
      <c r="BD344" s="97"/>
      <c r="BE344" s="97"/>
      <c r="BF344" s="97"/>
      <c r="BG344" s="97"/>
      <c r="BH344" s="97"/>
      <c r="BI344" s="97"/>
      <c r="BJ344" s="97"/>
      <c r="BK344" s="97"/>
      <c r="BL344" s="97"/>
      <c r="BM344" s="97"/>
    </row>
    <row r="345" spans="1:65">
      <c r="A345" t="s">
        <v>823</v>
      </c>
      <c r="D345" s="129" t="str">
        <f>D344</f>
        <v>5-2</v>
      </c>
      <c r="E345" s="81" t="s">
        <v>598</v>
      </c>
      <c r="F345" s="97"/>
      <c r="G345" s="97"/>
      <c r="H345" s="97"/>
      <c r="I345" s="97"/>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c r="AG345" s="97"/>
      <c r="AH345" s="97"/>
      <c r="AI345" s="97"/>
      <c r="AJ345" s="97"/>
      <c r="AK345" s="97"/>
      <c r="AL345" s="97"/>
      <c r="AM345" s="97"/>
      <c r="AN345" s="97"/>
      <c r="AO345" s="97"/>
      <c r="AP345" s="97"/>
      <c r="AQ345" s="97"/>
      <c r="AR345" s="97"/>
      <c r="AS345" s="97"/>
      <c r="AT345" s="97"/>
      <c r="AU345" s="97"/>
      <c r="AV345" s="97"/>
      <c r="AW345" s="97"/>
      <c r="AX345" s="97"/>
      <c r="AY345" s="97"/>
      <c r="AZ345" s="97"/>
      <c r="BA345" s="97"/>
      <c r="BB345" s="97"/>
      <c r="BC345" s="97"/>
      <c r="BD345" s="97"/>
      <c r="BE345" s="97"/>
      <c r="BF345" s="97"/>
      <c r="BG345" s="97"/>
      <c r="BH345" s="97"/>
      <c r="BI345" s="97"/>
      <c r="BJ345" s="97"/>
      <c r="BK345" s="97"/>
      <c r="BL345" s="97"/>
      <c r="BM345" s="97"/>
    </row>
    <row r="346" spans="1:65">
      <c r="A346" t="s">
        <v>824</v>
      </c>
      <c r="D346" s="129" t="str">
        <f t="shared" ref="D346:D358" si="18">D345</f>
        <v>5-2</v>
      </c>
      <c r="E346" s="81" t="s">
        <v>28</v>
      </c>
      <c r="F346" s="97"/>
      <c r="G346" s="97"/>
      <c r="H346" s="97"/>
      <c r="I346" s="97"/>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c r="AG346" s="97"/>
      <c r="AH346" s="97"/>
      <c r="AI346" s="97"/>
      <c r="AJ346" s="97"/>
      <c r="AK346" s="97"/>
      <c r="AL346" s="97"/>
      <c r="AM346" s="97"/>
      <c r="AN346" s="97"/>
      <c r="AO346" s="97"/>
      <c r="AP346" s="97"/>
      <c r="AQ346" s="97"/>
      <c r="AR346" s="97"/>
      <c r="AS346" s="97"/>
      <c r="AT346" s="97"/>
      <c r="AU346" s="97"/>
      <c r="AV346" s="97"/>
      <c r="AW346" s="97"/>
      <c r="AX346" s="97"/>
      <c r="AY346" s="97"/>
      <c r="AZ346" s="97"/>
      <c r="BA346" s="97"/>
      <c r="BB346" s="97"/>
      <c r="BC346" s="97"/>
      <c r="BD346" s="97"/>
      <c r="BE346" s="97"/>
      <c r="BF346" s="97"/>
      <c r="BG346" s="97"/>
      <c r="BH346" s="97"/>
      <c r="BI346" s="97"/>
      <c r="BJ346" s="97"/>
      <c r="BK346" s="97"/>
      <c r="BL346" s="97"/>
      <c r="BM346" s="97"/>
    </row>
    <row r="347" spans="1:65">
      <c r="A347" t="s">
        <v>825</v>
      </c>
      <c r="D347" s="129" t="str">
        <f t="shared" si="18"/>
        <v>5-2</v>
      </c>
      <c r="E347" s="81" t="s">
        <v>379</v>
      </c>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c r="AG347" s="97"/>
      <c r="AH347" s="97"/>
      <c r="AI347" s="97"/>
      <c r="AJ347" s="97"/>
      <c r="AK347" s="97"/>
      <c r="AL347" s="97"/>
      <c r="AM347" s="97"/>
      <c r="AN347" s="97"/>
      <c r="AO347" s="97"/>
      <c r="AP347" s="97"/>
      <c r="AQ347" s="97"/>
      <c r="AR347" s="97"/>
      <c r="AS347" s="97"/>
      <c r="AT347" s="97"/>
      <c r="AU347" s="97"/>
      <c r="AV347" s="97"/>
      <c r="AW347" s="97"/>
      <c r="AX347" s="97"/>
      <c r="AY347" s="97"/>
      <c r="AZ347" s="97"/>
      <c r="BA347" s="97"/>
      <c r="BB347" s="97"/>
      <c r="BC347" s="97"/>
      <c r="BD347" s="97"/>
      <c r="BE347" s="97"/>
      <c r="BF347" s="97"/>
      <c r="BG347" s="97"/>
      <c r="BH347" s="97"/>
      <c r="BI347" s="97"/>
      <c r="BJ347" s="97"/>
      <c r="BK347" s="97"/>
      <c r="BL347" s="97"/>
      <c r="BM347" s="97"/>
    </row>
    <row r="348" spans="1:65">
      <c r="A348" t="s">
        <v>826</v>
      </c>
      <c r="D348" s="129" t="str">
        <f t="shared" si="18"/>
        <v>5-2</v>
      </c>
      <c r="E348" s="81" t="s">
        <v>30</v>
      </c>
      <c r="F348" s="97"/>
      <c r="G348" s="97"/>
      <c r="H348" s="97"/>
      <c r="I348" s="97"/>
      <c r="J348" s="97"/>
      <c r="K348" s="97"/>
      <c r="L348" s="97"/>
      <c r="M348" s="97"/>
      <c r="N348" s="97"/>
      <c r="O348" s="97"/>
      <c r="P348" s="97"/>
      <c r="Q348" s="97"/>
      <c r="R348" s="97"/>
      <c r="S348" s="97"/>
      <c r="T348" s="97"/>
      <c r="U348" s="97"/>
      <c r="V348" s="97"/>
      <c r="W348" s="97"/>
      <c r="X348" s="97"/>
      <c r="Y348" s="97"/>
      <c r="Z348" s="97"/>
      <c r="AA348" s="97"/>
      <c r="AB348" s="97"/>
      <c r="AC348" s="97"/>
      <c r="AD348" s="97"/>
      <c r="AE348" s="97"/>
      <c r="AF348" s="97"/>
      <c r="AG348" s="97"/>
      <c r="AH348" s="97"/>
      <c r="AI348" s="97"/>
      <c r="AJ348" s="97"/>
      <c r="AK348" s="97"/>
      <c r="AL348" s="97"/>
      <c r="AM348" s="97"/>
      <c r="AN348" s="97"/>
      <c r="AO348" s="97"/>
      <c r="AP348" s="97"/>
      <c r="AQ348" s="97"/>
      <c r="AR348" s="97"/>
      <c r="AS348" s="97"/>
      <c r="AT348" s="97"/>
      <c r="AU348" s="97"/>
      <c r="AV348" s="97"/>
      <c r="AW348" s="97"/>
      <c r="AX348" s="97"/>
      <c r="AY348" s="97"/>
      <c r="AZ348" s="97"/>
      <c r="BA348" s="97"/>
      <c r="BB348" s="97"/>
      <c r="BC348" s="97"/>
      <c r="BD348" s="97"/>
      <c r="BE348" s="97"/>
      <c r="BF348" s="97"/>
      <c r="BG348" s="97"/>
      <c r="BH348" s="97"/>
      <c r="BI348" s="97"/>
      <c r="BJ348" s="97"/>
      <c r="BK348" s="97"/>
      <c r="BL348" s="97"/>
      <c r="BM348" s="97"/>
    </row>
    <row r="349" spans="1:65">
      <c r="A349" t="s">
        <v>827</v>
      </c>
      <c r="D349" s="129" t="str">
        <f t="shared" si="18"/>
        <v>5-2</v>
      </c>
      <c r="E349" s="81" t="s">
        <v>32</v>
      </c>
      <c r="F349" s="97"/>
      <c r="G349" s="97"/>
      <c r="H349" s="97"/>
      <c r="I349" s="97"/>
      <c r="J349" s="97"/>
      <c r="K349" s="97"/>
      <c r="L349" s="97"/>
      <c r="M349" s="97"/>
      <c r="N349" s="97"/>
      <c r="O349" s="97"/>
      <c r="P349" s="97"/>
      <c r="Q349" s="97"/>
      <c r="R349" s="97"/>
      <c r="S349" s="97"/>
      <c r="T349" s="97"/>
      <c r="U349" s="97"/>
      <c r="V349" s="97"/>
      <c r="W349" s="97"/>
      <c r="X349" s="97"/>
      <c r="Y349" s="97"/>
      <c r="Z349" s="97"/>
      <c r="AA349" s="97"/>
      <c r="AB349" s="97"/>
      <c r="AC349" s="97"/>
      <c r="AD349" s="97"/>
      <c r="AE349" s="97"/>
      <c r="AF349" s="97"/>
      <c r="AG349" s="97"/>
      <c r="AH349" s="97"/>
      <c r="AI349" s="97"/>
      <c r="AJ349" s="97"/>
      <c r="AK349" s="97"/>
      <c r="AL349" s="97"/>
      <c r="AM349" s="97"/>
      <c r="AN349" s="97"/>
      <c r="AO349" s="97"/>
      <c r="AP349" s="97"/>
      <c r="AQ349" s="97"/>
      <c r="AR349" s="97"/>
      <c r="AS349" s="97"/>
      <c r="AT349" s="97"/>
      <c r="AU349" s="97"/>
      <c r="AV349" s="97"/>
      <c r="AW349" s="97"/>
      <c r="AX349" s="97"/>
      <c r="AY349" s="97"/>
      <c r="AZ349" s="97"/>
      <c r="BA349" s="97"/>
      <c r="BB349" s="97"/>
      <c r="BC349" s="97"/>
      <c r="BD349" s="97"/>
      <c r="BE349" s="97"/>
      <c r="BF349" s="97"/>
      <c r="BG349" s="97"/>
      <c r="BH349" s="97"/>
      <c r="BI349" s="97"/>
      <c r="BJ349" s="97"/>
      <c r="BK349" s="97"/>
      <c r="BL349" s="97"/>
      <c r="BM349" s="97"/>
    </row>
    <row r="350" spans="1:65">
      <c r="A350" t="s">
        <v>828</v>
      </c>
      <c r="D350" s="129" t="str">
        <f t="shared" si="18"/>
        <v>5-2</v>
      </c>
      <c r="E350" s="81" t="s">
        <v>33</v>
      </c>
      <c r="F350" s="97"/>
      <c r="G350" s="97"/>
      <c r="H350" s="97"/>
      <c r="I350" s="97"/>
      <c r="J350" s="97"/>
      <c r="K350" s="97"/>
      <c r="L350" s="97"/>
      <c r="M350" s="97"/>
      <c r="N350" s="97"/>
      <c r="O350" s="97"/>
      <c r="P350" s="97"/>
      <c r="Q350" s="97"/>
      <c r="R350" s="97"/>
      <c r="S350" s="97"/>
      <c r="T350" s="97"/>
      <c r="U350" s="97"/>
      <c r="V350" s="97"/>
      <c r="W350" s="97"/>
      <c r="X350" s="97"/>
      <c r="Y350" s="97"/>
      <c r="Z350" s="97"/>
      <c r="AA350" s="97"/>
      <c r="AB350" s="97"/>
      <c r="AC350" s="97"/>
      <c r="AD350" s="97"/>
      <c r="AE350" s="97"/>
      <c r="AF350" s="97"/>
      <c r="AG350" s="97"/>
      <c r="AH350" s="97"/>
      <c r="AI350" s="97"/>
      <c r="AJ350" s="97"/>
      <c r="AK350" s="97"/>
      <c r="AL350" s="97"/>
      <c r="AM350" s="97"/>
      <c r="AN350" s="97"/>
      <c r="AO350" s="97"/>
      <c r="AP350" s="97"/>
      <c r="AQ350" s="97"/>
      <c r="AR350" s="97"/>
      <c r="AS350" s="97"/>
      <c r="AT350" s="97"/>
      <c r="AU350" s="97"/>
      <c r="AV350" s="97"/>
      <c r="AW350" s="97"/>
      <c r="AX350" s="97"/>
      <c r="AY350" s="97"/>
      <c r="AZ350" s="97"/>
      <c r="BA350" s="97"/>
      <c r="BB350" s="97"/>
      <c r="BC350" s="97"/>
      <c r="BD350" s="97"/>
      <c r="BE350" s="97"/>
      <c r="BF350" s="97"/>
      <c r="BG350" s="97"/>
      <c r="BH350" s="97"/>
      <c r="BI350" s="97"/>
      <c r="BJ350" s="97"/>
      <c r="BK350" s="97"/>
      <c r="BL350" s="97"/>
      <c r="BM350" s="97"/>
    </row>
    <row r="351" spans="1:65">
      <c r="A351" t="s">
        <v>829</v>
      </c>
      <c r="D351" s="129" t="str">
        <f t="shared" si="18"/>
        <v>5-2</v>
      </c>
      <c r="E351" s="81" t="s">
        <v>34</v>
      </c>
      <c r="F351" s="97"/>
      <c r="G351" s="97"/>
      <c r="H351" s="97"/>
      <c r="I351" s="97"/>
      <c r="J351" s="97"/>
      <c r="K351" s="97"/>
      <c r="L351" s="97"/>
      <c r="M351" s="97"/>
      <c r="N351" s="97"/>
      <c r="O351" s="97"/>
      <c r="P351" s="97"/>
      <c r="Q351" s="97"/>
      <c r="R351" s="97"/>
      <c r="S351" s="97"/>
      <c r="T351" s="97"/>
      <c r="U351" s="97"/>
      <c r="V351" s="97"/>
      <c r="W351" s="97"/>
      <c r="X351" s="97"/>
      <c r="Y351" s="97"/>
      <c r="Z351" s="97"/>
      <c r="AA351" s="97"/>
      <c r="AB351" s="97"/>
      <c r="AC351" s="97"/>
      <c r="AD351" s="97"/>
      <c r="AE351" s="97"/>
      <c r="AF351" s="97"/>
      <c r="AG351" s="97"/>
      <c r="AH351" s="97"/>
      <c r="AI351" s="97"/>
      <c r="AJ351" s="97"/>
      <c r="AK351" s="97"/>
      <c r="AL351" s="97"/>
      <c r="AM351" s="97"/>
      <c r="AN351" s="97"/>
      <c r="AO351" s="97"/>
      <c r="AP351" s="97"/>
      <c r="AQ351" s="97"/>
      <c r="AR351" s="97"/>
      <c r="AS351" s="97"/>
      <c r="AT351" s="97"/>
      <c r="AU351" s="97"/>
      <c r="AV351" s="97"/>
      <c r="AW351" s="97"/>
      <c r="AX351" s="97"/>
      <c r="AY351" s="97"/>
      <c r="AZ351" s="97"/>
      <c r="BA351" s="97"/>
      <c r="BB351" s="97"/>
      <c r="BC351" s="97"/>
      <c r="BD351" s="97"/>
      <c r="BE351" s="97"/>
      <c r="BF351" s="97"/>
      <c r="BG351" s="97"/>
      <c r="BH351" s="97"/>
      <c r="BI351" s="97"/>
      <c r="BJ351" s="97"/>
      <c r="BK351" s="97"/>
      <c r="BL351" s="97"/>
      <c r="BM351" s="97"/>
    </row>
    <row r="352" spans="1:65">
      <c r="A352" t="s">
        <v>830</v>
      </c>
      <c r="D352" s="129" t="str">
        <f t="shared" si="18"/>
        <v>5-2</v>
      </c>
      <c r="E352" s="81" t="s">
        <v>562</v>
      </c>
      <c r="F352" s="97"/>
      <c r="G352" s="97"/>
      <c r="H352" s="97"/>
      <c r="I352" s="97"/>
      <c r="J352" s="97"/>
      <c r="K352" s="97"/>
      <c r="L352" s="97"/>
      <c r="M352" s="97"/>
      <c r="N352" s="97"/>
      <c r="O352" s="97"/>
      <c r="P352" s="97"/>
      <c r="Q352" s="97"/>
      <c r="R352" s="97"/>
      <c r="S352" s="97"/>
      <c r="T352" s="97"/>
      <c r="U352" s="97"/>
      <c r="V352" s="97"/>
      <c r="W352" s="97"/>
      <c r="X352" s="97"/>
      <c r="Y352" s="97"/>
      <c r="Z352" s="97"/>
      <c r="AA352" s="97"/>
      <c r="AB352" s="97"/>
      <c r="AC352" s="97"/>
      <c r="AD352" s="97"/>
      <c r="AE352" s="97"/>
      <c r="AF352" s="97"/>
      <c r="AG352" s="97"/>
      <c r="AH352" s="97"/>
      <c r="AI352" s="97"/>
      <c r="AJ352" s="97"/>
      <c r="AK352" s="97"/>
      <c r="AL352" s="97"/>
      <c r="AM352" s="97"/>
      <c r="AN352" s="97"/>
      <c r="AO352" s="97"/>
      <c r="AP352" s="97"/>
      <c r="AQ352" s="97"/>
      <c r="AR352" s="97"/>
      <c r="AS352" s="97"/>
      <c r="AT352" s="97"/>
      <c r="AU352" s="97"/>
      <c r="AV352" s="97"/>
      <c r="AW352" s="97"/>
      <c r="AX352" s="97"/>
      <c r="AY352" s="97"/>
      <c r="AZ352" s="97"/>
      <c r="BA352" s="97"/>
      <c r="BB352" s="97"/>
      <c r="BC352" s="97"/>
      <c r="BD352" s="97"/>
      <c r="BE352" s="97"/>
      <c r="BF352" s="97"/>
      <c r="BG352" s="97"/>
      <c r="BH352" s="97"/>
      <c r="BI352" s="97"/>
      <c r="BJ352" s="97"/>
      <c r="BK352" s="97"/>
      <c r="BL352" s="97"/>
      <c r="BM352" s="97"/>
    </row>
    <row r="353" spans="1:65">
      <c r="A353" t="s">
        <v>831</v>
      </c>
      <c r="D353" s="129" t="str">
        <f t="shared" si="18"/>
        <v>5-2</v>
      </c>
      <c r="E353" s="81"/>
      <c r="F353" s="97"/>
      <c r="G353" s="97"/>
      <c r="H353" s="97"/>
      <c r="I353" s="97"/>
      <c r="J353" s="97"/>
      <c r="K353" s="97"/>
      <c r="L353" s="97"/>
      <c r="M353" s="97"/>
      <c r="N353" s="97"/>
      <c r="O353" s="97"/>
      <c r="P353" s="97"/>
      <c r="Q353" s="97"/>
      <c r="R353" s="97"/>
      <c r="S353" s="97"/>
      <c r="T353" s="97"/>
      <c r="U353" s="97"/>
      <c r="V353" s="97"/>
      <c r="W353" s="97"/>
      <c r="X353" s="97"/>
      <c r="Y353" s="97"/>
      <c r="Z353" s="97"/>
      <c r="AA353" s="97"/>
      <c r="AB353" s="97"/>
      <c r="AC353" s="97"/>
      <c r="AD353" s="97"/>
      <c r="AE353" s="97"/>
      <c r="AF353" s="97"/>
      <c r="AG353" s="97"/>
      <c r="AH353" s="97"/>
      <c r="AI353" s="97"/>
      <c r="AJ353" s="97"/>
      <c r="AK353" s="97"/>
      <c r="AL353" s="97"/>
      <c r="AM353" s="97"/>
      <c r="AN353" s="97"/>
      <c r="AO353" s="97"/>
      <c r="AP353" s="97"/>
      <c r="AQ353" s="97"/>
      <c r="AR353" s="97"/>
      <c r="AS353" s="97"/>
      <c r="AT353" s="97"/>
      <c r="AU353" s="97"/>
      <c r="AV353" s="97"/>
      <c r="AW353" s="97"/>
      <c r="AX353" s="97"/>
      <c r="AY353" s="97"/>
      <c r="AZ353" s="97"/>
      <c r="BA353" s="97"/>
      <c r="BB353" s="97"/>
      <c r="BC353" s="97"/>
      <c r="BD353" s="97"/>
      <c r="BE353" s="97"/>
      <c r="BF353" s="97"/>
      <c r="BG353" s="97"/>
      <c r="BH353" s="97"/>
      <c r="BI353" s="97"/>
      <c r="BJ353" s="97"/>
      <c r="BK353" s="97"/>
      <c r="BL353" s="97"/>
      <c r="BM353" s="97"/>
    </row>
    <row r="354" spans="1:65">
      <c r="A354" t="s">
        <v>832</v>
      </c>
      <c r="D354" s="129" t="str">
        <f t="shared" si="18"/>
        <v>5-2</v>
      </c>
      <c r="E354" s="81"/>
      <c r="F354" s="97"/>
      <c r="G354" s="97"/>
      <c r="H354" s="97"/>
      <c r="I354" s="97"/>
      <c r="J354" s="97"/>
      <c r="K354" s="97"/>
      <c r="L354" s="97"/>
      <c r="M354" s="97"/>
      <c r="N354" s="97"/>
      <c r="O354" s="97"/>
      <c r="P354" s="97"/>
      <c r="Q354" s="97"/>
      <c r="R354" s="97"/>
      <c r="S354" s="97"/>
      <c r="T354" s="97"/>
      <c r="U354" s="97"/>
      <c r="V354" s="97"/>
      <c r="W354" s="97"/>
      <c r="X354" s="97"/>
      <c r="Y354" s="97"/>
      <c r="Z354" s="97"/>
      <c r="AA354" s="97"/>
      <c r="AB354" s="97"/>
      <c r="AC354" s="97"/>
      <c r="AD354" s="97"/>
      <c r="AE354" s="97"/>
      <c r="AF354" s="97"/>
      <c r="AG354" s="97"/>
      <c r="AH354" s="97"/>
      <c r="AI354" s="97"/>
      <c r="AJ354" s="97"/>
      <c r="AK354" s="97"/>
      <c r="AL354" s="97"/>
      <c r="AM354" s="97"/>
      <c r="AN354" s="97"/>
      <c r="AO354" s="97"/>
      <c r="AP354" s="97"/>
      <c r="AQ354" s="97"/>
      <c r="AR354" s="97"/>
      <c r="AS354" s="97"/>
      <c r="AT354" s="97"/>
      <c r="AU354" s="97"/>
      <c r="AV354" s="97"/>
      <c r="AW354" s="97"/>
      <c r="AX354" s="97"/>
      <c r="AY354" s="97"/>
      <c r="AZ354" s="97"/>
      <c r="BA354" s="97"/>
      <c r="BB354" s="97"/>
      <c r="BC354" s="97"/>
      <c r="BD354" s="97"/>
      <c r="BE354" s="97"/>
      <c r="BF354" s="97"/>
      <c r="BG354" s="97"/>
      <c r="BH354" s="97"/>
      <c r="BI354" s="97"/>
      <c r="BJ354" s="97"/>
      <c r="BK354" s="97"/>
      <c r="BL354" s="97"/>
      <c r="BM354" s="97"/>
    </row>
    <row r="355" spans="1:65">
      <c r="A355" t="s">
        <v>833</v>
      </c>
      <c r="D355" s="129" t="str">
        <f t="shared" si="18"/>
        <v>5-2</v>
      </c>
      <c r="E355" s="81" t="s">
        <v>730</v>
      </c>
      <c r="F355" s="97"/>
      <c r="G355" s="97"/>
      <c r="H355" s="97"/>
      <c r="I355" s="97"/>
      <c r="J355" s="97"/>
      <c r="K355" s="97"/>
      <c r="L355" s="97"/>
      <c r="M355" s="97"/>
      <c r="N355" s="97"/>
      <c r="O355" s="97"/>
      <c r="P355" s="97"/>
      <c r="Q355" s="97"/>
      <c r="R355" s="97"/>
      <c r="S355" s="97"/>
      <c r="T355" s="97"/>
      <c r="U355" s="97"/>
      <c r="V355" s="97"/>
      <c r="W355" s="97"/>
      <c r="X355" s="97"/>
      <c r="Y355" s="97"/>
      <c r="Z355" s="97"/>
      <c r="AA355" s="97"/>
      <c r="AB355" s="97"/>
      <c r="AC355" s="97"/>
      <c r="AD355" s="97"/>
      <c r="AE355" s="97"/>
      <c r="AF355" s="97"/>
      <c r="AG355" s="97"/>
      <c r="AH355" s="97"/>
      <c r="AI355" s="97"/>
      <c r="AJ355" s="97"/>
      <c r="AK355" s="97"/>
      <c r="AL355" s="97"/>
      <c r="AM355" s="97"/>
      <c r="AN355" s="97"/>
      <c r="AO355" s="97"/>
      <c r="AP355" s="97"/>
      <c r="AQ355" s="97"/>
      <c r="AR355" s="97"/>
      <c r="AS355" s="97"/>
      <c r="AT355" s="97"/>
      <c r="AU355" s="97"/>
      <c r="AV355" s="97"/>
      <c r="AW355" s="97"/>
      <c r="AX355" s="97"/>
      <c r="AY355" s="97"/>
      <c r="AZ355" s="97"/>
      <c r="BA355" s="97"/>
      <c r="BB355" s="97"/>
      <c r="BC355" s="97"/>
      <c r="BD355" s="97"/>
      <c r="BE355" s="97"/>
      <c r="BF355" s="97"/>
      <c r="BG355" s="97"/>
      <c r="BH355" s="97"/>
      <c r="BI355" s="97"/>
      <c r="BJ355" s="97"/>
      <c r="BK355" s="97"/>
      <c r="BL355" s="97"/>
      <c r="BM355" s="97"/>
    </row>
    <row r="356" spans="1:65">
      <c r="A356" t="s">
        <v>834</v>
      </c>
      <c r="D356" s="129" t="str">
        <f t="shared" si="18"/>
        <v>5-2</v>
      </c>
      <c r="E356" s="81"/>
      <c r="F356" s="97"/>
      <c r="G356" s="97"/>
      <c r="H356" s="97"/>
      <c r="I356" s="97"/>
      <c r="J356" s="97"/>
      <c r="K356" s="97"/>
      <c r="L356" s="97"/>
      <c r="M356" s="97"/>
      <c r="N356" s="97"/>
      <c r="O356" s="97"/>
      <c r="P356" s="97"/>
      <c r="Q356" s="97"/>
      <c r="R356" s="97"/>
      <c r="S356" s="97"/>
      <c r="T356" s="97"/>
      <c r="U356" s="97"/>
      <c r="V356" s="97"/>
      <c r="W356" s="97"/>
      <c r="X356" s="97"/>
      <c r="Y356" s="97"/>
      <c r="Z356" s="97"/>
      <c r="AA356" s="97"/>
      <c r="AB356" s="97"/>
      <c r="AC356" s="97"/>
      <c r="AD356" s="97"/>
      <c r="AE356" s="97"/>
      <c r="AF356" s="97"/>
      <c r="AG356" s="97"/>
      <c r="AH356" s="97"/>
      <c r="AI356" s="97"/>
      <c r="AJ356" s="97"/>
      <c r="AK356" s="97"/>
      <c r="AL356" s="97"/>
      <c r="AM356" s="97"/>
      <c r="AN356" s="97"/>
      <c r="AO356" s="97"/>
      <c r="AP356" s="97"/>
      <c r="AQ356" s="97"/>
      <c r="AR356" s="97"/>
      <c r="AS356" s="97"/>
      <c r="AT356" s="97"/>
      <c r="AU356" s="97"/>
      <c r="AV356" s="97"/>
      <c r="AW356" s="97"/>
      <c r="AX356" s="97"/>
      <c r="AY356" s="97"/>
      <c r="AZ356" s="97"/>
      <c r="BA356" s="97"/>
      <c r="BB356" s="97"/>
      <c r="BC356" s="97"/>
      <c r="BD356" s="97"/>
      <c r="BE356" s="97"/>
      <c r="BF356" s="97"/>
      <c r="BG356" s="97"/>
      <c r="BH356" s="97"/>
      <c r="BI356" s="97"/>
      <c r="BJ356" s="97"/>
      <c r="BK356" s="97"/>
      <c r="BL356" s="97"/>
      <c r="BM356" s="97"/>
    </row>
    <row r="357" spans="1:65">
      <c r="A357" t="s">
        <v>835</v>
      </c>
      <c r="D357" s="129" t="str">
        <f t="shared" si="18"/>
        <v>5-2</v>
      </c>
      <c r="E357" s="81"/>
      <c r="F357" s="97"/>
      <c r="G357" s="97"/>
      <c r="H357" s="97"/>
      <c r="I357" s="97"/>
      <c r="J357" s="97"/>
      <c r="K357" s="97"/>
      <c r="L357" s="97"/>
      <c r="M357" s="97"/>
      <c r="N357" s="97"/>
      <c r="O357" s="97"/>
      <c r="P357" s="97"/>
      <c r="Q357" s="97"/>
      <c r="R357" s="97"/>
      <c r="S357" s="97"/>
      <c r="T357" s="97"/>
      <c r="U357" s="97"/>
      <c r="V357" s="97"/>
      <c r="W357" s="97"/>
      <c r="X357" s="97"/>
      <c r="Y357" s="97"/>
      <c r="Z357" s="97"/>
      <c r="AA357" s="97"/>
      <c r="AB357" s="97"/>
      <c r="AC357" s="97"/>
      <c r="AD357" s="97"/>
      <c r="AE357" s="97"/>
      <c r="AF357" s="97"/>
      <c r="AG357" s="97"/>
      <c r="AH357" s="97"/>
      <c r="AI357" s="97"/>
      <c r="AJ357" s="97"/>
      <c r="AK357" s="97"/>
      <c r="AL357" s="97"/>
      <c r="AM357" s="97"/>
      <c r="AN357" s="97"/>
      <c r="AO357" s="97"/>
      <c r="AP357" s="97"/>
      <c r="AQ357" s="97"/>
      <c r="AR357" s="97"/>
      <c r="AS357" s="97"/>
      <c r="AT357" s="97"/>
      <c r="AU357" s="97"/>
      <c r="AV357" s="97"/>
      <c r="AW357" s="97"/>
      <c r="AX357" s="97"/>
      <c r="AY357" s="97"/>
      <c r="AZ357" s="97"/>
      <c r="BA357" s="97"/>
      <c r="BB357" s="97"/>
      <c r="BC357" s="97"/>
      <c r="BD357" s="97"/>
      <c r="BE357" s="97"/>
      <c r="BF357" s="97"/>
      <c r="BG357" s="97"/>
      <c r="BH357" s="97"/>
      <c r="BI357" s="97"/>
      <c r="BJ357" s="97"/>
      <c r="BK357" s="97"/>
      <c r="BL357" s="97"/>
      <c r="BM357" s="97"/>
    </row>
    <row r="358" spans="1:65">
      <c r="A358" t="s">
        <v>836</v>
      </c>
      <c r="D358" s="129" t="str">
        <f t="shared" si="18"/>
        <v>5-2</v>
      </c>
      <c r="E358" s="81"/>
      <c r="F358" s="97"/>
      <c r="G358" s="97"/>
      <c r="H358" s="97"/>
      <c r="I358" s="97"/>
      <c r="J358" s="97"/>
      <c r="K358" s="97"/>
      <c r="L358" s="97"/>
      <c r="M358" s="97"/>
      <c r="N358" s="97"/>
      <c r="O358" s="97"/>
      <c r="P358" s="97"/>
      <c r="Q358" s="97"/>
      <c r="R358" s="97"/>
      <c r="S358" s="97"/>
      <c r="T358" s="97"/>
      <c r="U358" s="97"/>
      <c r="V358" s="97"/>
      <c r="W358" s="97"/>
      <c r="X358" s="97"/>
      <c r="Y358" s="97"/>
      <c r="Z358" s="97"/>
      <c r="AA358" s="97"/>
      <c r="AB358" s="97"/>
      <c r="AC358" s="97"/>
      <c r="AD358" s="97"/>
      <c r="AE358" s="97"/>
      <c r="AF358" s="97"/>
      <c r="AG358" s="97"/>
      <c r="AH358" s="97"/>
      <c r="AI358" s="97"/>
      <c r="AJ358" s="97"/>
      <c r="AK358" s="97"/>
      <c r="AL358" s="97"/>
      <c r="AM358" s="97"/>
      <c r="AN358" s="97"/>
      <c r="AO358" s="97"/>
      <c r="AP358" s="97"/>
      <c r="AQ358" s="97"/>
      <c r="AR358" s="97"/>
      <c r="AS358" s="97"/>
      <c r="AT358" s="97"/>
      <c r="AU358" s="97"/>
      <c r="AV358" s="97"/>
      <c r="AW358" s="97"/>
      <c r="AX358" s="97"/>
      <c r="AY358" s="97"/>
      <c r="AZ358" s="97"/>
      <c r="BA358" s="97"/>
      <c r="BB358" s="97"/>
      <c r="BC358" s="97"/>
      <c r="BD358" s="97"/>
      <c r="BE358" s="97"/>
      <c r="BF358" s="97"/>
      <c r="BG358" s="97"/>
      <c r="BH358" s="97"/>
      <c r="BI358" s="97"/>
      <c r="BJ358" s="97"/>
      <c r="BK358" s="97"/>
      <c r="BL358" s="97"/>
      <c r="BM358" s="97"/>
    </row>
    <row r="359" spans="1:65">
      <c r="A359" t="s">
        <v>837</v>
      </c>
      <c r="D359" s="129" t="str">
        <f>D313&amp;"-3"</f>
        <v>5-3</v>
      </c>
      <c r="E359" s="81" t="s">
        <v>382</v>
      </c>
      <c r="F359" s="97"/>
      <c r="G359" s="97"/>
      <c r="H359" s="97"/>
      <c r="I359" s="97"/>
      <c r="J359" s="97"/>
      <c r="K359" s="97"/>
      <c r="L359" s="97"/>
      <c r="M359" s="97"/>
      <c r="N359" s="97"/>
      <c r="O359" s="97"/>
      <c r="P359" s="97"/>
      <c r="Q359" s="97"/>
      <c r="R359" s="97"/>
      <c r="S359" s="97"/>
      <c r="T359" s="97"/>
      <c r="U359" s="97"/>
      <c r="V359" s="97"/>
      <c r="W359" s="97"/>
      <c r="X359" s="97"/>
      <c r="Y359" s="97"/>
      <c r="Z359" s="97"/>
      <c r="AA359" s="97"/>
      <c r="AB359" s="97"/>
      <c r="AC359" s="97"/>
      <c r="AD359" s="97"/>
      <c r="AE359" s="97"/>
      <c r="AF359" s="97"/>
      <c r="AG359" s="97"/>
      <c r="AH359" s="97"/>
      <c r="AI359" s="97"/>
      <c r="AJ359" s="97"/>
      <c r="AK359" s="97"/>
      <c r="AL359" s="97"/>
      <c r="AM359" s="97"/>
      <c r="AN359" s="97"/>
      <c r="AO359" s="97"/>
      <c r="AP359" s="97"/>
      <c r="AQ359" s="97"/>
      <c r="AR359" s="97"/>
      <c r="AS359" s="97"/>
      <c r="AT359" s="97"/>
      <c r="AU359" s="97"/>
      <c r="AV359" s="97"/>
      <c r="AW359" s="97"/>
      <c r="AX359" s="97"/>
      <c r="AY359" s="97"/>
      <c r="AZ359" s="97"/>
      <c r="BA359" s="97"/>
      <c r="BB359" s="97"/>
      <c r="BC359" s="97"/>
      <c r="BD359" s="97"/>
      <c r="BE359" s="97"/>
      <c r="BF359" s="97"/>
      <c r="BG359" s="97"/>
      <c r="BH359" s="97"/>
      <c r="BI359" s="97"/>
      <c r="BJ359" s="97"/>
      <c r="BK359" s="97"/>
      <c r="BL359" s="97"/>
      <c r="BM359" s="97"/>
    </row>
    <row r="360" spans="1:65">
      <c r="A360" t="s">
        <v>838</v>
      </c>
      <c r="D360" s="129" t="str">
        <f t="shared" ref="D360:D373" si="19">D359</f>
        <v>5-3</v>
      </c>
      <c r="E360" s="81" t="s">
        <v>598</v>
      </c>
      <c r="F360" s="97"/>
      <c r="G360" s="97"/>
      <c r="H360" s="97"/>
      <c r="I360" s="97"/>
      <c r="J360" s="97"/>
      <c r="K360" s="97"/>
      <c r="L360" s="97"/>
      <c r="M360" s="97"/>
      <c r="N360" s="97"/>
      <c r="O360" s="97"/>
      <c r="P360" s="97"/>
      <c r="Q360" s="97"/>
      <c r="R360" s="97"/>
      <c r="S360" s="97"/>
      <c r="T360" s="97"/>
      <c r="U360" s="97"/>
      <c r="V360" s="97"/>
      <c r="W360" s="97"/>
      <c r="X360" s="97"/>
      <c r="Y360" s="97"/>
      <c r="Z360" s="97"/>
      <c r="AA360" s="97"/>
      <c r="AB360" s="97"/>
      <c r="AC360" s="97"/>
      <c r="AD360" s="97"/>
      <c r="AE360" s="97"/>
      <c r="AF360" s="97"/>
      <c r="AG360" s="97"/>
      <c r="AH360" s="97"/>
      <c r="AI360" s="97"/>
      <c r="AJ360" s="97"/>
      <c r="AK360" s="97"/>
      <c r="AL360" s="97"/>
      <c r="AM360" s="97"/>
      <c r="AN360" s="97"/>
      <c r="AO360" s="97"/>
      <c r="AP360" s="97"/>
      <c r="AQ360" s="97"/>
      <c r="AR360" s="97"/>
      <c r="AS360" s="97"/>
      <c r="AT360" s="97"/>
      <c r="AU360" s="97"/>
      <c r="AV360" s="97"/>
      <c r="AW360" s="97"/>
      <c r="AX360" s="97"/>
      <c r="AY360" s="97"/>
      <c r="AZ360" s="97"/>
      <c r="BA360" s="97"/>
      <c r="BB360" s="97"/>
      <c r="BC360" s="97"/>
      <c r="BD360" s="97"/>
      <c r="BE360" s="97"/>
      <c r="BF360" s="97"/>
      <c r="BG360" s="97"/>
      <c r="BH360" s="97"/>
      <c r="BI360" s="97"/>
      <c r="BJ360" s="97"/>
      <c r="BK360" s="97"/>
      <c r="BL360" s="97"/>
      <c r="BM360" s="97"/>
    </row>
    <row r="361" spans="1:65">
      <c r="A361" t="s">
        <v>839</v>
      </c>
      <c r="D361" s="129" t="str">
        <f t="shared" si="19"/>
        <v>5-3</v>
      </c>
      <c r="E361" s="81" t="s">
        <v>28</v>
      </c>
      <c r="F361" s="97"/>
      <c r="G361" s="97"/>
      <c r="H361" s="97"/>
      <c r="I361" s="97"/>
      <c r="J361" s="97"/>
      <c r="K361" s="97"/>
      <c r="L361" s="97"/>
      <c r="M361" s="97"/>
      <c r="N361" s="97"/>
      <c r="O361" s="97"/>
      <c r="P361" s="97"/>
      <c r="Q361" s="97"/>
      <c r="R361" s="97"/>
      <c r="S361" s="97"/>
      <c r="T361" s="97"/>
      <c r="U361" s="97"/>
      <c r="V361" s="97"/>
      <c r="W361" s="97"/>
      <c r="X361" s="97"/>
      <c r="Y361" s="97"/>
      <c r="Z361" s="97"/>
      <c r="AA361" s="97"/>
      <c r="AB361" s="97"/>
      <c r="AC361" s="97"/>
      <c r="AD361" s="97"/>
      <c r="AE361" s="97"/>
      <c r="AF361" s="97"/>
      <c r="AG361" s="97"/>
      <c r="AH361" s="97"/>
      <c r="AI361" s="97"/>
      <c r="AJ361" s="97"/>
      <c r="AK361" s="97"/>
      <c r="AL361" s="97"/>
      <c r="AM361" s="97"/>
      <c r="AN361" s="97"/>
      <c r="AO361" s="97"/>
      <c r="AP361" s="97"/>
      <c r="AQ361" s="97"/>
      <c r="AR361" s="97"/>
      <c r="AS361" s="97"/>
      <c r="AT361" s="97"/>
      <c r="AU361" s="97"/>
      <c r="AV361" s="97"/>
      <c r="AW361" s="97"/>
      <c r="AX361" s="97"/>
      <c r="AY361" s="97"/>
      <c r="AZ361" s="97"/>
      <c r="BA361" s="97"/>
      <c r="BB361" s="97"/>
      <c r="BC361" s="97"/>
      <c r="BD361" s="97"/>
      <c r="BE361" s="97"/>
      <c r="BF361" s="97"/>
      <c r="BG361" s="97"/>
      <c r="BH361" s="97"/>
      <c r="BI361" s="97"/>
      <c r="BJ361" s="97"/>
      <c r="BK361" s="97"/>
      <c r="BL361" s="97"/>
      <c r="BM361" s="97"/>
    </row>
    <row r="362" spans="1:65">
      <c r="A362" t="s">
        <v>840</v>
      </c>
      <c r="D362" s="129" t="str">
        <f t="shared" si="19"/>
        <v>5-3</v>
      </c>
      <c r="E362" s="81" t="s">
        <v>379</v>
      </c>
      <c r="F362" s="97"/>
      <c r="G362" s="97"/>
      <c r="H362" s="97"/>
      <c r="I362" s="97"/>
      <c r="J362" s="97"/>
      <c r="K362" s="97"/>
      <c r="L362" s="97"/>
      <c r="M362" s="97"/>
      <c r="N362" s="97"/>
      <c r="O362" s="97"/>
      <c r="P362" s="97"/>
      <c r="Q362" s="97"/>
      <c r="R362" s="97"/>
      <c r="S362" s="97"/>
      <c r="T362" s="97"/>
      <c r="U362" s="97"/>
      <c r="V362" s="97"/>
      <c r="W362" s="97"/>
      <c r="X362" s="97"/>
      <c r="Y362" s="97"/>
      <c r="Z362" s="97"/>
      <c r="AA362" s="97"/>
      <c r="AB362" s="97"/>
      <c r="AC362" s="97"/>
      <c r="AD362" s="97"/>
      <c r="AE362" s="97"/>
      <c r="AF362" s="97"/>
      <c r="AG362" s="97"/>
      <c r="AH362" s="97"/>
      <c r="AI362" s="97"/>
      <c r="AJ362" s="97"/>
      <c r="AK362" s="97"/>
      <c r="AL362" s="97"/>
      <c r="AM362" s="97"/>
      <c r="AN362" s="97"/>
      <c r="AO362" s="97"/>
      <c r="AP362" s="97"/>
      <c r="AQ362" s="97"/>
      <c r="AR362" s="97"/>
      <c r="AS362" s="97"/>
      <c r="AT362" s="97"/>
      <c r="AU362" s="97"/>
      <c r="AV362" s="97"/>
      <c r="AW362" s="97"/>
      <c r="AX362" s="97"/>
      <c r="AY362" s="97"/>
      <c r="AZ362" s="97"/>
      <c r="BA362" s="97"/>
      <c r="BB362" s="97"/>
      <c r="BC362" s="97"/>
      <c r="BD362" s="97"/>
      <c r="BE362" s="97"/>
      <c r="BF362" s="97"/>
      <c r="BG362" s="97"/>
      <c r="BH362" s="97"/>
      <c r="BI362" s="97"/>
      <c r="BJ362" s="97"/>
      <c r="BK362" s="97"/>
      <c r="BL362" s="97"/>
      <c r="BM362" s="97"/>
    </row>
    <row r="363" spans="1:65">
      <c r="A363" t="s">
        <v>841</v>
      </c>
      <c r="D363" s="129" t="str">
        <f t="shared" si="19"/>
        <v>5-3</v>
      </c>
      <c r="E363" s="81" t="s">
        <v>30</v>
      </c>
      <c r="F363" s="97"/>
      <c r="G363" s="97"/>
      <c r="H363" s="97"/>
      <c r="I363" s="97"/>
      <c r="J363" s="97"/>
      <c r="K363" s="97"/>
      <c r="L363" s="97"/>
      <c r="M363" s="97"/>
      <c r="N363" s="97"/>
      <c r="O363" s="97"/>
      <c r="P363" s="97"/>
      <c r="Q363" s="97"/>
      <c r="R363" s="97"/>
      <c r="S363" s="97"/>
      <c r="T363" s="97"/>
      <c r="U363" s="97"/>
      <c r="V363" s="97"/>
      <c r="W363" s="97"/>
      <c r="X363" s="97"/>
      <c r="Y363" s="97"/>
      <c r="Z363" s="97"/>
      <c r="AA363" s="97"/>
      <c r="AB363" s="97"/>
      <c r="AC363" s="97"/>
      <c r="AD363" s="97"/>
      <c r="AE363" s="97"/>
      <c r="AF363" s="97"/>
      <c r="AG363" s="97"/>
      <c r="AH363" s="97"/>
      <c r="AI363" s="97"/>
      <c r="AJ363" s="97"/>
      <c r="AK363" s="97"/>
      <c r="AL363" s="97"/>
      <c r="AM363" s="97"/>
      <c r="AN363" s="97"/>
      <c r="AO363" s="97"/>
      <c r="AP363" s="97"/>
      <c r="AQ363" s="97"/>
      <c r="AR363" s="97"/>
      <c r="AS363" s="97"/>
      <c r="AT363" s="97"/>
      <c r="AU363" s="97"/>
      <c r="AV363" s="97"/>
      <c r="AW363" s="97"/>
      <c r="AX363" s="97"/>
      <c r="AY363" s="97"/>
      <c r="AZ363" s="97"/>
      <c r="BA363" s="97"/>
      <c r="BB363" s="97"/>
      <c r="BC363" s="97"/>
      <c r="BD363" s="97"/>
      <c r="BE363" s="97"/>
      <c r="BF363" s="97"/>
      <c r="BG363" s="97"/>
      <c r="BH363" s="97"/>
      <c r="BI363" s="97"/>
      <c r="BJ363" s="97"/>
      <c r="BK363" s="97"/>
      <c r="BL363" s="97"/>
      <c r="BM363" s="97"/>
    </row>
    <row r="364" spans="1:65">
      <c r="A364" t="s">
        <v>842</v>
      </c>
      <c r="D364" s="129" t="str">
        <f t="shared" si="19"/>
        <v>5-3</v>
      </c>
      <c r="E364" s="81" t="s">
        <v>32</v>
      </c>
      <c r="F364" s="97"/>
      <c r="G364" s="97"/>
      <c r="H364" s="97"/>
      <c r="I364" s="97"/>
      <c r="J364" s="97"/>
      <c r="K364" s="97"/>
      <c r="L364" s="97"/>
      <c r="M364" s="97"/>
      <c r="N364" s="97"/>
      <c r="O364" s="97"/>
      <c r="P364" s="97"/>
      <c r="Q364" s="97"/>
      <c r="R364" s="97"/>
      <c r="S364" s="97"/>
      <c r="T364" s="97"/>
      <c r="U364" s="97"/>
      <c r="V364" s="97"/>
      <c r="W364" s="97"/>
      <c r="X364" s="97"/>
      <c r="Y364" s="97"/>
      <c r="Z364" s="97"/>
      <c r="AA364" s="97"/>
      <c r="AB364" s="97"/>
      <c r="AC364" s="97"/>
      <c r="AD364" s="97"/>
      <c r="AE364" s="97"/>
      <c r="AF364" s="97"/>
      <c r="AG364" s="97"/>
      <c r="AH364" s="97"/>
      <c r="AI364" s="97"/>
      <c r="AJ364" s="97"/>
      <c r="AK364" s="97"/>
      <c r="AL364" s="97"/>
      <c r="AM364" s="97"/>
      <c r="AN364" s="97"/>
      <c r="AO364" s="97"/>
      <c r="AP364" s="97"/>
      <c r="AQ364" s="97"/>
      <c r="AR364" s="97"/>
      <c r="AS364" s="97"/>
      <c r="AT364" s="97"/>
      <c r="AU364" s="97"/>
      <c r="AV364" s="97"/>
      <c r="AW364" s="97"/>
      <c r="AX364" s="97"/>
      <c r="AY364" s="97"/>
      <c r="AZ364" s="97"/>
      <c r="BA364" s="97"/>
      <c r="BB364" s="97"/>
      <c r="BC364" s="97"/>
      <c r="BD364" s="97"/>
      <c r="BE364" s="97"/>
      <c r="BF364" s="97"/>
      <c r="BG364" s="97"/>
      <c r="BH364" s="97"/>
      <c r="BI364" s="97"/>
      <c r="BJ364" s="97"/>
      <c r="BK364" s="97"/>
      <c r="BL364" s="97"/>
      <c r="BM364" s="97"/>
    </row>
    <row r="365" spans="1:65">
      <c r="A365" t="s">
        <v>843</v>
      </c>
      <c r="D365" s="129" t="str">
        <f t="shared" si="19"/>
        <v>5-3</v>
      </c>
      <c r="E365" s="81" t="s">
        <v>33</v>
      </c>
      <c r="F365" s="97"/>
      <c r="G365" s="97"/>
      <c r="H365" s="97"/>
      <c r="I365" s="97"/>
      <c r="J365" s="97"/>
      <c r="K365" s="97"/>
      <c r="L365" s="97"/>
      <c r="M365" s="97"/>
      <c r="N365" s="97"/>
      <c r="O365" s="97"/>
      <c r="P365" s="97"/>
      <c r="Q365" s="97"/>
      <c r="R365" s="97"/>
      <c r="S365" s="97"/>
      <c r="T365" s="97"/>
      <c r="U365" s="97"/>
      <c r="V365" s="97"/>
      <c r="W365" s="97"/>
      <c r="X365" s="97"/>
      <c r="Y365" s="97"/>
      <c r="Z365" s="97"/>
      <c r="AA365" s="97"/>
      <c r="AB365" s="97"/>
      <c r="AC365" s="97"/>
      <c r="AD365" s="97"/>
      <c r="AE365" s="97"/>
      <c r="AF365" s="97"/>
      <c r="AG365" s="97"/>
      <c r="AH365" s="97"/>
      <c r="AI365" s="97"/>
      <c r="AJ365" s="97"/>
      <c r="AK365" s="97"/>
      <c r="AL365" s="97"/>
      <c r="AM365" s="97"/>
      <c r="AN365" s="97"/>
      <c r="AO365" s="97"/>
      <c r="AP365" s="97"/>
      <c r="AQ365" s="97"/>
      <c r="AR365" s="97"/>
      <c r="AS365" s="97"/>
      <c r="AT365" s="97"/>
      <c r="AU365" s="97"/>
      <c r="AV365" s="97"/>
      <c r="AW365" s="97"/>
      <c r="AX365" s="97"/>
      <c r="AY365" s="97"/>
      <c r="AZ365" s="97"/>
      <c r="BA365" s="97"/>
      <c r="BB365" s="97"/>
      <c r="BC365" s="97"/>
      <c r="BD365" s="97"/>
      <c r="BE365" s="97"/>
      <c r="BF365" s="97"/>
      <c r="BG365" s="97"/>
      <c r="BH365" s="97"/>
      <c r="BI365" s="97"/>
      <c r="BJ365" s="97"/>
      <c r="BK365" s="97"/>
      <c r="BL365" s="97"/>
      <c r="BM365" s="97"/>
    </row>
    <row r="366" spans="1:65">
      <c r="A366" t="s">
        <v>844</v>
      </c>
      <c r="D366" s="129" t="str">
        <f t="shared" si="19"/>
        <v>5-3</v>
      </c>
      <c r="E366" s="81" t="s">
        <v>34</v>
      </c>
      <c r="F366" s="97"/>
      <c r="G366" s="97"/>
      <c r="H366" s="97"/>
      <c r="I366" s="97"/>
      <c r="J366" s="97"/>
      <c r="K366" s="97"/>
      <c r="L366" s="97"/>
      <c r="M366" s="97"/>
      <c r="N366" s="97"/>
      <c r="O366" s="97"/>
      <c r="P366" s="97"/>
      <c r="Q366" s="97"/>
      <c r="R366" s="97"/>
      <c r="S366" s="97"/>
      <c r="T366" s="97"/>
      <c r="U366" s="97"/>
      <c r="V366" s="97"/>
      <c r="W366" s="97"/>
      <c r="X366" s="97"/>
      <c r="Y366" s="97"/>
      <c r="Z366" s="97"/>
      <c r="AA366" s="97"/>
      <c r="AB366" s="97"/>
      <c r="AC366" s="97"/>
      <c r="AD366" s="97"/>
      <c r="AE366" s="97"/>
      <c r="AF366" s="97"/>
      <c r="AG366" s="97"/>
      <c r="AH366" s="97"/>
      <c r="AI366" s="97"/>
      <c r="AJ366" s="97"/>
      <c r="AK366" s="97"/>
      <c r="AL366" s="97"/>
      <c r="AM366" s="97"/>
      <c r="AN366" s="97"/>
      <c r="AO366" s="97"/>
      <c r="AP366" s="97"/>
      <c r="AQ366" s="97"/>
      <c r="AR366" s="97"/>
      <c r="AS366" s="97"/>
      <c r="AT366" s="97"/>
      <c r="AU366" s="97"/>
      <c r="AV366" s="97"/>
      <c r="AW366" s="97"/>
      <c r="AX366" s="97"/>
      <c r="AY366" s="97"/>
      <c r="AZ366" s="97"/>
      <c r="BA366" s="97"/>
      <c r="BB366" s="97"/>
      <c r="BC366" s="97"/>
      <c r="BD366" s="97"/>
      <c r="BE366" s="97"/>
      <c r="BF366" s="97"/>
      <c r="BG366" s="97"/>
      <c r="BH366" s="97"/>
      <c r="BI366" s="97"/>
      <c r="BJ366" s="97"/>
      <c r="BK366" s="97"/>
      <c r="BL366" s="97"/>
      <c r="BM366" s="97"/>
    </row>
    <row r="367" spans="1:65">
      <c r="A367" t="s">
        <v>845</v>
      </c>
      <c r="D367" s="129" t="str">
        <f t="shared" si="19"/>
        <v>5-3</v>
      </c>
      <c r="E367" s="81" t="s">
        <v>562</v>
      </c>
      <c r="F367" s="97"/>
      <c r="G367" s="97"/>
      <c r="H367" s="97"/>
      <c r="I367" s="97"/>
      <c r="J367" s="97"/>
      <c r="K367" s="97"/>
      <c r="L367" s="97"/>
      <c r="M367" s="97"/>
      <c r="N367" s="97"/>
      <c r="O367" s="97"/>
      <c r="P367" s="97"/>
      <c r="Q367" s="97"/>
      <c r="R367" s="97"/>
      <c r="S367" s="97"/>
      <c r="T367" s="97"/>
      <c r="U367" s="97"/>
      <c r="V367" s="97"/>
      <c r="W367" s="97"/>
      <c r="X367" s="97"/>
      <c r="Y367" s="97"/>
      <c r="Z367" s="97"/>
      <c r="AA367" s="97"/>
      <c r="AB367" s="97"/>
      <c r="AC367" s="97"/>
      <c r="AD367" s="97"/>
      <c r="AE367" s="97"/>
      <c r="AF367" s="97"/>
      <c r="AG367" s="97"/>
      <c r="AH367" s="97"/>
      <c r="AI367" s="97"/>
      <c r="AJ367" s="97"/>
      <c r="AK367" s="97"/>
      <c r="AL367" s="97"/>
      <c r="AM367" s="97"/>
      <c r="AN367" s="97"/>
      <c r="AO367" s="97"/>
      <c r="AP367" s="97"/>
      <c r="AQ367" s="97"/>
      <c r="AR367" s="97"/>
      <c r="AS367" s="97"/>
      <c r="AT367" s="97"/>
      <c r="AU367" s="97"/>
      <c r="AV367" s="97"/>
      <c r="AW367" s="97"/>
      <c r="AX367" s="97"/>
      <c r="AY367" s="97"/>
      <c r="AZ367" s="97"/>
      <c r="BA367" s="97"/>
      <c r="BB367" s="97"/>
      <c r="BC367" s="97"/>
      <c r="BD367" s="97"/>
      <c r="BE367" s="97"/>
      <c r="BF367" s="97"/>
      <c r="BG367" s="97"/>
      <c r="BH367" s="97"/>
      <c r="BI367" s="97"/>
      <c r="BJ367" s="97"/>
      <c r="BK367" s="97"/>
      <c r="BL367" s="97"/>
      <c r="BM367" s="97"/>
    </row>
    <row r="368" spans="1:65">
      <c r="A368" t="s">
        <v>846</v>
      </c>
      <c r="D368" s="129" t="str">
        <f t="shared" si="19"/>
        <v>5-3</v>
      </c>
      <c r="E368" s="81"/>
      <c r="F368" s="97"/>
      <c r="G368" s="97"/>
      <c r="H368" s="97"/>
      <c r="I368" s="97"/>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c r="AG368" s="97"/>
      <c r="AH368" s="97"/>
      <c r="AI368" s="97"/>
      <c r="AJ368" s="97"/>
      <c r="AK368" s="97"/>
      <c r="AL368" s="97"/>
      <c r="AM368" s="97"/>
      <c r="AN368" s="97"/>
      <c r="AO368" s="97"/>
      <c r="AP368" s="97"/>
      <c r="AQ368" s="97"/>
      <c r="AR368" s="97"/>
      <c r="AS368" s="97"/>
      <c r="AT368" s="97"/>
      <c r="AU368" s="97"/>
      <c r="AV368" s="97"/>
      <c r="AW368" s="97"/>
      <c r="AX368" s="97"/>
      <c r="AY368" s="97"/>
      <c r="AZ368" s="97"/>
      <c r="BA368" s="97"/>
      <c r="BB368" s="97"/>
      <c r="BC368" s="97"/>
      <c r="BD368" s="97"/>
      <c r="BE368" s="97"/>
      <c r="BF368" s="97"/>
      <c r="BG368" s="97"/>
      <c r="BH368" s="97"/>
      <c r="BI368" s="97"/>
      <c r="BJ368" s="97"/>
      <c r="BK368" s="97"/>
      <c r="BL368" s="97"/>
      <c r="BM368" s="97"/>
    </row>
    <row r="369" spans="1:65">
      <c r="A369" t="s">
        <v>847</v>
      </c>
      <c r="D369" s="129" t="str">
        <f t="shared" si="19"/>
        <v>5-3</v>
      </c>
      <c r="E369" s="81"/>
      <c r="F369" s="97"/>
      <c r="G369" s="97"/>
      <c r="H369" s="97"/>
      <c r="I369" s="97"/>
      <c r="J369" s="97"/>
      <c r="K369" s="97"/>
      <c r="L369" s="97"/>
      <c r="M369" s="97"/>
      <c r="N369" s="97"/>
      <c r="O369" s="97"/>
      <c r="P369" s="97"/>
      <c r="Q369" s="97"/>
      <c r="R369" s="97"/>
      <c r="S369" s="97"/>
      <c r="T369" s="97"/>
      <c r="U369" s="97"/>
      <c r="V369" s="97"/>
      <c r="W369" s="97"/>
      <c r="X369" s="97"/>
      <c r="Y369" s="97"/>
      <c r="Z369" s="97"/>
      <c r="AA369" s="97"/>
      <c r="AB369" s="97"/>
      <c r="AC369" s="97"/>
      <c r="AD369" s="97"/>
      <c r="AE369" s="97"/>
      <c r="AF369" s="97"/>
      <c r="AG369" s="97"/>
      <c r="AH369" s="97"/>
      <c r="AI369" s="97"/>
      <c r="AJ369" s="97"/>
      <c r="AK369" s="97"/>
      <c r="AL369" s="97"/>
      <c r="AM369" s="97"/>
      <c r="AN369" s="97"/>
      <c r="AO369" s="97"/>
      <c r="AP369" s="97"/>
      <c r="AQ369" s="97"/>
      <c r="AR369" s="97"/>
      <c r="AS369" s="97"/>
      <c r="AT369" s="97"/>
      <c r="AU369" s="97"/>
      <c r="AV369" s="97"/>
      <c r="AW369" s="97"/>
      <c r="AX369" s="97"/>
      <c r="AY369" s="97"/>
      <c r="AZ369" s="97"/>
      <c r="BA369" s="97"/>
      <c r="BB369" s="97"/>
      <c r="BC369" s="97"/>
      <c r="BD369" s="97"/>
      <c r="BE369" s="97"/>
      <c r="BF369" s="97"/>
      <c r="BG369" s="97"/>
      <c r="BH369" s="97"/>
      <c r="BI369" s="97"/>
      <c r="BJ369" s="97"/>
      <c r="BK369" s="97"/>
      <c r="BL369" s="97"/>
      <c r="BM369" s="97"/>
    </row>
    <row r="370" spans="1:65">
      <c r="A370" t="s">
        <v>848</v>
      </c>
      <c r="D370" s="129" t="str">
        <f t="shared" si="19"/>
        <v>5-3</v>
      </c>
      <c r="E370" s="81" t="s">
        <v>730</v>
      </c>
      <c r="F370" s="97"/>
      <c r="G370" s="97"/>
      <c r="H370" s="97"/>
      <c r="I370" s="97"/>
      <c r="J370" s="97"/>
      <c r="K370" s="97"/>
      <c r="L370" s="97"/>
      <c r="M370" s="97"/>
      <c r="N370" s="97"/>
      <c r="O370" s="97"/>
      <c r="P370" s="97"/>
      <c r="Q370" s="97"/>
      <c r="R370" s="97"/>
      <c r="S370" s="97"/>
      <c r="T370" s="97"/>
      <c r="U370" s="97"/>
      <c r="V370" s="97"/>
      <c r="W370" s="97"/>
      <c r="X370" s="97"/>
      <c r="Y370" s="97"/>
      <c r="Z370" s="97"/>
      <c r="AA370" s="97"/>
      <c r="AB370" s="97"/>
      <c r="AC370" s="97"/>
      <c r="AD370" s="97"/>
      <c r="AE370" s="97"/>
      <c r="AF370" s="97"/>
      <c r="AG370" s="97"/>
      <c r="AH370" s="97"/>
      <c r="AI370" s="97"/>
      <c r="AJ370" s="97"/>
      <c r="AK370" s="97"/>
      <c r="AL370" s="97"/>
      <c r="AM370" s="97"/>
      <c r="AN370" s="97"/>
      <c r="AO370" s="97"/>
      <c r="AP370" s="97"/>
      <c r="AQ370" s="97"/>
      <c r="AR370" s="97"/>
      <c r="AS370" s="97"/>
      <c r="AT370" s="97"/>
      <c r="AU370" s="97"/>
      <c r="AV370" s="97"/>
      <c r="AW370" s="97"/>
      <c r="AX370" s="97"/>
      <c r="AY370" s="97"/>
      <c r="AZ370" s="97"/>
      <c r="BA370" s="97"/>
      <c r="BB370" s="97"/>
      <c r="BC370" s="97"/>
      <c r="BD370" s="97"/>
      <c r="BE370" s="97"/>
      <c r="BF370" s="97"/>
      <c r="BG370" s="97"/>
      <c r="BH370" s="97"/>
      <c r="BI370" s="97"/>
      <c r="BJ370" s="97"/>
      <c r="BK370" s="97"/>
      <c r="BL370" s="97"/>
      <c r="BM370" s="97"/>
    </row>
    <row r="371" spans="1:65">
      <c r="A371" t="s">
        <v>849</v>
      </c>
      <c r="D371" s="129" t="str">
        <f t="shared" si="19"/>
        <v>5-3</v>
      </c>
      <c r="E371" s="81"/>
      <c r="F371" s="97"/>
      <c r="G371" s="97"/>
      <c r="H371" s="97"/>
      <c r="I371" s="97"/>
      <c r="J371" s="97"/>
      <c r="K371" s="97"/>
      <c r="L371" s="97"/>
      <c r="M371" s="97"/>
      <c r="N371" s="97"/>
      <c r="O371" s="97"/>
      <c r="P371" s="97"/>
      <c r="Q371" s="97"/>
      <c r="R371" s="97"/>
      <c r="S371" s="97"/>
      <c r="T371" s="97"/>
      <c r="U371" s="97"/>
      <c r="V371" s="97"/>
      <c r="W371" s="97"/>
      <c r="X371" s="97"/>
      <c r="Y371" s="97"/>
      <c r="Z371" s="97"/>
      <c r="AA371" s="97"/>
      <c r="AB371" s="97"/>
      <c r="AC371" s="97"/>
      <c r="AD371" s="97"/>
      <c r="AE371" s="97"/>
      <c r="AF371" s="97"/>
      <c r="AG371" s="97"/>
      <c r="AH371" s="97"/>
      <c r="AI371" s="97"/>
      <c r="AJ371" s="97"/>
      <c r="AK371" s="97"/>
      <c r="AL371" s="97"/>
      <c r="AM371" s="97"/>
      <c r="AN371" s="97"/>
      <c r="AO371" s="97"/>
      <c r="AP371" s="97"/>
      <c r="AQ371" s="97"/>
      <c r="AR371" s="97"/>
      <c r="AS371" s="97"/>
      <c r="AT371" s="97"/>
      <c r="AU371" s="97"/>
      <c r="AV371" s="97"/>
      <c r="AW371" s="97"/>
      <c r="AX371" s="97"/>
      <c r="AY371" s="97"/>
      <c r="AZ371" s="97"/>
      <c r="BA371" s="97"/>
      <c r="BB371" s="97"/>
      <c r="BC371" s="97"/>
      <c r="BD371" s="97"/>
      <c r="BE371" s="97"/>
      <c r="BF371" s="97"/>
      <c r="BG371" s="97"/>
      <c r="BH371" s="97"/>
      <c r="BI371" s="97"/>
      <c r="BJ371" s="97"/>
      <c r="BK371" s="97"/>
      <c r="BL371" s="97"/>
      <c r="BM371" s="97"/>
    </row>
    <row r="372" spans="1:65">
      <c r="A372" t="s">
        <v>850</v>
      </c>
      <c r="D372" s="129" t="str">
        <f t="shared" si="19"/>
        <v>5-3</v>
      </c>
      <c r="E372" s="81"/>
      <c r="F372" s="97"/>
      <c r="G372" s="97"/>
      <c r="H372" s="97"/>
      <c r="I372" s="97"/>
      <c r="J372" s="97"/>
      <c r="K372" s="97"/>
      <c r="L372" s="97"/>
      <c r="M372" s="97"/>
      <c r="N372" s="97"/>
      <c r="O372" s="97"/>
      <c r="P372" s="97"/>
      <c r="Q372" s="97"/>
      <c r="R372" s="97"/>
      <c r="S372" s="97"/>
      <c r="T372" s="97"/>
      <c r="U372" s="97"/>
      <c r="V372" s="97"/>
      <c r="W372" s="97"/>
      <c r="X372" s="97"/>
      <c r="Y372" s="97"/>
      <c r="Z372" s="97"/>
      <c r="AA372" s="97"/>
      <c r="AB372" s="97"/>
      <c r="AC372" s="97"/>
      <c r="AD372" s="97"/>
      <c r="AE372" s="97"/>
      <c r="AF372" s="97"/>
      <c r="AG372" s="97"/>
      <c r="AH372" s="97"/>
      <c r="AI372" s="97"/>
      <c r="AJ372" s="97"/>
      <c r="AK372" s="97"/>
      <c r="AL372" s="97"/>
      <c r="AM372" s="97"/>
      <c r="AN372" s="97"/>
      <c r="AO372" s="97"/>
      <c r="AP372" s="97"/>
      <c r="AQ372" s="97"/>
      <c r="AR372" s="97"/>
      <c r="AS372" s="97"/>
      <c r="AT372" s="97"/>
      <c r="AU372" s="97"/>
      <c r="AV372" s="97"/>
      <c r="AW372" s="97"/>
      <c r="AX372" s="97"/>
      <c r="AY372" s="97"/>
      <c r="AZ372" s="97"/>
      <c r="BA372" s="97"/>
      <c r="BB372" s="97"/>
      <c r="BC372" s="97"/>
      <c r="BD372" s="97"/>
      <c r="BE372" s="97"/>
      <c r="BF372" s="97"/>
      <c r="BG372" s="97"/>
      <c r="BH372" s="97"/>
      <c r="BI372" s="97"/>
      <c r="BJ372" s="97"/>
      <c r="BK372" s="97"/>
      <c r="BL372" s="97"/>
      <c r="BM372" s="97"/>
    </row>
    <row r="373" spans="1:65">
      <c r="A373" t="s">
        <v>851</v>
      </c>
      <c r="D373" s="129" t="str">
        <f t="shared" si="19"/>
        <v>5-3</v>
      </c>
      <c r="E373" s="81"/>
      <c r="F373" s="97"/>
      <c r="G373" s="97"/>
      <c r="H373" s="97"/>
      <c r="I373" s="97"/>
      <c r="J373" s="97"/>
      <c r="K373" s="97"/>
      <c r="L373" s="97"/>
      <c r="M373" s="97"/>
      <c r="N373" s="97"/>
      <c r="O373" s="97"/>
      <c r="P373" s="97"/>
      <c r="Q373" s="97"/>
      <c r="R373" s="97"/>
      <c r="S373" s="97"/>
      <c r="T373" s="97"/>
      <c r="U373" s="97"/>
      <c r="V373" s="97"/>
      <c r="W373" s="97"/>
      <c r="X373" s="97"/>
      <c r="Y373" s="97"/>
      <c r="Z373" s="97"/>
      <c r="AA373" s="97"/>
      <c r="AB373" s="97"/>
      <c r="AC373" s="97"/>
      <c r="AD373" s="97"/>
      <c r="AE373" s="97"/>
      <c r="AF373" s="97"/>
      <c r="AG373" s="97"/>
      <c r="AH373" s="97"/>
      <c r="AI373" s="97"/>
      <c r="AJ373" s="97"/>
      <c r="AK373" s="97"/>
      <c r="AL373" s="97"/>
      <c r="AM373" s="97"/>
      <c r="AN373" s="97"/>
      <c r="AO373" s="97"/>
      <c r="AP373" s="97"/>
      <c r="AQ373" s="97"/>
      <c r="AR373" s="97"/>
      <c r="AS373" s="97"/>
      <c r="AT373" s="97"/>
      <c r="AU373" s="97"/>
      <c r="AV373" s="97"/>
      <c r="AW373" s="97"/>
      <c r="AX373" s="97"/>
      <c r="AY373" s="97"/>
      <c r="AZ373" s="97"/>
      <c r="BA373" s="97"/>
      <c r="BB373" s="97"/>
      <c r="BC373" s="97"/>
      <c r="BD373" s="97"/>
      <c r="BE373" s="97"/>
      <c r="BF373" s="97"/>
      <c r="BG373" s="97"/>
      <c r="BH373" s="97"/>
      <c r="BI373" s="97"/>
      <c r="BJ373" s="97"/>
      <c r="BK373" s="97"/>
      <c r="BL373" s="97"/>
      <c r="BM373" s="97"/>
    </row>
    <row r="374" spans="1:65">
      <c r="A374" t="s">
        <v>852</v>
      </c>
      <c r="D374" s="129" t="str">
        <f>D313&amp;"-4"</f>
        <v>5-4</v>
      </c>
      <c r="E374" s="81" t="s">
        <v>382</v>
      </c>
      <c r="F374" s="97"/>
      <c r="G374" s="97"/>
      <c r="H374" s="97"/>
      <c r="I374" s="97"/>
      <c r="J374" s="97"/>
      <c r="K374" s="97"/>
      <c r="L374" s="97"/>
      <c r="M374" s="97"/>
      <c r="N374" s="97"/>
      <c r="O374" s="97"/>
      <c r="P374" s="97"/>
      <c r="Q374" s="97"/>
      <c r="R374" s="97"/>
      <c r="S374" s="97"/>
      <c r="T374" s="97"/>
      <c r="U374" s="97"/>
      <c r="V374" s="97"/>
      <c r="W374" s="97"/>
      <c r="X374" s="97"/>
      <c r="Y374" s="97"/>
      <c r="Z374" s="97"/>
      <c r="AA374" s="97"/>
      <c r="AB374" s="97"/>
      <c r="AC374" s="97"/>
      <c r="AD374" s="97"/>
      <c r="AE374" s="97"/>
      <c r="AF374" s="97"/>
      <c r="AG374" s="97"/>
      <c r="AH374" s="97"/>
      <c r="AI374" s="97"/>
      <c r="AJ374" s="97"/>
      <c r="AK374" s="97"/>
      <c r="AL374" s="97"/>
      <c r="AM374" s="97"/>
      <c r="AN374" s="97"/>
      <c r="AO374" s="97"/>
      <c r="AP374" s="97"/>
      <c r="AQ374" s="97"/>
      <c r="AR374" s="97"/>
      <c r="AS374" s="97"/>
      <c r="AT374" s="97"/>
      <c r="AU374" s="97"/>
      <c r="AV374" s="97"/>
      <c r="AW374" s="97"/>
      <c r="AX374" s="97"/>
      <c r="AY374" s="97"/>
      <c r="AZ374" s="97"/>
      <c r="BA374" s="97"/>
      <c r="BB374" s="97"/>
      <c r="BC374" s="97"/>
      <c r="BD374" s="97"/>
      <c r="BE374" s="97"/>
      <c r="BF374" s="97"/>
      <c r="BG374" s="97"/>
      <c r="BH374" s="97"/>
      <c r="BI374" s="97"/>
      <c r="BJ374" s="97"/>
      <c r="BK374" s="97"/>
      <c r="BL374" s="97"/>
      <c r="BM374" s="97"/>
    </row>
    <row r="375" spans="1:65">
      <c r="A375" t="s">
        <v>853</v>
      </c>
      <c r="D375" s="129" t="str">
        <f t="shared" ref="D375:D388" si="20">D374</f>
        <v>5-4</v>
      </c>
      <c r="E375" s="81" t="s">
        <v>598</v>
      </c>
      <c r="F375" s="97"/>
      <c r="G375" s="97"/>
      <c r="H375" s="97"/>
      <c r="I375" s="97"/>
      <c r="J375" s="97"/>
      <c r="K375" s="97"/>
      <c r="L375" s="97"/>
      <c r="M375" s="97"/>
      <c r="N375" s="97"/>
      <c r="O375" s="97"/>
      <c r="P375" s="97"/>
      <c r="Q375" s="97"/>
      <c r="R375" s="97"/>
      <c r="S375" s="97"/>
      <c r="T375" s="97"/>
      <c r="U375" s="97"/>
      <c r="V375" s="97"/>
      <c r="W375" s="97"/>
      <c r="X375" s="97"/>
      <c r="Y375" s="97"/>
      <c r="Z375" s="97"/>
      <c r="AA375" s="97"/>
      <c r="AB375" s="97"/>
      <c r="AC375" s="97"/>
      <c r="AD375" s="97"/>
      <c r="AE375" s="97"/>
      <c r="AF375" s="97"/>
      <c r="AG375" s="97"/>
      <c r="AH375" s="97"/>
      <c r="AI375" s="97"/>
      <c r="AJ375" s="97"/>
      <c r="AK375" s="97"/>
      <c r="AL375" s="97"/>
      <c r="AM375" s="97"/>
      <c r="AN375" s="97"/>
      <c r="AO375" s="97"/>
      <c r="AP375" s="97"/>
      <c r="AQ375" s="97"/>
      <c r="AR375" s="97"/>
      <c r="AS375" s="97"/>
      <c r="AT375" s="97"/>
      <c r="AU375" s="97"/>
      <c r="AV375" s="97"/>
      <c r="AW375" s="97"/>
      <c r="AX375" s="97"/>
      <c r="AY375" s="97"/>
      <c r="AZ375" s="97"/>
      <c r="BA375" s="97"/>
      <c r="BB375" s="97"/>
      <c r="BC375" s="97"/>
      <c r="BD375" s="97"/>
      <c r="BE375" s="97"/>
      <c r="BF375" s="97"/>
      <c r="BG375" s="97"/>
      <c r="BH375" s="97"/>
      <c r="BI375" s="97"/>
      <c r="BJ375" s="97"/>
      <c r="BK375" s="97"/>
      <c r="BL375" s="97"/>
      <c r="BM375" s="97"/>
    </row>
    <row r="376" spans="1:65">
      <c r="A376" t="s">
        <v>854</v>
      </c>
      <c r="D376" s="129" t="str">
        <f t="shared" si="20"/>
        <v>5-4</v>
      </c>
      <c r="E376" s="81" t="s">
        <v>28</v>
      </c>
      <c r="F376" s="97"/>
      <c r="G376" s="97"/>
      <c r="H376" s="97"/>
      <c r="I376" s="97"/>
      <c r="J376" s="97"/>
      <c r="K376" s="97"/>
      <c r="L376" s="97"/>
      <c r="M376" s="97"/>
      <c r="N376" s="97"/>
      <c r="O376" s="97"/>
      <c r="P376" s="97"/>
      <c r="Q376" s="97"/>
      <c r="R376" s="97"/>
      <c r="S376" s="97"/>
      <c r="T376" s="97"/>
      <c r="U376" s="97"/>
      <c r="V376" s="97"/>
      <c r="W376" s="97"/>
      <c r="X376" s="97"/>
      <c r="Y376" s="97"/>
      <c r="Z376" s="97"/>
      <c r="AA376" s="97"/>
      <c r="AB376" s="97"/>
      <c r="AC376" s="97"/>
      <c r="AD376" s="97"/>
      <c r="AE376" s="97"/>
      <c r="AF376" s="97"/>
      <c r="AG376" s="97"/>
      <c r="AH376" s="97"/>
      <c r="AI376" s="97"/>
      <c r="AJ376" s="97"/>
      <c r="AK376" s="97"/>
      <c r="AL376" s="97"/>
      <c r="AM376" s="97"/>
      <c r="AN376" s="97"/>
      <c r="AO376" s="97"/>
      <c r="AP376" s="97"/>
      <c r="AQ376" s="97"/>
      <c r="AR376" s="97"/>
      <c r="AS376" s="97"/>
      <c r="AT376" s="97"/>
      <c r="AU376" s="97"/>
      <c r="AV376" s="97"/>
      <c r="AW376" s="97"/>
      <c r="AX376" s="97"/>
      <c r="AY376" s="97"/>
      <c r="AZ376" s="97"/>
      <c r="BA376" s="97"/>
      <c r="BB376" s="97"/>
      <c r="BC376" s="97"/>
      <c r="BD376" s="97"/>
      <c r="BE376" s="97"/>
      <c r="BF376" s="97"/>
      <c r="BG376" s="97"/>
      <c r="BH376" s="97"/>
      <c r="BI376" s="97"/>
      <c r="BJ376" s="97"/>
      <c r="BK376" s="97"/>
      <c r="BL376" s="97"/>
      <c r="BM376" s="97"/>
    </row>
    <row r="377" spans="1:65">
      <c r="A377" t="s">
        <v>855</v>
      </c>
      <c r="D377" s="129" t="str">
        <f t="shared" si="20"/>
        <v>5-4</v>
      </c>
      <c r="E377" s="81" t="s">
        <v>379</v>
      </c>
      <c r="F377" s="97"/>
      <c r="G377" s="97"/>
      <c r="H377" s="97"/>
      <c r="I377" s="97"/>
      <c r="J377" s="97"/>
      <c r="K377" s="97"/>
      <c r="L377" s="97"/>
      <c r="M377" s="97"/>
      <c r="N377" s="97"/>
      <c r="O377" s="97"/>
      <c r="P377" s="97"/>
      <c r="Q377" s="97"/>
      <c r="R377" s="97"/>
      <c r="S377" s="97"/>
      <c r="T377" s="97"/>
      <c r="U377" s="97"/>
      <c r="V377" s="97"/>
      <c r="W377" s="97"/>
      <c r="X377" s="97"/>
      <c r="Y377" s="97"/>
      <c r="Z377" s="97"/>
      <c r="AA377" s="97"/>
      <c r="AB377" s="97"/>
      <c r="AC377" s="97"/>
      <c r="AD377" s="97"/>
      <c r="AE377" s="97"/>
      <c r="AF377" s="97"/>
      <c r="AG377" s="97"/>
      <c r="AH377" s="97"/>
      <c r="AI377" s="97"/>
      <c r="AJ377" s="97"/>
      <c r="AK377" s="97"/>
      <c r="AL377" s="97"/>
      <c r="AM377" s="97"/>
      <c r="AN377" s="97"/>
      <c r="AO377" s="97"/>
      <c r="AP377" s="97"/>
      <c r="AQ377" s="97"/>
      <c r="AR377" s="97"/>
      <c r="AS377" s="97"/>
      <c r="AT377" s="97"/>
      <c r="AU377" s="97"/>
      <c r="AV377" s="97"/>
      <c r="AW377" s="97"/>
      <c r="AX377" s="97"/>
      <c r="AY377" s="97"/>
      <c r="AZ377" s="97"/>
      <c r="BA377" s="97"/>
      <c r="BB377" s="97"/>
      <c r="BC377" s="97"/>
      <c r="BD377" s="97"/>
      <c r="BE377" s="97"/>
      <c r="BF377" s="97"/>
      <c r="BG377" s="97"/>
      <c r="BH377" s="97"/>
      <c r="BI377" s="97"/>
      <c r="BJ377" s="97"/>
      <c r="BK377" s="97"/>
      <c r="BL377" s="97"/>
      <c r="BM377" s="97"/>
    </row>
    <row r="378" spans="1:65">
      <c r="A378" t="s">
        <v>856</v>
      </c>
      <c r="D378" s="129" t="str">
        <f t="shared" si="20"/>
        <v>5-4</v>
      </c>
      <c r="E378" s="81" t="s">
        <v>30</v>
      </c>
      <c r="F378" s="97"/>
      <c r="G378" s="97"/>
      <c r="H378" s="97"/>
      <c r="I378" s="97"/>
      <c r="J378" s="97"/>
      <c r="K378" s="97"/>
      <c r="L378" s="97"/>
      <c r="M378" s="97"/>
      <c r="N378" s="97"/>
      <c r="O378" s="97"/>
      <c r="P378" s="97"/>
      <c r="Q378" s="97"/>
      <c r="R378" s="97"/>
      <c r="S378" s="97"/>
      <c r="T378" s="97"/>
      <c r="U378" s="97"/>
      <c r="V378" s="97"/>
      <c r="W378" s="97"/>
      <c r="X378" s="97"/>
      <c r="Y378" s="97"/>
      <c r="Z378" s="97"/>
      <c r="AA378" s="97"/>
      <c r="AB378" s="97"/>
      <c r="AC378" s="97"/>
      <c r="AD378" s="97"/>
      <c r="AE378" s="97"/>
      <c r="AF378" s="97"/>
      <c r="AG378" s="97"/>
      <c r="AH378" s="97"/>
      <c r="AI378" s="97"/>
      <c r="AJ378" s="97"/>
      <c r="AK378" s="97"/>
      <c r="AL378" s="97"/>
      <c r="AM378" s="97"/>
      <c r="AN378" s="97"/>
      <c r="AO378" s="97"/>
      <c r="AP378" s="97"/>
      <c r="AQ378" s="97"/>
      <c r="AR378" s="97"/>
      <c r="AS378" s="97"/>
      <c r="AT378" s="97"/>
      <c r="AU378" s="97"/>
      <c r="AV378" s="97"/>
      <c r="AW378" s="97"/>
      <c r="AX378" s="97"/>
      <c r="AY378" s="97"/>
      <c r="AZ378" s="97"/>
      <c r="BA378" s="97"/>
      <c r="BB378" s="97"/>
      <c r="BC378" s="97"/>
      <c r="BD378" s="97"/>
      <c r="BE378" s="97"/>
      <c r="BF378" s="97"/>
      <c r="BG378" s="97"/>
      <c r="BH378" s="97"/>
      <c r="BI378" s="97"/>
      <c r="BJ378" s="97"/>
      <c r="BK378" s="97"/>
      <c r="BL378" s="97"/>
      <c r="BM378" s="97"/>
    </row>
    <row r="379" spans="1:65">
      <c r="A379" t="s">
        <v>857</v>
      </c>
      <c r="D379" s="129" t="str">
        <f t="shared" si="20"/>
        <v>5-4</v>
      </c>
      <c r="E379" s="81" t="s">
        <v>32</v>
      </c>
      <c r="F379" s="97"/>
      <c r="G379" s="97"/>
      <c r="H379" s="97"/>
      <c r="I379" s="97"/>
      <c r="J379" s="97"/>
      <c r="K379" s="97"/>
      <c r="L379" s="97"/>
      <c r="M379" s="97"/>
      <c r="N379" s="97"/>
      <c r="O379" s="97"/>
      <c r="P379" s="97"/>
      <c r="Q379" s="97"/>
      <c r="R379" s="97"/>
      <c r="S379" s="97"/>
      <c r="T379" s="97"/>
      <c r="U379" s="97"/>
      <c r="V379" s="97"/>
      <c r="W379" s="97"/>
      <c r="X379" s="97"/>
      <c r="Y379" s="97"/>
      <c r="Z379" s="97"/>
      <c r="AA379" s="97"/>
      <c r="AB379" s="97"/>
      <c r="AC379" s="97"/>
      <c r="AD379" s="97"/>
      <c r="AE379" s="97"/>
      <c r="AF379" s="97"/>
      <c r="AG379" s="97"/>
      <c r="AH379" s="97"/>
      <c r="AI379" s="97"/>
      <c r="AJ379" s="97"/>
      <c r="AK379" s="97"/>
      <c r="AL379" s="97"/>
      <c r="AM379" s="97"/>
      <c r="AN379" s="97"/>
      <c r="AO379" s="97"/>
      <c r="AP379" s="97"/>
      <c r="AQ379" s="97"/>
      <c r="AR379" s="97"/>
      <c r="AS379" s="97"/>
      <c r="AT379" s="97"/>
      <c r="AU379" s="97"/>
      <c r="AV379" s="97"/>
      <c r="AW379" s="97"/>
      <c r="AX379" s="97"/>
      <c r="AY379" s="97"/>
      <c r="AZ379" s="97"/>
      <c r="BA379" s="97"/>
      <c r="BB379" s="97"/>
      <c r="BC379" s="97"/>
      <c r="BD379" s="97"/>
      <c r="BE379" s="97"/>
      <c r="BF379" s="97"/>
      <c r="BG379" s="97"/>
      <c r="BH379" s="97"/>
      <c r="BI379" s="97"/>
      <c r="BJ379" s="97"/>
      <c r="BK379" s="97"/>
      <c r="BL379" s="97"/>
      <c r="BM379" s="97"/>
    </row>
    <row r="380" spans="1:65">
      <c r="A380" t="s">
        <v>858</v>
      </c>
      <c r="D380" s="129" t="str">
        <f t="shared" si="20"/>
        <v>5-4</v>
      </c>
      <c r="E380" s="81" t="s">
        <v>33</v>
      </c>
      <c r="F380" s="97"/>
      <c r="G380" s="97"/>
      <c r="H380" s="97"/>
      <c r="I380" s="97"/>
      <c r="J380" s="97"/>
      <c r="K380" s="97"/>
      <c r="L380" s="97"/>
      <c r="M380" s="97"/>
      <c r="N380" s="97"/>
      <c r="O380" s="97"/>
      <c r="P380" s="97"/>
      <c r="Q380" s="97"/>
      <c r="R380" s="97"/>
      <c r="S380" s="97"/>
      <c r="T380" s="97"/>
      <c r="U380" s="97"/>
      <c r="V380" s="97"/>
      <c r="W380" s="97"/>
      <c r="X380" s="97"/>
      <c r="Y380" s="97"/>
      <c r="Z380" s="97"/>
      <c r="AA380" s="97"/>
      <c r="AB380" s="97"/>
      <c r="AC380" s="97"/>
      <c r="AD380" s="97"/>
      <c r="AE380" s="97"/>
      <c r="AF380" s="97"/>
      <c r="AG380" s="97"/>
      <c r="AH380" s="97"/>
      <c r="AI380" s="97"/>
      <c r="AJ380" s="97"/>
      <c r="AK380" s="97"/>
      <c r="AL380" s="97"/>
      <c r="AM380" s="97"/>
      <c r="AN380" s="97"/>
      <c r="AO380" s="97"/>
      <c r="AP380" s="97"/>
      <c r="AQ380" s="97"/>
      <c r="AR380" s="97"/>
      <c r="AS380" s="97"/>
      <c r="AT380" s="97"/>
      <c r="AU380" s="97"/>
      <c r="AV380" s="97"/>
      <c r="AW380" s="97"/>
      <c r="AX380" s="97"/>
      <c r="AY380" s="97"/>
      <c r="AZ380" s="97"/>
      <c r="BA380" s="97"/>
      <c r="BB380" s="97"/>
      <c r="BC380" s="97"/>
      <c r="BD380" s="97"/>
      <c r="BE380" s="97"/>
      <c r="BF380" s="97"/>
      <c r="BG380" s="97"/>
      <c r="BH380" s="97"/>
      <c r="BI380" s="97"/>
      <c r="BJ380" s="97"/>
      <c r="BK380" s="97"/>
      <c r="BL380" s="97"/>
      <c r="BM380" s="97"/>
    </row>
    <row r="381" spans="1:65">
      <c r="A381" t="s">
        <v>859</v>
      </c>
      <c r="D381" s="129" t="str">
        <f t="shared" si="20"/>
        <v>5-4</v>
      </c>
      <c r="E381" s="81" t="s">
        <v>34</v>
      </c>
      <c r="F381" s="97"/>
      <c r="G381" s="97"/>
      <c r="H381" s="97"/>
      <c r="I381" s="97"/>
      <c r="J381" s="97"/>
      <c r="K381" s="97"/>
      <c r="L381" s="97"/>
      <c r="M381" s="97"/>
      <c r="N381" s="97"/>
      <c r="O381" s="97"/>
      <c r="P381" s="97"/>
      <c r="Q381" s="97"/>
      <c r="R381" s="97"/>
      <c r="S381" s="97"/>
      <c r="T381" s="97"/>
      <c r="U381" s="97"/>
      <c r="V381" s="97"/>
      <c r="W381" s="97"/>
      <c r="X381" s="97"/>
      <c r="Y381" s="97"/>
      <c r="Z381" s="97"/>
      <c r="AA381" s="97"/>
      <c r="AB381" s="97"/>
      <c r="AC381" s="97"/>
      <c r="AD381" s="97"/>
      <c r="AE381" s="97"/>
      <c r="AF381" s="97"/>
      <c r="AG381" s="97"/>
      <c r="AH381" s="97"/>
      <c r="AI381" s="97"/>
      <c r="AJ381" s="97"/>
      <c r="AK381" s="97"/>
      <c r="AL381" s="97"/>
      <c r="AM381" s="97"/>
      <c r="AN381" s="97"/>
      <c r="AO381" s="97"/>
      <c r="AP381" s="97"/>
      <c r="AQ381" s="97"/>
      <c r="AR381" s="97"/>
      <c r="AS381" s="97"/>
      <c r="AT381" s="97"/>
      <c r="AU381" s="97"/>
      <c r="AV381" s="97"/>
      <c r="AW381" s="97"/>
      <c r="AX381" s="97"/>
      <c r="AY381" s="97"/>
      <c r="AZ381" s="97"/>
      <c r="BA381" s="97"/>
      <c r="BB381" s="97"/>
      <c r="BC381" s="97"/>
      <c r="BD381" s="97"/>
      <c r="BE381" s="97"/>
      <c r="BF381" s="97"/>
      <c r="BG381" s="97"/>
      <c r="BH381" s="97"/>
      <c r="BI381" s="97"/>
      <c r="BJ381" s="97"/>
      <c r="BK381" s="97"/>
      <c r="BL381" s="97"/>
      <c r="BM381" s="97"/>
    </row>
    <row r="382" spans="1:65">
      <c r="A382" t="s">
        <v>860</v>
      </c>
      <c r="D382" s="129" t="str">
        <f t="shared" si="20"/>
        <v>5-4</v>
      </c>
      <c r="E382" s="81" t="s">
        <v>562</v>
      </c>
      <c r="F382" s="97"/>
      <c r="G382" s="97"/>
      <c r="H382" s="97"/>
      <c r="I382" s="97"/>
      <c r="J382" s="97"/>
      <c r="K382" s="97"/>
      <c r="L382" s="97"/>
      <c r="M382" s="97"/>
      <c r="N382" s="97"/>
      <c r="O382" s="97"/>
      <c r="P382" s="97"/>
      <c r="Q382" s="97"/>
      <c r="R382" s="97"/>
      <c r="S382" s="97"/>
      <c r="T382" s="97"/>
      <c r="U382" s="97"/>
      <c r="V382" s="97"/>
      <c r="W382" s="97"/>
      <c r="X382" s="97"/>
      <c r="Y382" s="97"/>
      <c r="Z382" s="97"/>
      <c r="AA382" s="97"/>
      <c r="AB382" s="97"/>
      <c r="AC382" s="97"/>
      <c r="AD382" s="97"/>
      <c r="AE382" s="97"/>
      <c r="AF382" s="97"/>
      <c r="AG382" s="97"/>
      <c r="AH382" s="97"/>
      <c r="AI382" s="97"/>
      <c r="AJ382" s="97"/>
      <c r="AK382" s="97"/>
      <c r="AL382" s="97"/>
      <c r="AM382" s="97"/>
      <c r="AN382" s="97"/>
      <c r="AO382" s="97"/>
      <c r="AP382" s="97"/>
      <c r="AQ382" s="97"/>
      <c r="AR382" s="97"/>
      <c r="AS382" s="97"/>
      <c r="AT382" s="97"/>
      <c r="AU382" s="97"/>
      <c r="AV382" s="97"/>
      <c r="AW382" s="97"/>
      <c r="AX382" s="97"/>
      <c r="AY382" s="97"/>
      <c r="AZ382" s="97"/>
      <c r="BA382" s="97"/>
      <c r="BB382" s="97"/>
      <c r="BC382" s="97"/>
      <c r="BD382" s="97"/>
      <c r="BE382" s="97"/>
      <c r="BF382" s="97"/>
      <c r="BG382" s="97"/>
      <c r="BH382" s="97"/>
      <c r="BI382" s="97"/>
      <c r="BJ382" s="97"/>
      <c r="BK382" s="97"/>
      <c r="BL382" s="97"/>
      <c r="BM382" s="97"/>
    </row>
    <row r="383" spans="1:65">
      <c r="A383" t="s">
        <v>861</v>
      </c>
      <c r="D383" s="129" t="str">
        <f t="shared" si="20"/>
        <v>5-4</v>
      </c>
      <c r="E383" s="81"/>
      <c r="F383" s="97"/>
      <c r="G383" s="97"/>
      <c r="H383" s="97"/>
      <c r="I383" s="97"/>
      <c r="J383" s="97"/>
      <c r="K383" s="97"/>
      <c r="L383" s="97"/>
      <c r="M383" s="97"/>
      <c r="N383" s="97"/>
      <c r="O383" s="97"/>
      <c r="P383" s="97"/>
      <c r="Q383" s="97"/>
      <c r="R383" s="97"/>
      <c r="S383" s="97"/>
      <c r="T383" s="97"/>
      <c r="U383" s="97"/>
      <c r="V383" s="97"/>
      <c r="W383" s="97"/>
      <c r="X383" s="97"/>
      <c r="Y383" s="97"/>
      <c r="Z383" s="97"/>
      <c r="AA383" s="97"/>
      <c r="AB383" s="97"/>
      <c r="AC383" s="97"/>
      <c r="AD383" s="97"/>
      <c r="AE383" s="97"/>
      <c r="AF383" s="97"/>
      <c r="AG383" s="97"/>
      <c r="AH383" s="97"/>
      <c r="AI383" s="97"/>
      <c r="AJ383" s="97"/>
      <c r="AK383" s="97"/>
      <c r="AL383" s="97"/>
      <c r="AM383" s="97"/>
      <c r="AN383" s="97"/>
      <c r="AO383" s="97"/>
      <c r="AP383" s="97"/>
      <c r="AQ383" s="97"/>
      <c r="AR383" s="97"/>
      <c r="AS383" s="97"/>
      <c r="AT383" s="97"/>
      <c r="AU383" s="97"/>
      <c r="AV383" s="97"/>
      <c r="AW383" s="97"/>
      <c r="AX383" s="97"/>
      <c r="AY383" s="97"/>
      <c r="AZ383" s="97"/>
      <c r="BA383" s="97"/>
      <c r="BB383" s="97"/>
      <c r="BC383" s="97"/>
      <c r="BD383" s="97"/>
      <c r="BE383" s="97"/>
      <c r="BF383" s="97"/>
      <c r="BG383" s="97"/>
      <c r="BH383" s="97"/>
      <c r="BI383" s="97"/>
      <c r="BJ383" s="97"/>
      <c r="BK383" s="97"/>
      <c r="BL383" s="97"/>
      <c r="BM383" s="97"/>
    </row>
    <row r="384" spans="1:65">
      <c r="A384" t="s">
        <v>862</v>
      </c>
      <c r="D384" s="129" t="str">
        <f t="shared" si="20"/>
        <v>5-4</v>
      </c>
      <c r="E384" s="81"/>
      <c r="F384" s="97"/>
      <c r="G384" s="97"/>
      <c r="H384" s="97"/>
      <c r="I384" s="97"/>
      <c r="J384" s="97"/>
      <c r="K384" s="97"/>
      <c r="L384" s="97"/>
      <c r="M384" s="97"/>
      <c r="N384" s="97"/>
      <c r="O384" s="97"/>
      <c r="P384" s="97"/>
      <c r="Q384" s="97"/>
      <c r="R384" s="97"/>
      <c r="S384" s="97"/>
      <c r="T384" s="97"/>
      <c r="U384" s="97"/>
      <c r="V384" s="97"/>
      <c r="W384" s="97"/>
      <c r="X384" s="97"/>
      <c r="Y384" s="97"/>
      <c r="Z384" s="97"/>
      <c r="AA384" s="97"/>
      <c r="AB384" s="97"/>
      <c r="AC384" s="97"/>
      <c r="AD384" s="97"/>
      <c r="AE384" s="97"/>
      <c r="AF384" s="97"/>
      <c r="AG384" s="97"/>
      <c r="AH384" s="97"/>
      <c r="AI384" s="97"/>
      <c r="AJ384" s="97"/>
      <c r="AK384" s="97"/>
      <c r="AL384" s="97"/>
      <c r="AM384" s="97"/>
      <c r="AN384" s="97"/>
      <c r="AO384" s="97"/>
      <c r="AP384" s="97"/>
      <c r="AQ384" s="97"/>
      <c r="AR384" s="97"/>
      <c r="AS384" s="97"/>
      <c r="AT384" s="97"/>
      <c r="AU384" s="97"/>
      <c r="AV384" s="97"/>
      <c r="AW384" s="97"/>
      <c r="AX384" s="97"/>
      <c r="AY384" s="97"/>
      <c r="AZ384" s="97"/>
      <c r="BA384" s="97"/>
      <c r="BB384" s="97"/>
      <c r="BC384" s="97"/>
      <c r="BD384" s="97"/>
      <c r="BE384" s="97"/>
      <c r="BF384" s="97"/>
      <c r="BG384" s="97"/>
      <c r="BH384" s="97"/>
      <c r="BI384" s="97"/>
      <c r="BJ384" s="97"/>
      <c r="BK384" s="97"/>
      <c r="BL384" s="97"/>
      <c r="BM384" s="97"/>
    </row>
    <row r="385" spans="1:65">
      <c r="A385" t="s">
        <v>863</v>
      </c>
      <c r="D385" s="129" t="str">
        <f t="shared" si="20"/>
        <v>5-4</v>
      </c>
      <c r="E385" s="81" t="s">
        <v>730</v>
      </c>
      <c r="F385" s="97"/>
      <c r="G385" s="97"/>
      <c r="H385" s="97"/>
      <c r="I385" s="97"/>
      <c r="J385" s="97"/>
      <c r="K385" s="97"/>
      <c r="L385" s="97"/>
      <c r="M385" s="97"/>
      <c r="N385" s="97"/>
      <c r="O385" s="97"/>
      <c r="P385" s="97"/>
      <c r="Q385" s="97"/>
      <c r="R385" s="97"/>
      <c r="S385" s="97"/>
      <c r="T385" s="97"/>
      <c r="U385" s="97"/>
      <c r="V385" s="97"/>
      <c r="W385" s="97"/>
      <c r="X385" s="97"/>
      <c r="Y385" s="97"/>
      <c r="Z385" s="97"/>
      <c r="AA385" s="97"/>
      <c r="AB385" s="97"/>
      <c r="AC385" s="97"/>
      <c r="AD385" s="97"/>
      <c r="AE385" s="97"/>
      <c r="AF385" s="97"/>
      <c r="AG385" s="97"/>
      <c r="AH385" s="97"/>
      <c r="AI385" s="97"/>
      <c r="AJ385" s="97"/>
      <c r="AK385" s="97"/>
      <c r="AL385" s="97"/>
      <c r="AM385" s="97"/>
      <c r="AN385" s="97"/>
      <c r="AO385" s="97"/>
      <c r="AP385" s="97"/>
      <c r="AQ385" s="97"/>
      <c r="AR385" s="97"/>
      <c r="AS385" s="97"/>
      <c r="AT385" s="97"/>
      <c r="AU385" s="97"/>
      <c r="AV385" s="97"/>
      <c r="AW385" s="97"/>
      <c r="AX385" s="97"/>
      <c r="AY385" s="97"/>
      <c r="AZ385" s="97"/>
      <c r="BA385" s="97"/>
      <c r="BB385" s="97"/>
      <c r="BC385" s="97"/>
      <c r="BD385" s="97"/>
      <c r="BE385" s="97"/>
      <c r="BF385" s="97"/>
      <c r="BG385" s="97"/>
      <c r="BH385" s="97"/>
      <c r="BI385" s="97"/>
      <c r="BJ385" s="97"/>
      <c r="BK385" s="97"/>
      <c r="BL385" s="97"/>
      <c r="BM385" s="97"/>
    </row>
    <row r="386" spans="1:65">
      <c r="A386" t="s">
        <v>864</v>
      </c>
      <c r="D386" s="129" t="str">
        <f t="shared" si="20"/>
        <v>5-4</v>
      </c>
      <c r="E386" s="81"/>
      <c r="F386" s="97"/>
      <c r="G386" s="97"/>
      <c r="H386" s="97"/>
      <c r="I386" s="97"/>
      <c r="J386" s="97"/>
      <c r="K386" s="97"/>
      <c r="L386" s="97"/>
      <c r="M386" s="97"/>
      <c r="N386" s="97"/>
      <c r="O386" s="97"/>
      <c r="P386" s="97"/>
      <c r="Q386" s="97"/>
      <c r="R386" s="97"/>
      <c r="S386" s="97"/>
      <c r="T386" s="97"/>
      <c r="U386" s="97"/>
      <c r="V386" s="97"/>
      <c r="W386" s="97"/>
      <c r="X386" s="97"/>
      <c r="Y386" s="97"/>
      <c r="Z386" s="97"/>
      <c r="AA386" s="97"/>
      <c r="AB386" s="97"/>
      <c r="AC386" s="97"/>
      <c r="AD386" s="97"/>
      <c r="AE386" s="97"/>
      <c r="AF386" s="97"/>
      <c r="AG386" s="97"/>
      <c r="AH386" s="97"/>
      <c r="AI386" s="97"/>
      <c r="AJ386" s="97"/>
      <c r="AK386" s="97"/>
      <c r="AL386" s="97"/>
      <c r="AM386" s="97"/>
      <c r="AN386" s="97"/>
      <c r="AO386" s="97"/>
      <c r="AP386" s="97"/>
      <c r="AQ386" s="97"/>
      <c r="AR386" s="97"/>
      <c r="AS386" s="97"/>
      <c r="AT386" s="97"/>
      <c r="AU386" s="97"/>
      <c r="AV386" s="97"/>
      <c r="AW386" s="97"/>
      <c r="AX386" s="97"/>
      <c r="AY386" s="97"/>
      <c r="AZ386" s="97"/>
      <c r="BA386" s="97"/>
      <c r="BB386" s="97"/>
      <c r="BC386" s="97"/>
      <c r="BD386" s="97"/>
      <c r="BE386" s="97"/>
      <c r="BF386" s="97"/>
      <c r="BG386" s="97"/>
      <c r="BH386" s="97"/>
      <c r="BI386" s="97"/>
      <c r="BJ386" s="97"/>
      <c r="BK386" s="97"/>
      <c r="BL386" s="97"/>
      <c r="BM386" s="97"/>
    </row>
    <row r="387" spans="1:65">
      <c r="A387" t="s">
        <v>865</v>
      </c>
      <c r="D387" s="129" t="str">
        <f t="shared" si="20"/>
        <v>5-4</v>
      </c>
      <c r="E387" s="81"/>
      <c r="F387" s="97"/>
      <c r="G387" s="97"/>
      <c r="H387" s="97"/>
      <c r="I387" s="97"/>
      <c r="J387" s="97"/>
      <c r="K387" s="97"/>
      <c r="L387" s="97"/>
      <c r="M387" s="97"/>
      <c r="N387" s="97"/>
      <c r="O387" s="97"/>
      <c r="P387" s="97"/>
      <c r="Q387" s="97"/>
      <c r="R387" s="97"/>
      <c r="S387" s="97"/>
      <c r="T387" s="97"/>
      <c r="U387" s="97"/>
      <c r="V387" s="97"/>
      <c r="W387" s="97"/>
      <c r="X387" s="97"/>
      <c r="Y387" s="97"/>
      <c r="Z387" s="97"/>
      <c r="AA387" s="97"/>
      <c r="AB387" s="97"/>
      <c r="AC387" s="97"/>
      <c r="AD387" s="97"/>
      <c r="AE387" s="97"/>
      <c r="AF387" s="97"/>
      <c r="AG387" s="97"/>
      <c r="AH387" s="97"/>
      <c r="AI387" s="97"/>
      <c r="AJ387" s="97"/>
      <c r="AK387" s="97"/>
      <c r="AL387" s="97"/>
      <c r="AM387" s="97"/>
      <c r="AN387" s="97"/>
      <c r="AO387" s="97"/>
      <c r="AP387" s="97"/>
      <c r="AQ387" s="97"/>
      <c r="AR387" s="97"/>
      <c r="AS387" s="97"/>
      <c r="AT387" s="97"/>
      <c r="AU387" s="97"/>
      <c r="AV387" s="97"/>
      <c r="AW387" s="97"/>
      <c r="AX387" s="97"/>
      <c r="AY387" s="97"/>
      <c r="AZ387" s="97"/>
      <c r="BA387" s="97"/>
      <c r="BB387" s="97"/>
      <c r="BC387" s="97"/>
      <c r="BD387" s="97"/>
      <c r="BE387" s="97"/>
      <c r="BF387" s="97"/>
      <c r="BG387" s="97"/>
      <c r="BH387" s="97"/>
      <c r="BI387" s="97"/>
      <c r="BJ387" s="97"/>
      <c r="BK387" s="97"/>
      <c r="BL387" s="97"/>
      <c r="BM387" s="97"/>
    </row>
    <row r="388" spans="1:65">
      <c r="A388" t="s">
        <v>866</v>
      </c>
      <c r="D388" s="129" t="str">
        <f t="shared" si="20"/>
        <v>5-4</v>
      </c>
      <c r="E388" s="81"/>
      <c r="F388" s="97"/>
      <c r="G388" s="97"/>
      <c r="H388" s="97"/>
      <c r="I388" s="97"/>
      <c r="J388" s="97"/>
      <c r="K388" s="97"/>
      <c r="L388" s="97"/>
      <c r="M388" s="97"/>
      <c r="N388" s="97"/>
      <c r="O388" s="97"/>
      <c r="P388" s="97"/>
      <c r="Q388" s="97"/>
      <c r="R388" s="97"/>
      <c r="S388" s="97"/>
      <c r="T388" s="97"/>
      <c r="U388" s="97"/>
      <c r="V388" s="97"/>
      <c r="W388" s="97"/>
      <c r="X388" s="97"/>
      <c r="Y388" s="97"/>
      <c r="Z388" s="97"/>
      <c r="AA388" s="97"/>
      <c r="AB388" s="97"/>
      <c r="AC388" s="97"/>
      <c r="AD388" s="97"/>
      <c r="AE388" s="97"/>
      <c r="AF388" s="97"/>
      <c r="AG388" s="97"/>
      <c r="AH388" s="97"/>
      <c r="AI388" s="97"/>
      <c r="AJ388" s="97"/>
      <c r="AK388" s="97"/>
      <c r="AL388" s="97"/>
      <c r="AM388" s="97"/>
      <c r="AN388" s="97"/>
      <c r="AO388" s="97"/>
      <c r="AP388" s="97"/>
      <c r="AQ388" s="97"/>
      <c r="AR388" s="97"/>
      <c r="AS388" s="97"/>
      <c r="AT388" s="97"/>
      <c r="AU388" s="97"/>
      <c r="AV388" s="97"/>
      <c r="AW388" s="97"/>
      <c r="AX388" s="97"/>
      <c r="AY388" s="97"/>
      <c r="AZ388" s="97"/>
      <c r="BA388" s="97"/>
      <c r="BB388" s="97"/>
      <c r="BC388" s="97"/>
      <c r="BD388" s="97"/>
      <c r="BE388" s="97"/>
      <c r="BF388" s="97"/>
      <c r="BG388" s="97"/>
      <c r="BH388" s="97"/>
      <c r="BI388" s="97"/>
      <c r="BJ388" s="97"/>
      <c r="BK388" s="97"/>
      <c r="BL388" s="97"/>
      <c r="BM388" s="97"/>
    </row>
    <row r="389" spans="1:65">
      <c r="A389" t="s">
        <v>867</v>
      </c>
      <c r="F389" s="96"/>
      <c r="G389" s="96"/>
      <c r="H389" s="96"/>
      <c r="I389" s="96"/>
      <c r="J389" s="96"/>
      <c r="K389" s="96"/>
      <c r="L389" s="96"/>
      <c r="M389" s="96"/>
      <c r="N389" s="96"/>
      <c r="O389" s="96"/>
      <c r="P389" s="96"/>
      <c r="Q389" s="96"/>
      <c r="R389" s="96"/>
      <c r="S389" s="96"/>
      <c r="T389" s="96"/>
      <c r="U389" s="96"/>
      <c r="V389" s="96"/>
      <c r="W389" s="96"/>
      <c r="X389" s="96"/>
      <c r="Y389" s="96"/>
      <c r="Z389" s="96"/>
      <c r="AA389" s="96"/>
      <c r="AB389" s="96"/>
      <c r="AC389" s="96"/>
      <c r="AD389" s="96"/>
      <c r="AE389" s="96"/>
      <c r="AF389" s="96"/>
      <c r="AG389" s="96"/>
      <c r="AH389" s="96"/>
      <c r="AI389" s="96"/>
      <c r="AJ389" s="96"/>
      <c r="AK389" s="96"/>
      <c r="AL389" s="96"/>
      <c r="AM389" s="96"/>
      <c r="AN389" s="96"/>
      <c r="AO389" s="96"/>
      <c r="AP389" s="96"/>
      <c r="AQ389" s="96"/>
      <c r="AR389" s="96"/>
      <c r="AS389" s="96"/>
      <c r="AT389" s="96"/>
      <c r="AU389" s="96"/>
      <c r="AV389" s="96"/>
      <c r="AW389" s="96"/>
      <c r="AX389" s="96"/>
      <c r="AY389" s="96"/>
      <c r="AZ389" s="96"/>
      <c r="BA389" s="96"/>
      <c r="BB389" s="96"/>
      <c r="BC389" s="96"/>
      <c r="BD389" s="96"/>
      <c r="BE389" s="96"/>
      <c r="BF389" s="96"/>
      <c r="BG389" s="96"/>
      <c r="BH389" s="96"/>
      <c r="BI389" s="96"/>
      <c r="BJ389" s="96"/>
      <c r="BK389" s="96"/>
      <c r="BL389" s="96"/>
      <c r="BM389" s="96"/>
    </row>
    <row r="390" spans="1:65">
      <c r="A390" t="s">
        <v>868</v>
      </c>
      <c r="D390" s="128" t="s">
        <v>909</v>
      </c>
      <c r="F390" s="112"/>
      <c r="G390" s="96"/>
      <c r="H390" s="96"/>
      <c r="I390" s="96"/>
      <c r="J390" s="96"/>
      <c r="K390" s="96"/>
      <c r="L390" s="96"/>
      <c r="M390" s="96"/>
      <c r="N390" s="96"/>
      <c r="O390" s="96"/>
      <c r="P390" s="96"/>
      <c r="Q390" s="96"/>
      <c r="R390" s="96"/>
      <c r="S390" s="96"/>
      <c r="T390" s="96"/>
      <c r="U390" s="96"/>
      <c r="V390" s="96"/>
      <c r="W390" s="96"/>
      <c r="X390" s="96"/>
      <c r="Y390" s="96"/>
      <c r="Z390" s="96"/>
      <c r="AA390" s="96"/>
      <c r="AB390" s="96"/>
      <c r="AC390" s="96"/>
      <c r="AD390" s="96"/>
      <c r="AE390" s="96"/>
      <c r="AF390" s="96"/>
      <c r="AG390" s="96"/>
      <c r="AH390" s="96"/>
      <c r="AI390" s="96"/>
      <c r="AJ390" s="96"/>
      <c r="AK390" s="96"/>
      <c r="AL390" s="96"/>
      <c r="AM390" s="96"/>
      <c r="AN390" s="96"/>
      <c r="AO390" s="96"/>
      <c r="AP390" s="96"/>
      <c r="AQ390" s="96"/>
      <c r="AR390" s="96"/>
      <c r="AS390" s="96"/>
      <c r="AT390" s="96"/>
      <c r="AU390" s="96"/>
      <c r="AV390" s="96"/>
      <c r="AW390" s="96"/>
      <c r="AX390" s="96"/>
      <c r="AY390" s="96"/>
      <c r="AZ390" s="96"/>
      <c r="BA390" s="96"/>
      <c r="BB390" s="96"/>
      <c r="BC390" s="96"/>
      <c r="BD390" s="96"/>
      <c r="BE390" s="96"/>
      <c r="BF390" s="96"/>
      <c r="BG390" s="96"/>
      <c r="BH390" s="96"/>
      <c r="BI390" s="96"/>
      <c r="BJ390" s="96"/>
      <c r="BK390" s="96"/>
      <c r="BL390" s="96"/>
      <c r="BM390" s="96"/>
    </row>
    <row r="391" spans="1:65">
      <c r="A391" t="s">
        <v>869</v>
      </c>
      <c r="D391" s="128">
        <v>1</v>
      </c>
      <c r="F391" s="127" t="s">
        <v>995</v>
      </c>
      <c r="G391" s="96"/>
      <c r="H391" s="96"/>
      <c r="I391" s="96"/>
      <c r="J391" s="96"/>
      <c r="K391" s="96"/>
      <c r="L391" s="96"/>
      <c r="M391" s="96"/>
      <c r="N391" s="96"/>
      <c r="O391" s="96"/>
      <c r="P391" s="96"/>
      <c r="Q391" s="96"/>
      <c r="R391" s="96"/>
      <c r="S391" s="96"/>
      <c r="T391" s="96"/>
      <c r="U391" s="96"/>
      <c r="V391" s="96"/>
      <c r="W391" s="96"/>
      <c r="X391" s="96"/>
      <c r="Y391" s="96"/>
      <c r="Z391" s="96"/>
      <c r="AA391" s="96"/>
      <c r="AB391" s="96"/>
      <c r="AC391" s="96"/>
      <c r="AD391" s="96"/>
      <c r="AE391" s="96"/>
      <c r="AF391" s="96"/>
      <c r="AG391" s="96"/>
      <c r="AH391" s="96"/>
      <c r="AI391" s="96"/>
      <c r="AJ391" s="96"/>
      <c r="AK391" s="96"/>
      <c r="AL391" s="96"/>
      <c r="AM391" s="96"/>
      <c r="AN391" s="96"/>
      <c r="AO391" s="96"/>
      <c r="AP391" s="96"/>
      <c r="AQ391" s="96"/>
      <c r="AR391" s="96"/>
      <c r="AS391" s="96"/>
      <c r="AT391" s="96"/>
      <c r="AU391" s="96"/>
      <c r="AV391" s="96"/>
      <c r="AW391" s="96"/>
      <c r="AX391" s="96"/>
      <c r="AY391" s="96"/>
      <c r="AZ391" s="96"/>
      <c r="BA391" s="96"/>
      <c r="BB391" s="96"/>
      <c r="BC391" s="96"/>
      <c r="BD391" s="96"/>
      <c r="BE391" s="96"/>
      <c r="BF391" s="96"/>
      <c r="BG391" s="96"/>
      <c r="BH391" s="96"/>
      <c r="BI391" s="96"/>
      <c r="BJ391" s="96"/>
      <c r="BK391" s="96"/>
      <c r="BL391" s="96"/>
      <c r="BM391" s="96"/>
    </row>
    <row r="392" spans="1:65">
      <c r="A392" t="s">
        <v>870</v>
      </c>
      <c r="D392" s="129" t="str">
        <f>"1-1"</f>
        <v>1-1</v>
      </c>
      <c r="F392" s="127"/>
      <c r="G392" s="96"/>
      <c r="H392" s="96"/>
      <c r="I392" s="96"/>
      <c r="J392" s="96"/>
      <c r="K392" s="96"/>
      <c r="L392" s="96"/>
      <c r="M392" s="96"/>
      <c r="N392" s="96"/>
      <c r="O392" s="96"/>
      <c r="P392" s="96"/>
      <c r="Q392" s="96"/>
      <c r="R392" s="96"/>
      <c r="S392" s="96"/>
      <c r="T392" s="96"/>
      <c r="U392" s="96"/>
      <c r="V392" s="96"/>
      <c r="W392" s="96"/>
      <c r="X392" s="96"/>
      <c r="Y392" s="96"/>
      <c r="Z392" s="96"/>
      <c r="AA392" s="96"/>
      <c r="AB392" s="96"/>
      <c r="AC392" s="96"/>
      <c r="AD392" s="96"/>
      <c r="AE392" s="96"/>
      <c r="AF392" s="96"/>
      <c r="AG392" s="96"/>
      <c r="AH392" s="96"/>
      <c r="AI392" s="96"/>
      <c r="AJ392" s="96"/>
      <c r="AK392" s="96"/>
      <c r="AL392" s="96"/>
      <c r="AM392" s="96"/>
      <c r="AN392" s="96"/>
      <c r="AO392" s="96"/>
      <c r="AP392" s="96"/>
      <c r="AQ392" s="96"/>
      <c r="AR392" s="96"/>
      <c r="AS392" s="96"/>
      <c r="AT392" s="96"/>
      <c r="AU392" s="96"/>
      <c r="AV392" s="96"/>
      <c r="AW392" s="96"/>
      <c r="AX392" s="96"/>
      <c r="AY392" s="96"/>
      <c r="AZ392" s="96"/>
      <c r="BA392" s="96"/>
      <c r="BB392" s="96"/>
      <c r="BC392" s="96"/>
      <c r="BD392" s="96"/>
      <c r="BE392" s="96"/>
      <c r="BF392" s="96"/>
      <c r="BG392" s="96"/>
      <c r="BH392" s="96"/>
      <c r="BI392" s="96"/>
      <c r="BJ392" s="96"/>
      <c r="BK392" s="96"/>
      <c r="BL392" s="96"/>
      <c r="BM392" s="96"/>
    </row>
    <row r="393" spans="1:65">
      <c r="A393" t="s">
        <v>871</v>
      </c>
      <c r="D393" s="129" t="str">
        <f>"1-2"</f>
        <v>1-2</v>
      </c>
      <c r="F393" s="127"/>
      <c r="G393" s="96"/>
      <c r="H393" s="96"/>
      <c r="I393" s="96"/>
      <c r="J393" s="96"/>
      <c r="K393" s="96"/>
      <c r="L393" s="96"/>
      <c r="M393" s="96"/>
      <c r="N393" s="96"/>
      <c r="O393" s="96"/>
      <c r="P393" s="96"/>
      <c r="Q393" s="96"/>
      <c r="R393" s="96"/>
      <c r="S393" s="96"/>
      <c r="T393" s="96"/>
      <c r="U393" s="96"/>
      <c r="V393" s="96"/>
      <c r="W393" s="96"/>
      <c r="X393" s="96"/>
      <c r="Y393" s="96"/>
      <c r="Z393" s="96"/>
      <c r="AA393" s="96"/>
      <c r="AB393" s="96"/>
      <c r="AC393" s="96"/>
      <c r="AD393" s="96"/>
      <c r="AE393" s="96"/>
      <c r="AF393" s="96"/>
      <c r="AG393" s="96"/>
      <c r="AH393" s="96"/>
      <c r="AI393" s="96"/>
      <c r="AJ393" s="96"/>
      <c r="AK393" s="96"/>
      <c r="AL393" s="96"/>
      <c r="AM393" s="96"/>
      <c r="AN393" s="96"/>
      <c r="AO393" s="96"/>
      <c r="AP393" s="96"/>
      <c r="AQ393" s="96"/>
      <c r="AR393" s="96"/>
      <c r="AS393" s="96"/>
      <c r="AT393" s="96"/>
      <c r="AU393" s="96"/>
      <c r="AV393" s="96"/>
      <c r="AW393" s="96"/>
      <c r="AX393" s="96"/>
      <c r="AY393" s="96"/>
      <c r="AZ393" s="96"/>
      <c r="BA393" s="96"/>
      <c r="BB393" s="96"/>
      <c r="BC393" s="96"/>
      <c r="BD393" s="96"/>
      <c r="BE393" s="96"/>
      <c r="BF393" s="96"/>
      <c r="BG393" s="96"/>
      <c r="BH393" s="96"/>
      <c r="BI393" s="96"/>
      <c r="BJ393" s="96"/>
      <c r="BK393" s="96"/>
      <c r="BL393" s="96"/>
      <c r="BM393" s="96"/>
    </row>
    <row r="394" spans="1:65">
      <c r="A394" t="s">
        <v>872</v>
      </c>
      <c r="D394" s="129" t="str">
        <f>"1-3"</f>
        <v>1-3</v>
      </c>
      <c r="F394" s="127"/>
      <c r="G394" s="96"/>
      <c r="H394" s="96"/>
      <c r="I394" s="96"/>
      <c r="J394" s="96"/>
      <c r="K394" s="96"/>
      <c r="L394" s="96"/>
      <c r="M394" s="96"/>
      <c r="N394" s="96"/>
      <c r="O394" s="96"/>
      <c r="P394" s="96"/>
      <c r="Q394" s="96"/>
      <c r="R394" s="96"/>
      <c r="S394" s="96"/>
      <c r="T394" s="96"/>
      <c r="U394" s="96"/>
      <c r="V394" s="96"/>
      <c r="W394" s="96"/>
      <c r="X394" s="96"/>
      <c r="Y394" s="96"/>
      <c r="Z394" s="96"/>
      <c r="AA394" s="96"/>
      <c r="AB394" s="96"/>
      <c r="AC394" s="96"/>
      <c r="AD394" s="96"/>
      <c r="AE394" s="96"/>
      <c r="AF394" s="96"/>
      <c r="AG394" s="96"/>
      <c r="AH394" s="96"/>
      <c r="AI394" s="96"/>
      <c r="AJ394" s="96"/>
      <c r="AK394" s="96"/>
      <c r="AL394" s="96"/>
      <c r="AM394" s="96"/>
      <c r="AN394" s="96"/>
      <c r="AO394" s="96"/>
      <c r="AP394" s="96"/>
      <c r="AQ394" s="96"/>
      <c r="AR394" s="96"/>
      <c r="AS394" s="96"/>
      <c r="AT394" s="96"/>
      <c r="AU394" s="96"/>
      <c r="AV394" s="96"/>
      <c r="AW394" s="96"/>
      <c r="AX394" s="96"/>
      <c r="AY394" s="96"/>
      <c r="AZ394" s="96"/>
      <c r="BA394" s="96"/>
      <c r="BB394" s="96"/>
      <c r="BC394" s="96"/>
      <c r="BD394" s="96"/>
      <c r="BE394" s="96"/>
      <c r="BF394" s="96"/>
      <c r="BG394" s="96"/>
      <c r="BH394" s="96"/>
      <c r="BI394" s="96"/>
      <c r="BJ394" s="96"/>
      <c r="BK394" s="96"/>
      <c r="BL394" s="96"/>
      <c r="BM394" s="96"/>
    </row>
    <row r="395" spans="1:65">
      <c r="A395" t="s">
        <v>873</v>
      </c>
      <c r="D395" s="129" t="str">
        <f>"1-4"</f>
        <v>1-4</v>
      </c>
      <c r="F395" s="127"/>
      <c r="G395" s="96"/>
      <c r="H395" s="96"/>
      <c r="I395" s="96"/>
      <c r="J395" s="96"/>
      <c r="K395" s="96"/>
      <c r="L395" s="96"/>
      <c r="M395" s="96"/>
      <c r="N395" s="96"/>
      <c r="O395" s="96"/>
      <c r="P395" s="96"/>
      <c r="Q395" s="96"/>
      <c r="R395" s="96"/>
      <c r="S395" s="96"/>
      <c r="T395" s="96"/>
      <c r="U395" s="96"/>
      <c r="V395" s="96"/>
      <c r="W395" s="96"/>
      <c r="X395" s="96"/>
      <c r="Y395" s="96"/>
      <c r="Z395" s="96"/>
      <c r="AA395" s="96"/>
      <c r="AB395" s="96"/>
      <c r="AC395" s="96"/>
      <c r="AD395" s="96"/>
      <c r="AE395" s="96"/>
      <c r="AF395" s="96"/>
      <c r="AG395" s="96"/>
      <c r="AH395" s="96"/>
      <c r="AI395" s="96"/>
      <c r="AJ395" s="96"/>
      <c r="AK395" s="96"/>
      <c r="AL395" s="96"/>
      <c r="AM395" s="96"/>
      <c r="AN395" s="96"/>
      <c r="AO395" s="96"/>
      <c r="AP395" s="96"/>
      <c r="AQ395" s="96"/>
      <c r="AR395" s="96"/>
      <c r="AS395" s="96"/>
      <c r="AT395" s="96"/>
      <c r="AU395" s="96"/>
      <c r="AV395" s="96"/>
      <c r="AW395" s="96"/>
      <c r="AX395" s="96"/>
      <c r="AY395" s="96"/>
      <c r="AZ395" s="96"/>
      <c r="BA395" s="96"/>
      <c r="BB395" s="96"/>
      <c r="BC395" s="96"/>
      <c r="BD395" s="96"/>
      <c r="BE395" s="96"/>
      <c r="BF395" s="96"/>
      <c r="BG395" s="96"/>
      <c r="BH395" s="96"/>
      <c r="BI395" s="96"/>
      <c r="BJ395" s="96"/>
      <c r="BK395" s="96"/>
      <c r="BL395" s="96"/>
      <c r="BM395" s="96"/>
    </row>
    <row r="396" spans="1:65">
      <c r="A396" t="s">
        <v>874</v>
      </c>
      <c r="D396" s="128">
        <v>2</v>
      </c>
      <c r="F396" s="127"/>
      <c r="G396" s="96"/>
      <c r="H396" s="96"/>
      <c r="I396" s="96"/>
      <c r="J396" s="96"/>
      <c r="K396" s="96"/>
      <c r="L396" s="96"/>
      <c r="M396" s="96"/>
      <c r="N396" s="96"/>
      <c r="O396" s="96"/>
      <c r="P396" s="96"/>
      <c r="Q396" s="96"/>
      <c r="R396" s="96"/>
      <c r="S396" s="96"/>
      <c r="T396" s="96"/>
      <c r="U396" s="96"/>
      <c r="V396" s="96"/>
      <c r="W396" s="96"/>
      <c r="X396" s="96"/>
      <c r="Y396" s="96"/>
      <c r="Z396" s="96"/>
      <c r="AA396" s="96"/>
      <c r="AB396" s="96"/>
      <c r="AC396" s="96"/>
      <c r="AD396" s="96"/>
      <c r="AE396" s="96"/>
      <c r="AF396" s="96"/>
      <c r="AG396" s="96"/>
      <c r="AH396" s="96"/>
      <c r="AI396" s="96"/>
      <c r="AJ396" s="96"/>
      <c r="AK396" s="96"/>
      <c r="AL396" s="96"/>
      <c r="AM396" s="96"/>
      <c r="AN396" s="96"/>
      <c r="AO396" s="96"/>
      <c r="AP396" s="96"/>
      <c r="AQ396" s="96"/>
      <c r="AR396" s="96"/>
      <c r="AS396" s="96"/>
      <c r="AT396" s="96"/>
      <c r="AU396" s="96"/>
      <c r="AV396" s="96"/>
      <c r="AW396" s="96"/>
      <c r="AX396" s="96"/>
      <c r="AY396" s="96"/>
      <c r="AZ396" s="96"/>
      <c r="BA396" s="96"/>
      <c r="BB396" s="96"/>
      <c r="BC396" s="96"/>
      <c r="BD396" s="96"/>
      <c r="BE396" s="96"/>
      <c r="BF396" s="96"/>
      <c r="BG396" s="96"/>
      <c r="BH396" s="96"/>
      <c r="BI396" s="96"/>
      <c r="BJ396" s="96"/>
      <c r="BK396" s="96"/>
      <c r="BL396" s="96"/>
      <c r="BM396" s="96"/>
    </row>
    <row r="397" spans="1:65">
      <c r="A397" t="s">
        <v>875</v>
      </c>
      <c r="D397" s="129" t="str">
        <f>"2-1"</f>
        <v>2-1</v>
      </c>
      <c r="F397" s="127"/>
      <c r="G397" s="96"/>
      <c r="H397" s="96"/>
      <c r="I397" s="96"/>
      <c r="J397" s="96"/>
      <c r="K397" s="96"/>
      <c r="L397" s="96"/>
      <c r="M397" s="96"/>
      <c r="N397" s="96"/>
      <c r="O397" s="96"/>
      <c r="P397" s="96"/>
      <c r="Q397" s="96"/>
      <c r="R397" s="96"/>
      <c r="S397" s="96"/>
      <c r="T397" s="96"/>
      <c r="U397" s="96"/>
      <c r="V397" s="96"/>
      <c r="W397" s="96"/>
      <c r="X397" s="96"/>
      <c r="Y397" s="96"/>
      <c r="Z397" s="96"/>
      <c r="AA397" s="96"/>
      <c r="AB397" s="96"/>
      <c r="AC397" s="96"/>
      <c r="AD397" s="96"/>
      <c r="AE397" s="96"/>
      <c r="AF397" s="96"/>
      <c r="AG397" s="96"/>
      <c r="AH397" s="96"/>
      <c r="AI397" s="96"/>
      <c r="AJ397" s="96"/>
      <c r="AK397" s="96"/>
      <c r="AL397" s="96"/>
      <c r="AM397" s="96"/>
      <c r="AN397" s="96"/>
      <c r="AO397" s="96"/>
      <c r="AP397" s="96"/>
      <c r="AQ397" s="96"/>
      <c r="AR397" s="96"/>
      <c r="AS397" s="96"/>
      <c r="AT397" s="96"/>
      <c r="AU397" s="96"/>
      <c r="AV397" s="96"/>
      <c r="AW397" s="96"/>
      <c r="AX397" s="96"/>
      <c r="AY397" s="96"/>
      <c r="AZ397" s="96"/>
      <c r="BA397" s="96"/>
      <c r="BB397" s="96"/>
      <c r="BC397" s="96"/>
      <c r="BD397" s="96"/>
      <c r="BE397" s="96"/>
      <c r="BF397" s="96"/>
      <c r="BG397" s="96"/>
      <c r="BH397" s="96"/>
      <c r="BI397" s="96"/>
      <c r="BJ397" s="96"/>
      <c r="BK397" s="96"/>
      <c r="BL397" s="96"/>
      <c r="BM397" s="96"/>
    </row>
    <row r="398" spans="1:65">
      <c r="A398" t="s">
        <v>876</v>
      </c>
      <c r="D398" s="129" t="str">
        <f>"2-2"</f>
        <v>2-2</v>
      </c>
      <c r="F398" s="127"/>
      <c r="G398" s="96"/>
      <c r="H398" s="96"/>
      <c r="I398" s="96"/>
      <c r="J398" s="96"/>
      <c r="K398" s="96"/>
      <c r="L398" s="96"/>
      <c r="M398" s="96"/>
      <c r="N398" s="96"/>
      <c r="O398" s="96"/>
      <c r="P398" s="96"/>
      <c r="Q398" s="96"/>
      <c r="R398" s="96"/>
      <c r="S398" s="96"/>
      <c r="T398" s="96"/>
      <c r="U398" s="96"/>
      <c r="V398" s="96"/>
      <c r="W398" s="96"/>
      <c r="X398" s="96"/>
      <c r="Y398" s="96"/>
      <c r="Z398" s="96"/>
      <c r="AA398" s="96"/>
      <c r="AB398" s="96"/>
      <c r="AC398" s="96"/>
      <c r="AD398" s="96"/>
      <c r="AE398" s="96"/>
      <c r="AF398" s="96"/>
      <c r="AG398" s="96"/>
      <c r="AH398" s="96"/>
      <c r="AI398" s="96"/>
      <c r="AJ398" s="96"/>
      <c r="AK398" s="96"/>
      <c r="AL398" s="96"/>
      <c r="AM398" s="96"/>
      <c r="AN398" s="96"/>
      <c r="AO398" s="96"/>
      <c r="AP398" s="96"/>
      <c r="AQ398" s="96"/>
      <c r="AR398" s="96"/>
      <c r="AS398" s="96"/>
      <c r="AT398" s="96"/>
      <c r="AU398" s="96"/>
      <c r="AV398" s="96"/>
      <c r="AW398" s="96"/>
      <c r="AX398" s="96"/>
      <c r="AY398" s="96"/>
      <c r="AZ398" s="96"/>
      <c r="BA398" s="96"/>
      <c r="BB398" s="96"/>
      <c r="BC398" s="96"/>
      <c r="BD398" s="96"/>
      <c r="BE398" s="96"/>
      <c r="BF398" s="96"/>
      <c r="BG398" s="96"/>
      <c r="BH398" s="96"/>
      <c r="BI398" s="96"/>
      <c r="BJ398" s="96"/>
      <c r="BK398" s="96"/>
      <c r="BL398" s="96"/>
      <c r="BM398" s="96"/>
    </row>
    <row r="399" spans="1:65">
      <c r="A399" t="s">
        <v>877</v>
      </c>
      <c r="D399" s="129" t="str">
        <f>"2-3"</f>
        <v>2-3</v>
      </c>
      <c r="F399" s="127"/>
      <c r="G399" s="96"/>
      <c r="H399" s="96"/>
      <c r="I399" s="96"/>
      <c r="J399" s="96"/>
      <c r="K399" s="96"/>
      <c r="L399" s="96"/>
      <c r="M399" s="96"/>
      <c r="N399" s="96"/>
      <c r="O399" s="96"/>
      <c r="P399" s="96"/>
      <c r="Q399" s="96"/>
      <c r="R399" s="96"/>
      <c r="S399" s="96"/>
      <c r="T399" s="96"/>
      <c r="U399" s="96"/>
      <c r="V399" s="96"/>
      <c r="W399" s="96"/>
      <c r="X399" s="96"/>
      <c r="Y399" s="96"/>
      <c r="Z399" s="96"/>
      <c r="AA399" s="96"/>
      <c r="AB399" s="96"/>
      <c r="AC399" s="96"/>
      <c r="AD399" s="96"/>
      <c r="AE399" s="96"/>
      <c r="AF399" s="96"/>
      <c r="AG399" s="96"/>
      <c r="AH399" s="96"/>
      <c r="AI399" s="96"/>
      <c r="AJ399" s="96"/>
      <c r="AK399" s="96"/>
      <c r="AL399" s="96"/>
      <c r="AM399" s="96"/>
      <c r="AN399" s="96"/>
      <c r="AO399" s="96"/>
      <c r="AP399" s="96"/>
      <c r="AQ399" s="96"/>
      <c r="AR399" s="96"/>
      <c r="AS399" s="96"/>
      <c r="AT399" s="96"/>
      <c r="AU399" s="96"/>
      <c r="AV399" s="96"/>
      <c r="AW399" s="96"/>
      <c r="AX399" s="96"/>
      <c r="AY399" s="96"/>
      <c r="AZ399" s="96"/>
      <c r="BA399" s="96"/>
      <c r="BB399" s="96"/>
      <c r="BC399" s="96"/>
      <c r="BD399" s="96"/>
      <c r="BE399" s="96"/>
      <c r="BF399" s="96"/>
      <c r="BG399" s="96"/>
      <c r="BH399" s="96"/>
      <c r="BI399" s="96"/>
      <c r="BJ399" s="96"/>
      <c r="BK399" s="96"/>
      <c r="BL399" s="96"/>
      <c r="BM399" s="96"/>
    </row>
    <row r="400" spans="1:65">
      <c r="A400" t="s">
        <v>878</v>
      </c>
      <c r="D400" s="129" t="str">
        <f>"2-4"</f>
        <v>2-4</v>
      </c>
      <c r="F400" s="127"/>
      <c r="G400" s="96"/>
      <c r="H400" s="96"/>
      <c r="I400" s="96"/>
      <c r="J400" s="96"/>
      <c r="K400" s="96"/>
      <c r="L400" s="96"/>
      <c r="M400" s="96"/>
      <c r="N400" s="96"/>
      <c r="O400" s="96"/>
      <c r="P400" s="96"/>
      <c r="Q400" s="96"/>
      <c r="R400" s="96"/>
      <c r="S400" s="96"/>
      <c r="T400" s="96"/>
      <c r="U400" s="96"/>
      <c r="V400" s="96"/>
      <c r="W400" s="96"/>
      <c r="X400" s="96"/>
      <c r="Y400" s="96"/>
      <c r="Z400" s="96"/>
      <c r="AA400" s="96"/>
      <c r="AB400" s="96"/>
      <c r="AC400" s="96"/>
      <c r="AD400" s="96"/>
      <c r="AE400" s="96"/>
      <c r="AF400" s="96"/>
      <c r="AG400" s="96"/>
      <c r="AH400" s="96"/>
      <c r="AI400" s="96"/>
      <c r="AJ400" s="96"/>
      <c r="AK400" s="96"/>
      <c r="AL400" s="96"/>
      <c r="AM400" s="96"/>
      <c r="AN400" s="96"/>
      <c r="AO400" s="96"/>
      <c r="AP400" s="96"/>
      <c r="AQ400" s="96"/>
      <c r="AR400" s="96"/>
      <c r="AS400" s="96"/>
      <c r="AT400" s="96"/>
      <c r="AU400" s="96"/>
      <c r="AV400" s="96"/>
      <c r="AW400" s="96"/>
      <c r="AX400" s="96"/>
      <c r="AY400" s="96"/>
      <c r="AZ400" s="96"/>
      <c r="BA400" s="96"/>
      <c r="BB400" s="96"/>
      <c r="BC400" s="96"/>
      <c r="BD400" s="96"/>
      <c r="BE400" s="96"/>
      <c r="BF400" s="96"/>
      <c r="BG400" s="96"/>
      <c r="BH400" s="96"/>
      <c r="BI400" s="96"/>
      <c r="BJ400" s="96"/>
      <c r="BK400" s="96"/>
      <c r="BL400" s="96"/>
      <c r="BM400" s="96"/>
    </row>
    <row r="401" spans="1:65">
      <c r="A401" t="s">
        <v>879</v>
      </c>
      <c r="D401" s="128">
        <v>3</v>
      </c>
      <c r="F401" s="127"/>
      <c r="G401" s="96"/>
      <c r="H401" s="96"/>
      <c r="I401" s="96"/>
      <c r="J401" s="96"/>
      <c r="K401" s="96"/>
      <c r="L401" s="96"/>
      <c r="M401" s="96"/>
      <c r="N401" s="96"/>
      <c r="O401" s="96"/>
      <c r="P401" s="96"/>
      <c r="Q401" s="96"/>
      <c r="R401" s="96"/>
      <c r="S401" s="96"/>
      <c r="T401" s="96"/>
      <c r="U401" s="96"/>
      <c r="V401" s="96"/>
      <c r="W401" s="96"/>
      <c r="X401" s="96"/>
      <c r="Y401" s="96"/>
      <c r="Z401" s="96"/>
      <c r="AA401" s="96"/>
      <c r="AB401" s="96"/>
      <c r="AC401" s="96"/>
      <c r="AD401" s="96"/>
      <c r="AE401" s="96"/>
      <c r="AF401" s="96"/>
      <c r="AG401" s="96"/>
      <c r="AH401" s="96"/>
      <c r="AI401" s="96"/>
      <c r="AJ401" s="96"/>
      <c r="AK401" s="96"/>
      <c r="AL401" s="96"/>
      <c r="AM401" s="96"/>
      <c r="AN401" s="96"/>
      <c r="AO401" s="96"/>
      <c r="AP401" s="96"/>
      <c r="AQ401" s="96"/>
      <c r="AR401" s="96"/>
      <c r="AS401" s="96"/>
      <c r="AT401" s="96"/>
      <c r="AU401" s="96"/>
      <c r="AV401" s="96"/>
      <c r="AW401" s="96"/>
      <c r="AX401" s="96"/>
      <c r="AY401" s="96"/>
      <c r="AZ401" s="96"/>
      <c r="BA401" s="96"/>
      <c r="BB401" s="96"/>
      <c r="BC401" s="96"/>
      <c r="BD401" s="96"/>
      <c r="BE401" s="96"/>
      <c r="BF401" s="96"/>
      <c r="BG401" s="96"/>
      <c r="BH401" s="96"/>
      <c r="BI401" s="96"/>
      <c r="BJ401" s="96"/>
      <c r="BK401" s="96"/>
      <c r="BL401" s="96"/>
      <c r="BM401" s="96"/>
    </row>
    <row r="402" spans="1:65">
      <c r="A402" t="s">
        <v>880</v>
      </c>
      <c r="D402" s="129" t="str">
        <f>"3-1"</f>
        <v>3-1</v>
      </c>
      <c r="F402" s="127"/>
      <c r="G402" s="96"/>
      <c r="H402" s="96"/>
      <c r="I402" s="96"/>
      <c r="J402" s="96"/>
      <c r="K402" s="96"/>
      <c r="L402" s="96"/>
      <c r="M402" s="96"/>
      <c r="N402" s="96"/>
      <c r="O402" s="96"/>
      <c r="P402" s="96"/>
      <c r="Q402" s="96"/>
      <c r="R402" s="96"/>
      <c r="S402" s="96"/>
      <c r="T402" s="96"/>
      <c r="U402" s="96"/>
      <c r="V402" s="96"/>
      <c r="W402" s="96"/>
      <c r="X402" s="96"/>
      <c r="Y402" s="96"/>
      <c r="Z402" s="96"/>
      <c r="AA402" s="96"/>
      <c r="AB402" s="96"/>
      <c r="AC402" s="96"/>
      <c r="AD402" s="96"/>
      <c r="AE402" s="96"/>
      <c r="AF402" s="96"/>
      <c r="AG402" s="96"/>
      <c r="AH402" s="96"/>
      <c r="AI402" s="96"/>
      <c r="AJ402" s="96"/>
      <c r="AK402" s="96"/>
      <c r="AL402" s="96"/>
      <c r="AM402" s="96"/>
      <c r="AN402" s="96"/>
      <c r="AO402" s="96"/>
      <c r="AP402" s="96"/>
      <c r="AQ402" s="96"/>
      <c r="AR402" s="96"/>
      <c r="AS402" s="96"/>
      <c r="AT402" s="96"/>
      <c r="AU402" s="96"/>
      <c r="AV402" s="96"/>
      <c r="AW402" s="96"/>
      <c r="AX402" s="96"/>
      <c r="AY402" s="96"/>
      <c r="AZ402" s="96"/>
      <c r="BA402" s="96"/>
      <c r="BB402" s="96"/>
      <c r="BC402" s="96"/>
      <c r="BD402" s="96"/>
      <c r="BE402" s="96"/>
      <c r="BF402" s="96"/>
      <c r="BG402" s="96"/>
      <c r="BH402" s="96"/>
      <c r="BI402" s="96"/>
      <c r="BJ402" s="96"/>
      <c r="BK402" s="96"/>
      <c r="BL402" s="96"/>
      <c r="BM402" s="96"/>
    </row>
    <row r="403" spans="1:65">
      <c r="A403" t="s">
        <v>881</v>
      </c>
      <c r="D403" s="129" t="str">
        <f>"3-2"</f>
        <v>3-2</v>
      </c>
      <c r="F403" s="127"/>
      <c r="G403" s="96"/>
      <c r="H403" s="96"/>
      <c r="I403" s="96"/>
      <c r="J403" s="96"/>
      <c r="K403" s="96"/>
      <c r="L403" s="96"/>
      <c r="M403" s="96"/>
      <c r="N403" s="96"/>
      <c r="O403" s="96"/>
      <c r="P403" s="96"/>
      <c r="Q403" s="96"/>
      <c r="R403" s="96"/>
      <c r="S403" s="96"/>
      <c r="T403" s="96"/>
      <c r="U403" s="96"/>
      <c r="V403" s="96"/>
      <c r="W403" s="96"/>
      <c r="X403" s="96"/>
      <c r="Y403" s="96"/>
      <c r="Z403" s="96"/>
      <c r="AA403" s="96"/>
      <c r="AB403" s="96"/>
      <c r="AC403" s="96"/>
      <c r="AD403" s="96"/>
      <c r="AE403" s="96"/>
      <c r="AF403" s="96"/>
      <c r="AG403" s="96"/>
      <c r="AH403" s="96"/>
      <c r="AI403" s="96"/>
      <c r="AJ403" s="96"/>
      <c r="AK403" s="96"/>
      <c r="AL403" s="96"/>
      <c r="AM403" s="96"/>
      <c r="AN403" s="96"/>
      <c r="AO403" s="96"/>
      <c r="AP403" s="96"/>
      <c r="AQ403" s="96"/>
      <c r="AR403" s="96"/>
      <c r="AS403" s="96"/>
      <c r="AT403" s="96"/>
      <c r="AU403" s="96"/>
      <c r="AV403" s="96"/>
      <c r="AW403" s="96"/>
      <c r="AX403" s="96"/>
      <c r="AY403" s="96"/>
      <c r="AZ403" s="96"/>
      <c r="BA403" s="96"/>
      <c r="BB403" s="96"/>
      <c r="BC403" s="96"/>
      <c r="BD403" s="96"/>
      <c r="BE403" s="96"/>
      <c r="BF403" s="96"/>
      <c r="BG403" s="96"/>
      <c r="BH403" s="96"/>
      <c r="BI403" s="96"/>
      <c r="BJ403" s="96"/>
      <c r="BK403" s="96"/>
      <c r="BL403" s="96"/>
      <c r="BM403" s="96"/>
    </row>
    <row r="404" spans="1:65">
      <c r="A404" t="s">
        <v>882</v>
      </c>
      <c r="D404" s="129" t="str">
        <f>"3-3"</f>
        <v>3-3</v>
      </c>
      <c r="F404" s="127"/>
      <c r="G404" s="96"/>
      <c r="H404" s="96"/>
      <c r="I404" s="96"/>
      <c r="J404" s="96"/>
      <c r="K404" s="96"/>
      <c r="L404" s="96"/>
      <c r="M404" s="96"/>
      <c r="N404" s="96"/>
      <c r="O404" s="96"/>
      <c r="P404" s="96"/>
      <c r="Q404" s="96"/>
      <c r="R404" s="96"/>
      <c r="S404" s="96"/>
      <c r="T404" s="96"/>
      <c r="U404" s="96"/>
      <c r="V404" s="96"/>
      <c r="W404" s="96"/>
      <c r="X404" s="96"/>
      <c r="Y404" s="96"/>
      <c r="Z404" s="96"/>
      <c r="AA404" s="96"/>
      <c r="AB404" s="96"/>
      <c r="AC404" s="96"/>
      <c r="AD404" s="96"/>
      <c r="AE404" s="96"/>
      <c r="AF404" s="96"/>
      <c r="AG404" s="96"/>
      <c r="AH404" s="96"/>
      <c r="AI404" s="96"/>
      <c r="AJ404" s="96"/>
      <c r="AK404" s="96"/>
      <c r="AL404" s="96"/>
      <c r="AM404" s="96"/>
      <c r="AN404" s="96"/>
      <c r="AO404" s="96"/>
      <c r="AP404" s="96"/>
      <c r="AQ404" s="96"/>
      <c r="AR404" s="96"/>
      <c r="AS404" s="96"/>
      <c r="AT404" s="96"/>
      <c r="AU404" s="96"/>
      <c r="AV404" s="96"/>
      <c r="AW404" s="96"/>
      <c r="AX404" s="96"/>
      <c r="AY404" s="96"/>
      <c r="AZ404" s="96"/>
      <c r="BA404" s="96"/>
      <c r="BB404" s="96"/>
      <c r="BC404" s="96"/>
      <c r="BD404" s="96"/>
      <c r="BE404" s="96"/>
      <c r="BF404" s="96"/>
      <c r="BG404" s="96"/>
      <c r="BH404" s="96"/>
      <c r="BI404" s="96"/>
      <c r="BJ404" s="96"/>
      <c r="BK404" s="96"/>
      <c r="BL404" s="96"/>
      <c r="BM404" s="96"/>
    </row>
    <row r="405" spans="1:65">
      <c r="A405" t="s">
        <v>883</v>
      </c>
      <c r="D405" s="129" t="str">
        <f>"3-4"</f>
        <v>3-4</v>
      </c>
      <c r="F405" s="127"/>
      <c r="G405" s="96"/>
      <c r="H405" s="96"/>
      <c r="I405" s="96"/>
      <c r="J405" s="96"/>
      <c r="K405" s="96"/>
      <c r="L405" s="96"/>
      <c r="M405" s="96"/>
      <c r="N405" s="96"/>
      <c r="O405" s="96"/>
      <c r="P405" s="96"/>
      <c r="Q405" s="96"/>
      <c r="R405" s="96"/>
      <c r="S405" s="96"/>
      <c r="T405" s="96"/>
      <c r="U405" s="96"/>
      <c r="V405" s="96"/>
      <c r="W405" s="96"/>
      <c r="X405" s="96"/>
      <c r="Y405" s="96"/>
      <c r="Z405" s="96"/>
      <c r="AA405" s="96"/>
      <c r="AB405" s="96"/>
      <c r="AC405" s="96"/>
      <c r="AD405" s="96"/>
      <c r="AE405" s="96"/>
      <c r="AF405" s="96"/>
      <c r="AG405" s="96"/>
      <c r="AH405" s="96"/>
      <c r="AI405" s="96"/>
      <c r="AJ405" s="96"/>
      <c r="AK405" s="96"/>
      <c r="AL405" s="96"/>
      <c r="AM405" s="96"/>
      <c r="AN405" s="96"/>
      <c r="AO405" s="96"/>
      <c r="AP405" s="96"/>
      <c r="AQ405" s="96"/>
      <c r="AR405" s="96"/>
      <c r="AS405" s="96"/>
      <c r="AT405" s="96"/>
      <c r="AU405" s="96"/>
      <c r="AV405" s="96"/>
      <c r="AW405" s="96"/>
      <c r="AX405" s="96"/>
      <c r="AY405" s="96"/>
      <c r="AZ405" s="96"/>
      <c r="BA405" s="96"/>
      <c r="BB405" s="96"/>
      <c r="BC405" s="96"/>
      <c r="BD405" s="96"/>
      <c r="BE405" s="96"/>
      <c r="BF405" s="96"/>
      <c r="BG405" s="96"/>
      <c r="BH405" s="96"/>
      <c r="BI405" s="96"/>
      <c r="BJ405" s="96"/>
      <c r="BK405" s="96"/>
      <c r="BL405" s="96"/>
      <c r="BM405" s="96"/>
    </row>
    <row r="406" spans="1:65">
      <c r="A406" t="s">
        <v>884</v>
      </c>
      <c r="D406" s="128">
        <v>4</v>
      </c>
      <c r="F406" s="127"/>
      <c r="G406" s="96"/>
      <c r="H406" s="96"/>
      <c r="I406" s="96"/>
      <c r="J406" s="96"/>
      <c r="K406" s="96"/>
      <c r="L406" s="96"/>
      <c r="M406" s="96"/>
      <c r="N406" s="96"/>
      <c r="O406" s="96"/>
      <c r="P406" s="96"/>
      <c r="Q406" s="96"/>
      <c r="R406" s="96"/>
      <c r="S406" s="96"/>
      <c r="T406" s="96"/>
      <c r="U406" s="96"/>
      <c r="V406" s="96"/>
      <c r="W406" s="96"/>
      <c r="X406" s="96"/>
      <c r="Y406" s="96"/>
      <c r="Z406" s="96"/>
      <c r="AA406" s="96"/>
      <c r="AB406" s="96"/>
      <c r="AC406" s="96"/>
      <c r="AD406" s="96"/>
      <c r="AE406" s="96"/>
      <c r="AF406" s="96"/>
      <c r="AG406" s="96"/>
      <c r="AH406" s="96"/>
      <c r="AI406" s="96"/>
      <c r="AJ406" s="96"/>
      <c r="AK406" s="96"/>
      <c r="AL406" s="96"/>
      <c r="AM406" s="96"/>
      <c r="AN406" s="96"/>
      <c r="AO406" s="96"/>
      <c r="AP406" s="96"/>
      <c r="AQ406" s="96"/>
      <c r="AR406" s="96"/>
      <c r="AS406" s="96"/>
      <c r="AT406" s="96"/>
      <c r="AU406" s="96"/>
      <c r="AV406" s="96"/>
      <c r="AW406" s="96"/>
      <c r="AX406" s="96"/>
      <c r="AY406" s="96"/>
      <c r="AZ406" s="96"/>
      <c r="BA406" s="96"/>
      <c r="BB406" s="96"/>
      <c r="BC406" s="96"/>
      <c r="BD406" s="96"/>
      <c r="BE406" s="96"/>
      <c r="BF406" s="96"/>
      <c r="BG406" s="96"/>
      <c r="BH406" s="96"/>
      <c r="BI406" s="96"/>
      <c r="BJ406" s="96"/>
      <c r="BK406" s="96"/>
      <c r="BL406" s="96"/>
      <c r="BM406" s="96"/>
    </row>
    <row r="407" spans="1:65">
      <c r="A407" t="s">
        <v>885</v>
      </c>
      <c r="D407" s="129" t="str">
        <f>"4-1"</f>
        <v>4-1</v>
      </c>
      <c r="F407" s="127"/>
      <c r="G407" s="96"/>
      <c r="H407" s="96"/>
      <c r="I407" s="96"/>
      <c r="J407" s="96"/>
      <c r="K407" s="96"/>
      <c r="L407" s="96"/>
      <c r="M407" s="96"/>
      <c r="N407" s="96"/>
      <c r="O407" s="96"/>
      <c r="P407" s="96"/>
      <c r="Q407" s="96"/>
      <c r="R407" s="96"/>
      <c r="S407" s="96"/>
      <c r="T407" s="96"/>
      <c r="U407" s="96"/>
      <c r="V407" s="96"/>
      <c r="W407" s="96"/>
      <c r="X407" s="96"/>
      <c r="Y407" s="96"/>
      <c r="Z407" s="96"/>
      <c r="AA407" s="96"/>
      <c r="AB407" s="96"/>
      <c r="AC407" s="96"/>
      <c r="AD407" s="96"/>
      <c r="AE407" s="96"/>
      <c r="AF407" s="96"/>
      <c r="AG407" s="96"/>
      <c r="AH407" s="96"/>
      <c r="AI407" s="96"/>
      <c r="AJ407" s="96"/>
      <c r="AK407" s="96"/>
      <c r="AL407" s="96"/>
      <c r="AM407" s="96"/>
      <c r="AN407" s="96"/>
      <c r="AO407" s="96"/>
      <c r="AP407" s="96"/>
      <c r="AQ407" s="96"/>
      <c r="AR407" s="96"/>
      <c r="AS407" s="96"/>
      <c r="AT407" s="96"/>
      <c r="AU407" s="96"/>
      <c r="AV407" s="96"/>
      <c r="AW407" s="96"/>
      <c r="AX407" s="96"/>
      <c r="AY407" s="96"/>
      <c r="AZ407" s="96"/>
      <c r="BA407" s="96"/>
      <c r="BB407" s="96"/>
      <c r="BC407" s="96"/>
      <c r="BD407" s="96"/>
      <c r="BE407" s="96"/>
      <c r="BF407" s="96"/>
      <c r="BG407" s="96"/>
      <c r="BH407" s="96"/>
      <c r="BI407" s="96"/>
      <c r="BJ407" s="96"/>
      <c r="BK407" s="96"/>
      <c r="BL407" s="96"/>
      <c r="BM407" s="96"/>
    </row>
    <row r="408" spans="1:65">
      <c r="A408" t="s">
        <v>886</v>
      </c>
      <c r="D408" s="129" t="str">
        <f>"4-2"</f>
        <v>4-2</v>
      </c>
      <c r="F408" s="127"/>
      <c r="G408" s="96"/>
      <c r="H408" s="96"/>
      <c r="I408" s="96"/>
      <c r="J408" s="96"/>
      <c r="K408" s="96"/>
      <c r="L408" s="96"/>
      <c r="M408" s="96"/>
      <c r="N408" s="96"/>
      <c r="O408" s="96"/>
      <c r="P408" s="96"/>
      <c r="Q408" s="96"/>
      <c r="R408" s="96"/>
      <c r="S408" s="96"/>
      <c r="T408" s="96"/>
      <c r="U408" s="96"/>
      <c r="V408" s="96"/>
      <c r="W408" s="96"/>
      <c r="X408" s="96"/>
      <c r="Y408" s="96"/>
      <c r="Z408" s="96"/>
      <c r="AA408" s="96"/>
      <c r="AB408" s="96"/>
      <c r="AC408" s="96"/>
      <c r="AD408" s="96"/>
      <c r="AE408" s="96"/>
      <c r="AF408" s="96"/>
      <c r="AG408" s="96"/>
      <c r="AH408" s="96"/>
      <c r="AI408" s="96"/>
      <c r="AJ408" s="96"/>
      <c r="AK408" s="96"/>
      <c r="AL408" s="96"/>
      <c r="AM408" s="96"/>
      <c r="AN408" s="96"/>
      <c r="AO408" s="96"/>
      <c r="AP408" s="96"/>
      <c r="AQ408" s="96"/>
      <c r="AR408" s="96"/>
      <c r="AS408" s="96"/>
      <c r="AT408" s="96"/>
      <c r="AU408" s="96"/>
      <c r="AV408" s="96"/>
      <c r="AW408" s="96"/>
      <c r="AX408" s="96"/>
      <c r="AY408" s="96"/>
      <c r="AZ408" s="96"/>
      <c r="BA408" s="96"/>
      <c r="BB408" s="96"/>
      <c r="BC408" s="96"/>
      <c r="BD408" s="96"/>
      <c r="BE408" s="96"/>
      <c r="BF408" s="96"/>
      <c r="BG408" s="96"/>
      <c r="BH408" s="96"/>
      <c r="BI408" s="96"/>
      <c r="BJ408" s="96"/>
      <c r="BK408" s="96"/>
      <c r="BL408" s="96"/>
      <c r="BM408" s="96"/>
    </row>
    <row r="409" spans="1:65">
      <c r="A409" t="s">
        <v>887</v>
      </c>
      <c r="D409" s="129" t="str">
        <f>"4-3"</f>
        <v>4-3</v>
      </c>
      <c r="F409" s="127"/>
      <c r="G409" s="96"/>
      <c r="H409" s="96"/>
      <c r="I409" s="96"/>
      <c r="J409" s="96"/>
      <c r="K409" s="96"/>
      <c r="L409" s="96"/>
      <c r="M409" s="96"/>
      <c r="N409" s="96"/>
      <c r="O409" s="96"/>
      <c r="P409" s="96"/>
      <c r="Q409" s="96"/>
      <c r="R409" s="96"/>
      <c r="S409" s="96"/>
      <c r="T409" s="96"/>
      <c r="U409" s="96"/>
      <c r="V409" s="96"/>
      <c r="W409" s="96"/>
      <c r="X409" s="96"/>
      <c r="Y409" s="96"/>
      <c r="Z409" s="96"/>
      <c r="AA409" s="96"/>
      <c r="AB409" s="96"/>
      <c r="AC409" s="96"/>
      <c r="AD409" s="96"/>
      <c r="AE409" s="96"/>
      <c r="AF409" s="96"/>
      <c r="AG409" s="96"/>
      <c r="AH409" s="96"/>
      <c r="AI409" s="96"/>
      <c r="AJ409" s="96"/>
      <c r="AK409" s="96"/>
      <c r="AL409" s="96"/>
      <c r="AM409" s="96"/>
      <c r="AN409" s="96"/>
      <c r="AO409" s="96"/>
      <c r="AP409" s="96"/>
      <c r="AQ409" s="96"/>
      <c r="AR409" s="96"/>
      <c r="AS409" s="96"/>
      <c r="AT409" s="96"/>
      <c r="AU409" s="96"/>
      <c r="AV409" s="96"/>
      <c r="AW409" s="96"/>
      <c r="AX409" s="96"/>
      <c r="AY409" s="96"/>
      <c r="AZ409" s="96"/>
      <c r="BA409" s="96"/>
      <c r="BB409" s="96"/>
      <c r="BC409" s="96"/>
      <c r="BD409" s="96"/>
      <c r="BE409" s="96"/>
      <c r="BF409" s="96"/>
      <c r="BG409" s="96"/>
      <c r="BH409" s="96"/>
      <c r="BI409" s="96"/>
      <c r="BJ409" s="96"/>
      <c r="BK409" s="96"/>
      <c r="BL409" s="96"/>
      <c r="BM409" s="96"/>
    </row>
    <row r="410" spans="1:65">
      <c r="A410" t="s">
        <v>888</v>
      </c>
      <c r="D410" s="129" t="str">
        <f>"4-4"</f>
        <v>4-4</v>
      </c>
      <c r="F410" s="127"/>
      <c r="G410" s="96"/>
      <c r="H410" s="96"/>
      <c r="I410" s="96"/>
      <c r="J410" s="96"/>
      <c r="K410" s="96"/>
      <c r="L410" s="96"/>
      <c r="M410" s="96"/>
      <c r="N410" s="96"/>
      <c r="O410" s="96"/>
      <c r="P410" s="96"/>
      <c r="Q410" s="96"/>
      <c r="R410" s="96"/>
      <c r="S410" s="96"/>
      <c r="T410" s="96"/>
      <c r="U410" s="96"/>
      <c r="V410" s="96"/>
      <c r="W410" s="96"/>
      <c r="X410" s="96"/>
      <c r="Y410" s="96"/>
      <c r="Z410" s="96"/>
      <c r="AA410" s="96"/>
      <c r="AB410" s="96"/>
      <c r="AC410" s="96"/>
      <c r="AD410" s="96"/>
      <c r="AE410" s="96"/>
      <c r="AF410" s="96"/>
      <c r="AG410" s="96"/>
      <c r="AH410" s="96"/>
      <c r="AI410" s="96"/>
      <c r="AJ410" s="96"/>
      <c r="AK410" s="96"/>
      <c r="AL410" s="96"/>
      <c r="AM410" s="96"/>
      <c r="AN410" s="96"/>
      <c r="AO410" s="96"/>
      <c r="AP410" s="96"/>
      <c r="AQ410" s="96"/>
      <c r="AR410" s="96"/>
      <c r="AS410" s="96"/>
      <c r="AT410" s="96"/>
      <c r="AU410" s="96"/>
      <c r="AV410" s="96"/>
      <c r="AW410" s="96"/>
      <c r="AX410" s="96"/>
      <c r="AY410" s="96"/>
      <c r="AZ410" s="96"/>
      <c r="BA410" s="96"/>
      <c r="BB410" s="96"/>
      <c r="BC410" s="96"/>
      <c r="BD410" s="96"/>
      <c r="BE410" s="96"/>
      <c r="BF410" s="96"/>
      <c r="BG410" s="96"/>
      <c r="BH410" s="96"/>
      <c r="BI410" s="96"/>
      <c r="BJ410" s="96"/>
      <c r="BK410" s="96"/>
      <c r="BL410" s="96"/>
      <c r="BM410" s="96"/>
    </row>
    <row r="411" spans="1:65">
      <c r="A411" t="s">
        <v>889</v>
      </c>
      <c r="D411" s="128">
        <v>5</v>
      </c>
      <c r="F411" s="127"/>
      <c r="G411" s="96"/>
      <c r="H411" s="96"/>
      <c r="I411" s="96"/>
      <c r="J411" s="96"/>
      <c r="K411" s="96"/>
      <c r="L411" s="96"/>
      <c r="M411" s="96"/>
      <c r="N411" s="96"/>
      <c r="O411" s="96"/>
      <c r="P411" s="96"/>
      <c r="Q411" s="96"/>
      <c r="R411" s="96"/>
      <c r="S411" s="96"/>
      <c r="T411" s="96"/>
      <c r="U411" s="96"/>
      <c r="V411" s="96"/>
      <c r="W411" s="96"/>
      <c r="X411" s="96"/>
      <c r="Y411" s="96"/>
      <c r="Z411" s="96"/>
      <c r="AA411" s="96"/>
      <c r="AB411" s="96"/>
      <c r="AC411" s="96"/>
      <c r="AD411" s="96"/>
      <c r="AE411" s="96"/>
      <c r="AF411" s="96"/>
      <c r="AG411" s="96"/>
      <c r="AH411" s="96"/>
      <c r="AI411" s="96"/>
      <c r="AJ411" s="96"/>
      <c r="AK411" s="96"/>
      <c r="AL411" s="96"/>
      <c r="AM411" s="96"/>
      <c r="AN411" s="96"/>
      <c r="AO411" s="96"/>
      <c r="AP411" s="96"/>
      <c r="AQ411" s="96"/>
      <c r="AR411" s="96"/>
      <c r="AS411" s="96"/>
      <c r="AT411" s="96"/>
      <c r="AU411" s="96"/>
      <c r="AV411" s="96"/>
      <c r="AW411" s="96"/>
      <c r="AX411" s="96"/>
      <c r="AY411" s="96"/>
      <c r="AZ411" s="96"/>
      <c r="BA411" s="96"/>
      <c r="BB411" s="96"/>
      <c r="BC411" s="96"/>
      <c r="BD411" s="96"/>
      <c r="BE411" s="96"/>
      <c r="BF411" s="96"/>
      <c r="BG411" s="96"/>
      <c r="BH411" s="96"/>
      <c r="BI411" s="96"/>
      <c r="BJ411" s="96"/>
      <c r="BK411" s="96"/>
      <c r="BL411" s="96"/>
      <c r="BM411" s="96"/>
    </row>
    <row r="412" spans="1:65">
      <c r="A412" t="s">
        <v>890</v>
      </c>
      <c r="D412" s="129" t="str">
        <f>"5-1"</f>
        <v>5-1</v>
      </c>
      <c r="F412" s="127"/>
      <c r="G412" s="96"/>
      <c r="H412" s="96"/>
      <c r="I412" s="96"/>
      <c r="J412" s="96"/>
      <c r="K412" s="96"/>
      <c r="L412" s="96"/>
      <c r="M412" s="96"/>
      <c r="N412" s="96"/>
      <c r="O412" s="96"/>
      <c r="P412" s="96"/>
      <c r="Q412" s="96"/>
      <c r="R412" s="96"/>
      <c r="S412" s="96"/>
      <c r="T412" s="96"/>
      <c r="U412" s="96"/>
      <c r="V412" s="96"/>
      <c r="W412" s="96"/>
      <c r="X412" s="96"/>
      <c r="Y412" s="96"/>
      <c r="Z412" s="96"/>
      <c r="AA412" s="96"/>
      <c r="AB412" s="96"/>
      <c r="AC412" s="96"/>
      <c r="AD412" s="96"/>
      <c r="AE412" s="96"/>
      <c r="AF412" s="96"/>
      <c r="AG412" s="96"/>
      <c r="AH412" s="96"/>
      <c r="AI412" s="96"/>
      <c r="AJ412" s="96"/>
      <c r="AK412" s="96"/>
      <c r="AL412" s="96"/>
      <c r="AM412" s="96"/>
      <c r="AN412" s="96"/>
      <c r="AO412" s="96"/>
      <c r="AP412" s="96"/>
      <c r="AQ412" s="96"/>
      <c r="AR412" s="96"/>
      <c r="AS412" s="96"/>
      <c r="AT412" s="96"/>
      <c r="AU412" s="96"/>
      <c r="AV412" s="96"/>
      <c r="AW412" s="96"/>
      <c r="AX412" s="96"/>
      <c r="AY412" s="96"/>
      <c r="AZ412" s="96"/>
      <c r="BA412" s="96"/>
      <c r="BB412" s="96"/>
      <c r="BC412" s="96"/>
      <c r="BD412" s="96"/>
      <c r="BE412" s="96"/>
      <c r="BF412" s="96"/>
      <c r="BG412" s="96"/>
      <c r="BH412" s="96"/>
      <c r="BI412" s="96"/>
      <c r="BJ412" s="96"/>
      <c r="BK412" s="96"/>
      <c r="BL412" s="96"/>
      <c r="BM412" s="96"/>
    </row>
    <row r="413" spans="1:65">
      <c r="A413" t="s">
        <v>891</v>
      </c>
      <c r="D413" s="129" t="str">
        <f>"5-2"</f>
        <v>5-2</v>
      </c>
      <c r="F413" s="127"/>
      <c r="G413" s="96"/>
      <c r="H413" s="96"/>
      <c r="I413" s="96"/>
      <c r="J413" s="96"/>
      <c r="K413" s="96"/>
      <c r="L413" s="96"/>
      <c r="M413" s="96"/>
      <c r="N413" s="96"/>
      <c r="O413" s="96"/>
      <c r="P413" s="96"/>
      <c r="Q413" s="96"/>
      <c r="R413" s="96"/>
      <c r="S413" s="96"/>
      <c r="T413" s="96"/>
      <c r="U413" s="96"/>
      <c r="V413" s="96"/>
      <c r="W413" s="96"/>
      <c r="X413" s="96"/>
      <c r="Y413" s="96"/>
      <c r="Z413" s="96"/>
      <c r="AA413" s="96"/>
      <c r="AB413" s="96"/>
      <c r="AC413" s="96"/>
      <c r="AD413" s="96"/>
      <c r="AE413" s="96"/>
      <c r="AF413" s="96"/>
      <c r="AG413" s="96"/>
      <c r="AH413" s="96"/>
      <c r="AI413" s="96"/>
      <c r="AJ413" s="96"/>
      <c r="AK413" s="96"/>
      <c r="AL413" s="96"/>
      <c r="AM413" s="96"/>
      <c r="AN413" s="96"/>
      <c r="AO413" s="96"/>
      <c r="AP413" s="96"/>
      <c r="AQ413" s="96"/>
      <c r="AR413" s="96"/>
      <c r="AS413" s="96"/>
      <c r="AT413" s="96"/>
      <c r="AU413" s="96"/>
      <c r="AV413" s="96"/>
      <c r="AW413" s="96"/>
      <c r="AX413" s="96"/>
      <c r="AY413" s="96"/>
      <c r="AZ413" s="96"/>
      <c r="BA413" s="96"/>
      <c r="BB413" s="96"/>
      <c r="BC413" s="96"/>
      <c r="BD413" s="96"/>
      <c r="BE413" s="96"/>
      <c r="BF413" s="96"/>
      <c r="BG413" s="96"/>
      <c r="BH413" s="96"/>
      <c r="BI413" s="96"/>
      <c r="BJ413" s="96"/>
      <c r="BK413" s="96"/>
      <c r="BL413" s="96"/>
      <c r="BM413" s="96"/>
    </row>
    <row r="414" spans="1:65">
      <c r="A414" t="s">
        <v>892</v>
      </c>
      <c r="D414" s="129" t="str">
        <f>"5-3"</f>
        <v>5-3</v>
      </c>
      <c r="F414" s="127"/>
      <c r="G414" s="96"/>
      <c r="H414" s="96"/>
      <c r="I414" s="96"/>
      <c r="J414" s="96"/>
      <c r="K414" s="96"/>
      <c r="L414" s="96"/>
      <c r="M414" s="96"/>
      <c r="N414" s="96"/>
      <c r="O414" s="96"/>
      <c r="P414" s="96"/>
      <c r="Q414" s="96"/>
      <c r="R414" s="96"/>
      <c r="S414" s="96"/>
      <c r="T414" s="96"/>
      <c r="U414" s="96"/>
      <c r="V414" s="96"/>
      <c r="W414" s="96"/>
      <c r="X414" s="96"/>
      <c r="Y414" s="96"/>
      <c r="Z414" s="96"/>
      <c r="AA414" s="96"/>
      <c r="AB414" s="96"/>
      <c r="AC414" s="96"/>
      <c r="AD414" s="96"/>
      <c r="AE414" s="96"/>
      <c r="AF414" s="96"/>
      <c r="AG414" s="96"/>
      <c r="AH414" s="96"/>
      <c r="AI414" s="96"/>
      <c r="AJ414" s="96"/>
      <c r="AK414" s="96"/>
      <c r="AL414" s="96"/>
      <c r="AM414" s="96"/>
      <c r="AN414" s="96"/>
      <c r="AO414" s="96"/>
      <c r="AP414" s="96"/>
      <c r="AQ414" s="96"/>
      <c r="AR414" s="96"/>
      <c r="AS414" s="96"/>
      <c r="AT414" s="96"/>
      <c r="AU414" s="96"/>
      <c r="AV414" s="96"/>
      <c r="AW414" s="96"/>
      <c r="AX414" s="96"/>
      <c r="AY414" s="96"/>
      <c r="AZ414" s="96"/>
      <c r="BA414" s="96"/>
      <c r="BB414" s="96"/>
      <c r="BC414" s="96"/>
      <c r="BD414" s="96"/>
      <c r="BE414" s="96"/>
      <c r="BF414" s="96"/>
      <c r="BG414" s="96"/>
      <c r="BH414" s="96"/>
      <c r="BI414" s="96"/>
      <c r="BJ414" s="96"/>
      <c r="BK414" s="96"/>
      <c r="BL414" s="96"/>
      <c r="BM414" s="96"/>
    </row>
    <row r="415" spans="1:65">
      <c r="A415" t="s">
        <v>893</v>
      </c>
      <c r="D415" s="129" t="str">
        <f>"5-4"</f>
        <v>5-4</v>
      </c>
      <c r="F415" s="127"/>
      <c r="G415" s="96"/>
      <c r="H415" s="96"/>
      <c r="I415" s="96"/>
      <c r="J415" s="96"/>
      <c r="K415" s="96"/>
      <c r="L415" s="96"/>
      <c r="M415" s="96"/>
      <c r="N415" s="96"/>
      <c r="O415" s="96"/>
      <c r="P415" s="96"/>
      <c r="Q415" s="96"/>
      <c r="R415" s="96"/>
      <c r="S415" s="96"/>
      <c r="T415" s="96"/>
      <c r="U415" s="96"/>
      <c r="V415" s="96"/>
      <c r="W415" s="96"/>
      <c r="X415" s="96"/>
      <c r="Y415" s="96"/>
      <c r="Z415" s="96"/>
      <c r="AA415" s="96"/>
      <c r="AB415" s="96"/>
      <c r="AC415" s="96"/>
      <c r="AD415" s="96"/>
      <c r="AE415" s="96"/>
      <c r="AF415" s="96"/>
      <c r="AG415" s="96"/>
      <c r="AH415" s="96"/>
      <c r="AI415" s="96"/>
      <c r="AJ415" s="96"/>
      <c r="AK415" s="96"/>
      <c r="AL415" s="96"/>
      <c r="AM415" s="96"/>
      <c r="AN415" s="96"/>
      <c r="AO415" s="96"/>
      <c r="AP415" s="96"/>
      <c r="AQ415" s="96"/>
      <c r="AR415" s="96"/>
      <c r="AS415" s="96"/>
      <c r="AT415" s="96"/>
      <c r="AU415" s="96"/>
      <c r="AV415" s="96"/>
      <c r="AW415" s="96"/>
      <c r="AX415" s="96"/>
      <c r="AY415" s="96"/>
      <c r="AZ415" s="96"/>
      <c r="BA415" s="96"/>
      <c r="BB415" s="96"/>
      <c r="BC415" s="96"/>
      <c r="BD415" s="96"/>
      <c r="BE415" s="96"/>
      <c r="BF415" s="96"/>
      <c r="BG415" s="96"/>
      <c r="BH415" s="96"/>
      <c r="BI415" s="96"/>
      <c r="BJ415" s="96"/>
      <c r="BK415" s="96"/>
      <c r="BL415" s="96"/>
      <c r="BM415" s="96"/>
    </row>
    <row r="416" spans="1:65">
      <c r="A416" t="s">
        <v>894</v>
      </c>
      <c r="D416" s="129"/>
      <c r="F416" s="112"/>
      <c r="G416" s="96"/>
      <c r="H416" s="96"/>
      <c r="I416" s="96"/>
      <c r="J416" s="96"/>
      <c r="K416" s="96"/>
      <c r="L416" s="96"/>
      <c r="M416" s="96"/>
      <c r="N416" s="96"/>
      <c r="O416" s="96"/>
      <c r="P416" s="96"/>
      <c r="Q416" s="96"/>
      <c r="R416" s="96"/>
      <c r="S416" s="96"/>
      <c r="T416" s="96"/>
      <c r="U416" s="96"/>
      <c r="V416" s="96"/>
      <c r="W416" s="96"/>
      <c r="X416" s="96"/>
      <c r="Y416" s="96"/>
      <c r="Z416" s="96"/>
      <c r="AA416" s="96"/>
      <c r="AB416" s="96"/>
      <c r="AC416" s="96"/>
      <c r="AD416" s="96"/>
      <c r="AE416" s="96"/>
      <c r="AF416" s="96"/>
      <c r="AG416" s="96"/>
      <c r="AH416" s="96"/>
      <c r="AI416" s="96"/>
      <c r="AJ416" s="96"/>
      <c r="AK416" s="96"/>
      <c r="AL416" s="96"/>
      <c r="AM416" s="96"/>
      <c r="AN416" s="96"/>
      <c r="AO416" s="96"/>
      <c r="AP416" s="96"/>
      <c r="AQ416" s="96"/>
      <c r="AR416" s="96"/>
      <c r="AS416" s="96"/>
      <c r="AT416" s="96"/>
      <c r="AU416" s="96"/>
      <c r="AV416" s="96"/>
      <c r="AW416" s="96"/>
      <c r="AX416" s="96"/>
      <c r="AY416" s="96"/>
      <c r="AZ416" s="96"/>
      <c r="BA416" s="96"/>
      <c r="BB416" s="96"/>
      <c r="BC416" s="96"/>
      <c r="BD416" s="96"/>
      <c r="BE416" s="96"/>
      <c r="BF416" s="96"/>
      <c r="BG416" s="96"/>
      <c r="BH416" s="96"/>
      <c r="BI416" s="96"/>
      <c r="BJ416" s="96"/>
      <c r="BK416" s="96"/>
      <c r="BL416" s="96"/>
      <c r="BM416" s="96"/>
    </row>
    <row r="417" spans="1:65">
      <c r="A417" t="s">
        <v>895</v>
      </c>
      <c r="D417" s="129"/>
      <c r="F417" s="112"/>
      <c r="G417" s="96"/>
      <c r="H417" s="96"/>
      <c r="I417" s="96"/>
      <c r="J417" s="96"/>
      <c r="K417" s="96"/>
      <c r="L417" s="96"/>
      <c r="M417" s="96"/>
      <c r="N417" s="96"/>
      <c r="O417" s="96"/>
      <c r="P417" s="96"/>
      <c r="Q417" s="96"/>
      <c r="R417" s="96"/>
      <c r="S417" s="96"/>
      <c r="T417" s="96"/>
      <c r="U417" s="96"/>
      <c r="V417" s="96"/>
      <c r="W417" s="96"/>
      <c r="X417" s="96"/>
      <c r="Y417" s="96"/>
      <c r="Z417" s="96"/>
      <c r="AA417" s="96"/>
      <c r="AB417" s="96"/>
      <c r="AC417" s="96"/>
      <c r="AD417" s="96"/>
      <c r="AE417" s="96"/>
      <c r="AF417" s="96"/>
      <c r="AG417" s="96"/>
      <c r="AH417" s="96"/>
      <c r="AI417" s="96"/>
      <c r="AJ417" s="96"/>
      <c r="AK417" s="96"/>
      <c r="AL417" s="96"/>
      <c r="AM417" s="96"/>
      <c r="AN417" s="96"/>
      <c r="AO417" s="96"/>
      <c r="AP417" s="96"/>
      <c r="AQ417" s="96"/>
      <c r="AR417" s="96"/>
      <c r="AS417" s="96"/>
      <c r="AT417" s="96"/>
      <c r="AU417" s="96"/>
      <c r="AV417" s="96"/>
      <c r="AW417" s="96"/>
      <c r="AX417" s="96"/>
      <c r="AY417" s="96"/>
      <c r="AZ417" s="96"/>
      <c r="BA417" s="96"/>
      <c r="BB417" s="96"/>
      <c r="BC417" s="96"/>
      <c r="BD417" s="96"/>
      <c r="BE417" s="96"/>
      <c r="BF417" s="96"/>
      <c r="BG417" s="96"/>
      <c r="BH417" s="96"/>
      <c r="BI417" s="96"/>
      <c r="BJ417" s="96"/>
      <c r="BK417" s="96"/>
      <c r="BL417" s="96"/>
      <c r="BM417" s="96"/>
    </row>
    <row r="418" spans="1:65">
      <c r="A418" t="s">
        <v>896</v>
      </c>
      <c r="C418" t="s">
        <v>990</v>
      </c>
      <c r="D418" s="129" t="s">
        <v>985</v>
      </c>
      <c r="E418" s="112" t="s">
        <v>988</v>
      </c>
      <c r="F418" s="127"/>
      <c r="G418" s="97"/>
      <c r="H418" s="97"/>
      <c r="I418" s="97"/>
      <c r="J418" s="97"/>
      <c r="K418" s="97"/>
      <c r="L418" s="97"/>
      <c r="M418" s="97"/>
      <c r="N418" s="97"/>
      <c r="O418" s="97"/>
      <c r="P418" s="97"/>
      <c r="Q418" s="97"/>
      <c r="R418" s="97"/>
      <c r="S418" s="97"/>
      <c r="T418" s="97"/>
      <c r="U418" s="97"/>
      <c r="V418" s="97"/>
      <c r="W418" s="97"/>
      <c r="X418" s="97"/>
      <c r="Y418" s="97"/>
      <c r="Z418" s="97"/>
      <c r="AA418" s="97"/>
      <c r="AB418" s="97"/>
      <c r="AC418" s="97"/>
      <c r="AD418" s="97"/>
      <c r="AE418" s="97"/>
      <c r="AF418" s="97"/>
      <c r="AG418" s="97"/>
      <c r="AH418" s="97"/>
      <c r="AI418" s="97"/>
      <c r="AJ418" s="97"/>
      <c r="AK418" s="97"/>
      <c r="AL418" s="97"/>
      <c r="AM418" s="97"/>
      <c r="AN418" s="97"/>
      <c r="AO418" s="97"/>
      <c r="AP418" s="97"/>
      <c r="AQ418" s="97"/>
      <c r="AR418" s="97"/>
      <c r="AS418" s="97"/>
      <c r="AT418" s="97"/>
      <c r="AU418" s="97"/>
      <c r="AV418" s="97"/>
      <c r="AW418" s="97"/>
      <c r="AX418" s="97"/>
      <c r="AY418" s="97"/>
      <c r="AZ418" s="97"/>
      <c r="BA418" s="97"/>
      <c r="BB418" s="97"/>
      <c r="BC418" s="97"/>
      <c r="BD418" s="97"/>
      <c r="BE418" s="97"/>
      <c r="BF418" s="97"/>
      <c r="BG418" s="97"/>
      <c r="BH418" s="97"/>
      <c r="BI418" s="97"/>
      <c r="BJ418" s="97"/>
      <c r="BK418" s="97"/>
      <c r="BL418" s="97"/>
      <c r="BM418" s="97"/>
    </row>
    <row r="419" spans="1:65">
      <c r="A419" t="s">
        <v>897</v>
      </c>
      <c r="C419" t="s">
        <v>990</v>
      </c>
      <c r="D419" s="129" t="s">
        <v>986</v>
      </c>
      <c r="E419" s="112" t="s">
        <v>988</v>
      </c>
      <c r="F419" s="127"/>
      <c r="G419" s="97"/>
      <c r="H419" s="97"/>
      <c r="I419" s="97"/>
      <c r="J419" s="97"/>
      <c r="K419" s="97"/>
      <c r="L419" s="97"/>
      <c r="M419" s="97"/>
      <c r="N419" s="97"/>
      <c r="O419" s="97"/>
      <c r="P419" s="97"/>
      <c r="Q419" s="97"/>
      <c r="R419" s="97"/>
      <c r="S419" s="97"/>
      <c r="T419" s="97"/>
      <c r="U419" s="97"/>
      <c r="V419" s="97"/>
      <c r="W419" s="97"/>
      <c r="X419" s="97"/>
      <c r="Y419" s="97"/>
      <c r="Z419" s="97"/>
      <c r="AA419" s="97"/>
      <c r="AB419" s="97"/>
      <c r="AC419" s="97"/>
      <c r="AD419" s="97"/>
      <c r="AE419" s="97"/>
      <c r="AF419" s="97"/>
      <c r="AG419" s="97"/>
      <c r="AH419" s="97"/>
      <c r="AI419" s="97"/>
      <c r="AJ419" s="97"/>
      <c r="AK419" s="97"/>
      <c r="AL419" s="97"/>
      <c r="AM419" s="97"/>
      <c r="AN419" s="97"/>
      <c r="AO419" s="97"/>
      <c r="AP419" s="97"/>
      <c r="AQ419" s="97"/>
      <c r="AR419" s="97"/>
      <c r="AS419" s="97"/>
      <c r="AT419" s="97"/>
      <c r="AU419" s="97"/>
      <c r="AV419" s="97"/>
      <c r="AW419" s="97"/>
      <c r="AX419" s="97"/>
      <c r="AY419" s="97"/>
      <c r="AZ419" s="97"/>
      <c r="BA419" s="97"/>
      <c r="BB419" s="97"/>
      <c r="BC419" s="97"/>
      <c r="BD419" s="97"/>
      <c r="BE419" s="97"/>
      <c r="BF419" s="97"/>
      <c r="BG419" s="97"/>
      <c r="BH419" s="97"/>
      <c r="BI419" s="97"/>
      <c r="BJ419" s="97"/>
      <c r="BK419" s="97"/>
      <c r="BL419" s="97"/>
      <c r="BM419" s="97"/>
    </row>
    <row r="420" spans="1:65">
      <c r="A420" t="s">
        <v>898</v>
      </c>
      <c r="C420" t="s">
        <v>992</v>
      </c>
      <c r="D420" s="129" t="s">
        <v>985</v>
      </c>
      <c r="E420" s="112" t="s">
        <v>987</v>
      </c>
      <c r="F420" s="127"/>
      <c r="G420" s="97"/>
      <c r="H420" s="97"/>
      <c r="I420" s="97"/>
      <c r="J420" s="97"/>
      <c r="K420" s="97"/>
      <c r="L420" s="97"/>
      <c r="M420" s="97"/>
      <c r="N420" s="97"/>
      <c r="O420" s="97"/>
      <c r="P420" s="97"/>
      <c r="Q420" s="97"/>
      <c r="R420" s="97"/>
      <c r="S420" s="97"/>
      <c r="T420" s="97"/>
      <c r="U420" s="97"/>
      <c r="V420" s="97"/>
      <c r="W420" s="97"/>
      <c r="X420" s="97"/>
      <c r="Y420" s="97"/>
      <c r="Z420" s="97"/>
      <c r="AA420" s="97"/>
      <c r="AB420" s="97"/>
      <c r="AC420" s="97"/>
      <c r="AD420" s="97"/>
      <c r="AE420" s="97"/>
      <c r="AF420" s="97"/>
      <c r="AG420" s="97"/>
      <c r="AH420" s="97"/>
      <c r="AI420" s="97"/>
      <c r="AJ420" s="97"/>
      <c r="AK420" s="97"/>
      <c r="AL420" s="97"/>
      <c r="AM420" s="97"/>
      <c r="AN420" s="97"/>
      <c r="AO420" s="97"/>
      <c r="AP420" s="97"/>
      <c r="AQ420" s="97"/>
      <c r="AR420" s="97"/>
      <c r="AS420" s="97"/>
      <c r="AT420" s="97"/>
      <c r="AU420" s="97"/>
      <c r="AV420" s="97"/>
      <c r="AW420" s="97"/>
      <c r="AX420" s="97"/>
      <c r="AY420" s="97"/>
      <c r="AZ420" s="97"/>
      <c r="BA420" s="97"/>
      <c r="BB420" s="97"/>
      <c r="BC420" s="97"/>
      <c r="BD420" s="97"/>
      <c r="BE420" s="97"/>
      <c r="BF420" s="97"/>
      <c r="BG420" s="97"/>
      <c r="BH420" s="97"/>
      <c r="BI420" s="97"/>
      <c r="BJ420" s="97"/>
      <c r="BK420" s="97"/>
      <c r="BL420" s="97"/>
      <c r="BM420" s="97"/>
    </row>
    <row r="421" spans="1:65">
      <c r="A421" t="s">
        <v>899</v>
      </c>
      <c r="C421" t="s">
        <v>993</v>
      </c>
      <c r="D421" s="129" t="s">
        <v>986</v>
      </c>
      <c r="E421" s="112" t="s">
        <v>988</v>
      </c>
      <c r="F421" s="127"/>
      <c r="G421" s="97"/>
      <c r="H421" s="97"/>
      <c r="I421" s="97"/>
      <c r="J421" s="97"/>
      <c r="K421" s="97"/>
      <c r="L421" s="97"/>
      <c r="M421" s="97"/>
      <c r="N421" s="97"/>
      <c r="O421" s="97"/>
      <c r="P421" s="97"/>
      <c r="Q421" s="97"/>
      <c r="R421" s="97"/>
      <c r="S421" s="97"/>
      <c r="T421" s="97"/>
      <c r="U421" s="97"/>
      <c r="V421" s="97"/>
      <c r="W421" s="97"/>
      <c r="X421" s="97"/>
      <c r="Y421" s="97"/>
      <c r="Z421" s="97"/>
      <c r="AA421" s="97"/>
      <c r="AB421" s="97"/>
      <c r="AC421" s="97"/>
      <c r="AD421" s="97"/>
      <c r="AE421" s="97"/>
      <c r="AF421" s="97"/>
      <c r="AG421" s="97"/>
      <c r="AH421" s="97"/>
      <c r="AI421" s="97"/>
      <c r="AJ421" s="97"/>
      <c r="AK421" s="97"/>
      <c r="AL421" s="97"/>
      <c r="AM421" s="97"/>
      <c r="AN421" s="97"/>
      <c r="AO421" s="97"/>
      <c r="AP421" s="97"/>
      <c r="AQ421" s="97"/>
      <c r="AR421" s="97"/>
      <c r="AS421" s="97"/>
      <c r="AT421" s="97"/>
      <c r="AU421" s="97"/>
      <c r="AV421" s="97"/>
      <c r="AW421" s="97"/>
      <c r="AX421" s="97"/>
      <c r="AY421" s="97"/>
      <c r="AZ421" s="97"/>
      <c r="BA421" s="97"/>
      <c r="BB421" s="97"/>
      <c r="BC421" s="97"/>
      <c r="BD421" s="97"/>
      <c r="BE421" s="97"/>
      <c r="BF421" s="97"/>
      <c r="BG421" s="97"/>
      <c r="BH421" s="97"/>
      <c r="BI421" s="97"/>
      <c r="BJ421" s="97"/>
      <c r="BK421" s="97"/>
      <c r="BL421" s="97"/>
      <c r="BM421" s="97"/>
    </row>
    <row r="422" spans="1:65">
      <c r="A422" t="s">
        <v>900</v>
      </c>
      <c r="C422" t="s">
        <v>990</v>
      </c>
      <c r="D422" s="129" t="s">
        <v>985</v>
      </c>
      <c r="E422" s="112" t="s">
        <v>989</v>
      </c>
      <c r="F422" s="127"/>
      <c r="G422" s="97"/>
      <c r="H422" s="97"/>
      <c r="I422" s="97"/>
      <c r="J422" s="97"/>
      <c r="K422" s="97"/>
      <c r="L422" s="97"/>
      <c r="M422" s="97"/>
      <c r="N422" s="97"/>
      <c r="O422" s="97"/>
      <c r="P422" s="97"/>
      <c r="Q422" s="97"/>
      <c r="R422" s="97"/>
      <c r="S422" s="97"/>
      <c r="T422" s="97"/>
      <c r="U422" s="97"/>
      <c r="V422" s="97"/>
      <c r="W422" s="97"/>
      <c r="X422" s="97"/>
      <c r="Y422" s="97"/>
      <c r="Z422" s="97"/>
      <c r="AA422" s="97"/>
      <c r="AB422" s="97"/>
      <c r="AC422" s="97"/>
      <c r="AD422" s="97"/>
      <c r="AE422" s="97"/>
      <c r="AF422" s="97"/>
      <c r="AG422" s="97"/>
      <c r="AH422" s="97"/>
      <c r="AI422" s="97"/>
      <c r="AJ422" s="97"/>
      <c r="AK422" s="97"/>
      <c r="AL422" s="97"/>
      <c r="AM422" s="97"/>
      <c r="AN422" s="97"/>
      <c r="AO422" s="97"/>
      <c r="AP422" s="97"/>
      <c r="AQ422" s="97"/>
      <c r="AR422" s="97"/>
      <c r="AS422" s="97"/>
      <c r="AT422" s="97"/>
      <c r="AU422" s="97"/>
      <c r="AV422" s="97"/>
      <c r="AW422" s="97"/>
      <c r="AX422" s="97"/>
      <c r="AY422" s="97"/>
      <c r="AZ422" s="97"/>
      <c r="BA422" s="97"/>
      <c r="BB422" s="97"/>
      <c r="BC422" s="97"/>
      <c r="BD422" s="97"/>
      <c r="BE422" s="97"/>
      <c r="BF422" s="97"/>
      <c r="BG422" s="97"/>
      <c r="BH422" s="97"/>
      <c r="BI422" s="97"/>
      <c r="BJ422" s="97"/>
      <c r="BK422" s="97"/>
      <c r="BL422" s="97"/>
      <c r="BM422" s="97"/>
    </row>
    <row r="423" spans="1:65">
      <c r="A423" t="s">
        <v>901</v>
      </c>
      <c r="C423" t="s">
        <v>990</v>
      </c>
      <c r="D423" s="129" t="s">
        <v>986</v>
      </c>
      <c r="E423" s="112" t="s">
        <v>989</v>
      </c>
      <c r="F423" s="127"/>
      <c r="G423" s="97"/>
      <c r="H423" s="97"/>
      <c r="I423" s="97"/>
      <c r="J423" s="97"/>
      <c r="K423" s="97"/>
      <c r="L423" s="97"/>
      <c r="M423" s="97"/>
      <c r="N423" s="97"/>
      <c r="O423" s="97"/>
      <c r="P423" s="97"/>
      <c r="Q423" s="97"/>
      <c r="R423" s="97"/>
      <c r="S423" s="97"/>
      <c r="T423" s="97"/>
      <c r="U423" s="97"/>
      <c r="V423" s="97"/>
      <c r="W423" s="97"/>
      <c r="X423" s="97"/>
      <c r="Y423" s="97"/>
      <c r="Z423" s="97"/>
      <c r="AA423" s="97"/>
      <c r="AB423" s="97"/>
      <c r="AC423" s="97"/>
      <c r="AD423" s="97"/>
      <c r="AE423" s="97"/>
      <c r="AF423" s="97"/>
      <c r="AG423" s="97"/>
      <c r="AH423" s="97"/>
      <c r="AI423" s="97"/>
      <c r="AJ423" s="97"/>
      <c r="AK423" s="97"/>
      <c r="AL423" s="97"/>
      <c r="AM423" s="97"/>
      <c r="AN423" s="97"/>
      <c r="AO423" s="97"/>
      <c r="AP423" s="97"/>
      <c r="AQ423" s="97"/>
      <c r="AR423" s="97"/>
      <c r="AS423" s="97"/>
      <c r="AT423" s="97"/>
      <c r="AU423" s="97"/>
      <c r="AV423" s="97"/>
      <c r="AW423" s="97"/>
      <c r="AX423" s="97"/>
      <c r="AY423" s="97"/>
      <c r="AZ423" s="97"/>
      <c r="BA423" s="97"/>
      <c r="BB423" s="97"/>
      <c r="BC423" s="97"/>
      <c r="BD423" s="97"/>
      <c r="BE423" s="97"/>
      <c r="BF423" s="97"/>
      <c r="BG423" s="97"/>
      <c r="BH423" s="97"/>
      <c r="BI423" s="97"/>
      <c r="BJ423" s="97"/>
      <c r="BK423" s="97"/>
      <c r="BL423" s="97"/>
      <c r="BM423" s="97"/>
    </row>
    <row r="424" spans="1:65">
      <c r="A424" t="s">
        <v>902</v>
      </c>
      <c r="C424" t="s">
        <v>992</v>
      </c>
      <c r="D424" s="129" t="s">
        <v>985</v>
      </c>
      <c r="E424" s="112" t="s">
        <v>989</v>
      </c>
      <c r="F424" s="127"/>
      <c r="G424" s="97"/>
      <c r="H424" s="97"/>
      <c r="I424" s="97"/>
      <c r="J424" s="97"/>
      <c r="K424" s="97"/>
      <c r="L424" s="97"/>
      <c r="M424" s="97"/>
      <c r="N424" s="97"/>
      <c r="O424" s="97"/>
      <c r="P424" s="97"/>
      <c r="Q424" s="97"/>
      <c r="R424" s="97"/>
      <c r="S424" s="97"/>
      <c r="T424" s="97"/>
      <c r="U424" s="97"/>
      <c r="V424" s="97"/>
      <c r="W424" s="97"/>
      <c r="X424" s="97"/>
      <c r="Y424" s="97"/>
      <c r="Z424" s="97"/>
      <c r="AA424" s="97"/>
      <c r="AB424" s="97"/>
      <c r="AC424" s="97"/>
      <c r="AD424" s="97"/>
      <c r="AE424" s="97"/>
      <c r="AF424" s="97"/>
      <c r="AG424" s="97"/>
      <c r="AH424" s="97"/>
      <c r="AI424" s="97"/>
      <c r="AJ424" s="97"/>
      <c r="AK424" s="97"/>
      <c r="AL424" s="97"/>
      <c r="AM424" s="97"/>
      <c r="AN424" s="97"/>
      <c r="AO424" s="97"/>
      <c r="AP424" s="97"/>
      <c r="AQ424" s="97"/>
      <c r="AR424" s="97"/>
      <c r="AS424" s="97"/>
      <c r="AT424" s="97"/>
      <c r="AU424" s="97"/>
      <c r="AV424" s="97"/>
      <c r="AW424" s="97"/>
      <c r="AX424" s="97"/>
      <c r="AY424" s="97"/>
      <c r="AZ424" s="97"/>
      <c r="BA424" s="97"/>
      <c r="BB424" s="97"/>
      <c r="BC424" s="97"/>
      <c r="BD424" s="97"/>
      <c r="BE424" s="97"/>
      <c r="BF424" s="97"/>
      <c r="BG424" s="97"/>
      <c r="BH424" s="97"/>
      <c r="BI424" s="97"/>
      <c r="BJ424" s="97"/>
      <c r="BK424" s="97"/>
      <c r="BL424" s="97"/>
      <c r="BM424" s="97"/>
    </row>
    <row r="425" spans="1:65">
      <c r="A425" t="s">
        <v>903</v>
      </c>
      <c r="C425" t="s">
        <v>993</v>
      </c>
      <c r="D425" s="129" t="s">
        <v>986</v>
      </c>
      <c r="E425" s="112" t="s">
        <v>989</v>
      </c>
      <c r="F425" s="127"/>
      <c r="G425" s="97"/>
      <c r="H425" s="97"/>
      <c r="I425" s="97"/>
      <c r="J425" s="97"/>
      <c r="K425" s="97"/>
      <c r="L425" s="97"/>
      <c r="M425" s="97"/>
      <c r="N425" s="97"/>
      <c r="O425" s="97"/>
      <c r="P425" s="97"/>
      <c r="Q425" s="97"/>
      <c r="R425" s="97"/>
      <c r="S425" s="97"/>
      <c r="T425" s="97"/>
      <c r="U425" s="97"/>
      <c r="V425" s="97"/>
      <c r="W425" s="97"/>
      <c r="X425" s="97"/>
      <c r="Y425" s="97"/>
      <c r="Z425" s="97"/>
      <c r="AA425" s="97"/>
      <c r="AB425" s="97"/>
      <c r="AC425" s="97"/>
      <c r="AD425" s="97"/>
      <c r="AE425" s="97"/>
      <c r="AF425" s="97"/>
      <c r="AG425" s="97"/>
      <c r="AH425" s="97"/>
      <c r="AI425" s="97"/>
      <c r="AJ425" s="97"/>
      <c r="AK425" s="97"/>
      <c r="AL425" s="97"/>
      <c r="AM425" s="97"/>
      <c r="AN425" s="97"/>
      <c r="AO425" s="97"/>
      <c r="AP425" s="97"/>
      <c r="AQ425" s="97"/>
      <c r="AR425" s="97"/>
      <c r="AS425" s="97"/>
      <c r="AT425" s="97"/>
      <c r="AU425" s="97"/>
      <c r="AV425" s="97"/>
      <c r="AW425" s="97"/>
      <c r="AX425" s="97"/>
      <c r="AY425" s="97"/>
      <c r="AZ425" s="97"/>
      <c r="BA425" s="97"/>
      <c r="BB425" s="97"/>
      <c r="BC425" s="97"/>
      <c r="BD425" s="97"/>
      <c r="BE425" s="97"/>
      <c r="BF425" s="97"/>
      <c r="BG425" s="97"/>
      <c r="BH425" s="97"/>
      <c r="BI425" s="97"/>
      <c r="BJ425" s="97"/>
      <c r="BK425" s="97"/>
      <c r="BL425" s="97"/>
      <c r="BM425" s="97"/>
    </row>
    <row r="426" spans="1:65">
      <c r="D426" s="129"/>
      <c r="F426" s="112"/>
      <c r="G426" s="96"/>
      <c r="H426" s="96"/>
      <c r="I426" s="96"/>
      <c r="J426" s="96"/>
      <c r="K426" s="96"/>
      <c r="L426" s="96"/>
      <c r="M426" s="96"/>
      <c r="N426" s="96"/>
      <c r="O426" s="96"/>
      <c r="P426" s="96"/>
      <c r="Q426" s="96"/>
      <c r="R426" s="96"/>
      <c r="S426" s="96"/>
      <c r="T426" s="96"/>
      <c r="U426" s="96"/>
      <c r="V426" s="96"/>
      <c r="W426" s="96"/>
      <c r="X426" s="96"/>
      <c r="Y426" s="96"/>
      <c r="Z426" s="96"/>
      <c r="AA426" s="96"/>
      <c r="AB426" s="96"/>
      <c r="AC426" s="96"/>
      <c r="AD426" s="96"/>
      <c r="AE426" s="96"/>
      <c r="AF426" s="96"/>
      <c r="AG426" s="96"/>
      <c r="AH426" s="96"/>
      <c r="AI426" s="96"/>
      <c r="AJ426" s="96"/>
      <c r="AK426" s="96"/>
      <c r="AL426" s="96"/>
      <c r="AM426" s="96"/>
      <c r="AN426" s="96"/>
      <c r="AO426" s="96"/>
      <c r="AP426" s="96"/>
      <c r="AQ426" s="96"/>
      <c r="AR426" s="96"/>
      <c r="AS426" s="96"/>
      <c r="AT426" s="96"/>
      <c r="AU426" s="96"/>
      <c r="AV426" s="96"/>
      <c r="AW426" s="96"/>
      <c r="AX426" s="96"/>
      <c r="AY426" s="96"/>
      <c r="AZ426" s="96"/>
      <c r="BA426" s="96"/>
      <c r="BB426" s="96"/>
      <c r="BC426" s="96"/>
      <c r="BD426" s="96"/>
      <c r="BE426" s="96"/>
      <c r="BF426" s="96"/>
      <c r="BG426" s="96"/>
      <c r="BH426" s="96"/>
      <c r="BI426" s="96"/>
      <c r="BJ426" s="96"/>
      <c r="BK426" s="96"/>
      <c r="BL426" s="96"/>
      <c r="BM426" s="96"/>
    </row>
    <row r="427" spans="1:65">
      <c r="D427" s="129"/>
      <c r="F427" s="96"/>
      <c r="G427" s="96"/>
      <c r="H427" s="96"/>
      <c r="I427" s="96"/>
      <c r="J427" s="96"/>
      <c r="K427" s="96"/>
      <c r="L427" s="96"/>
      <c r="M427" s="96"/>
      <c r="N427" s="96"/>
      <c r="O427" s="96"/>
      <c r="P427" s="96"/>
      <c r="Q427" s="96"/>
      <c r="R427" s="96"/>
      <c r="S427" s="96"/>
      <c r="T427" s="96"/>
      <c r="U427" s="96"/>
      <c r="V427" s="96"/>
      <c r="W427" s="96"/>
      <c r="X427" s="96"/>
      <c r="Y427" s="96"/>
      <c r="Z427" s="96"/>
      <c r="AA427" s="96"/>
      <c r="AB427" s="96"/>
      <c r="AC427" s="96"/>
      <c r="AD427" s="96"/>
      <c r="AE427" s="96"/>
      <c r="AF427" s="96"/>
      <c r="AG427" s="96"/>
      <c r="AH427" s="96"/>
      <c r="AI427" s="96"/>
      <c r="AJ427" s="96"/>
      <c r="AK427" s="96"/>
      <c r="AL427" s="96"/>
      <c r="AM427" s="96"/>
      <c r="AN427" s="96"/>
      <c r="AO427" s="96"/>
      <c r="AP427" s="96"/>
      <c r="AQ427" s="96"/>
      <c r="AR427" s="96"/>
      <c r="AS427" s="96"/>
      <c r="AT427" s="96"/>
      <c r="AU427" s="96"/>
      <c r="AV427" s="96"/>
      <c r="AW427" s="96"/>
      <c r="AX427" s="96"/>
      <c r="AY427" s="96"/>
      <c r="AZ427" s="96"/>
      <c r="BA427" s="96"/>
      <c r="BB427" s="96"/>
      <c r="BC427" s="96"/>
      <c r="BD427" s="96"/>
      <c r="BE427" s="96"/>
      <c r="BF427" s="96"/>
      <c r="BG427" s="96"/>
      <c r="BH427" s="96"/>
      <c r="BI427" s="96"/>
      <c r="BJ427" s="96"/>
      <c r="BK427" s="96"/>
      <c r="BL427" s="96"/>
      <c r="BM427" s="96"/>
    </row>
    <row r="428" spans="1:65">
      <c r="F428" s="96"/>
      <c r="G428" s="96"/>
      <c r="H428" s="96"/>
      <c r="I428" s="96"/>
      <c r="J428" s="96"/>
      <c r="K428" s="96"/>
      <c r="L428" s="96"/>
      <c r="M428" s="96"/>
      <c r="N428" s="96"/>
      <c r="O428" s="96"/>
      <c r="P428" s="96"/>
      <c r="Q428" s="96"/>
      <c r="R428" s="96"/>
      <c r="S428" s="96"/>
      <c r="T428" s="96"/>
      <c r="U428" s="96"/>
      <c r="V428" s="96"/>
      <c r="W428" s="96"/>
      <c r="X428" s="96"/>
      <c r="Y428" s="96"/>
      <c r="Z428" s="96"/>
      <c r="AA428" s="96"/>
      <c r="AB428" s="96"/>
      <c r="AC428" s="96"/>
      <c r="AD428" s="96"/>
      <c r="AE428" s="96"/>
      <c r="AF428" s="96"/>
      <c r="AG428" s="96"/>
      <c r="AH428" s="96"/>
      <c r="AI428" s="96"/>
      <c r="AJ428" s="96"/>
      <c r="AK428" s="96"/>
      <c r="AL428" s="96"/>
      <c r="AM428" s="96"/>
      <c r="AN428" s="96"/>
      <c r="AO428" s="96"/>
      <c r="AP428" s="96"/>
      <c r="AQ428" s="96"/>
      <c r="AR428" s="96"/>
      <c r="AS428" s="96"/>
      <c r="AT428" s="96"/>
      <c r="AU428" s="96"/>
      <c r="AV428" s="96"/>
      <c r="AW428" s="96"/>
      <c r="AX428" s="96"/>
      <c r="AY428" s="96"/>
      <c r="AZ428" s="96"/>
      <c r="BA428" s="96"/>
      <c r="BB428" s="96"/>
      <c r="BC428" s="96"/>
      <c r="BD428" s="96"/>
      <c r="BE428" s="96"/>
      <c r="BF428" s="96"/>
      <c r="BG428" s="96"/>
      <c r="BH428" s="96"/>
      <c r="BI428" s="96"/>
      <c r="BJ428" s="96"/>
      <c r="BK428" s="96"/>
      <c r="BL428" s="96"/>
      <c r="BM428" s="96"/>
    </row>
    <row r="429" spans="1:65">
      <c r="C429" s="15" t="s">
        <v>547</v>
      </c>
      <c r="D429">
        <v>1</v>
      </c>
      <c r="E429" s="81" t="s">
        <v>28</v>
      </c>
      <c r="F429" s="95">
        <f t="shared" ref="F429:AK429" si="21">F27+F42+F57+F72</f>
        <v>0</v>
      </c>
      <c r="G429" s="95">
        <f t="shared" si="21"/>
        <v>0</v>
      </c>
      <c r="H429" s="95">
        <f t="shared" si="21"/>
        <v>0</v>
      </c>
      <c r="I429" s="95">
        <f t="shared" si="21"/>
        <v>0</v>
      </c>
      <c r="J429" s="95">
        <f t="shared" si="21"/>
        <v>0</v>
      </c>
      <c r="K429" s="95">
        <f t="shared" si="21"/>
        <v>0</v>
      </c>
      <c r="L429" s="95">
        <f t="shared" si="21"/>
        <v>0</v>
      </c>
      <c r="M429" s="95">
        <f t="shared" si="21"/>
        <v>0</v>
      </c>
      <c r="N429" s="95">
        <f t="shared" si="21"/>
        <v>0</v>
      </c>
      <c r="O429" s="95">
        <f t="shared" si="21"/>
        <v>0</v>
      </c>
      <c r="P429" s="95">
        <f t="shared" si="21"/>
        <v>0</v>
      </c>
      <c r="Q429" s="95">
        <f t="shared" si="21"/>
        <v>0</v>
      </c>
      <c r="R429" s="95">
        <f t="shared" si="21"/>
        <v>0</v>
      </c>
      <c r="S429" s="95">
        <f t="shared" si="21"/>
        <v>0</v>
      </c>
      <c r="T429" s="95">
        <f t="shared" si="21"/>
        <v>0</v>
      </c>
      <c r="U429" s="95">
        <f t="shared" si="21"/>
        <v>0</v>
      </c>
      <c r="V429" s="95">
        <f t="shared" si="21"/>
        <v>0</v>
      </c>
      <c r="W429" s="95">
        <f t="shared" si="21"/>
        <v>0</v>
      </c>
      <c r="X429" s="95">
        <f t="shared" si="21"/>
        <v>0</v>
      </c>
      <c r="Y429" s="95">
        <f t="shared" si="21"/>
        <v>0</v>
      </c>
      <c r="Z429" s="95">
        <f t="shared" si="21"/>
        <v>0</v>
      </c>
      <c r="AA429" s="95">
        <f t="shared" si="21"/>
        <v>0</v>
      </c>
      <c r="AB429" s="95">
        <f t="shared" si="21"/>
        <v>0</v>
      </c>
      <c r="AC429" s="95">
        <f t="shared" si="21"/>
        <v>0</v>
      </c>
      <c r="AD429" s="95">
        <f t="shared" si="21"/>
        <v>0</v>
      </c>
      <c r="AE429" s="95">
        <f t="shared" si="21"/>
        <v>0</v>
      </c>
      <c r="AF429" s="95">
        <f t="shared" si="21"/>
        <v>0</v>
      </c>
      <c r="AG429" s="95">
        <f t="shared" si="21"/>
        <v>0</v>
      </c>
      <c r="AH429" s="95">
        <f t="shared" si="21"/>
        <v>0</v>
      </c>
      <c r="AI429" s="95">
        <f t="shared" si="21"/>
        <v>0</v>
      </c>
      <c r="AJ429" s="95">
        <f t="shared" si="21"/>
        <v>0</v>
      </c>
      <c r="AK429" s="95">
        <f t="shared" si="21"/>
        <v>0</v>
      </c>
      <c r="AL429" s="95">
        <f t="shared" ref="AL429:BM429" si="22">AL27+AL42+AL57+AL72</f>
        <v>0</v>
      </c>
      <c r="AM429" s="95">
        <f t="shared" si="22"/>
        <v>0</v>
      </c>
      <c r="AN429" s="95">
        <f t="shared" si="22"/>
        <v>0</v>
      </c>
      <c r="AO429" s="95">
        <f t="shared" si="22"/>
        <v>0</v>
      </c>
      <c r="AP429" s="95">
        <f t="shared" si="22"/>
        <v>0</v>
      </c>
      <c r="AQ429" s="95">
        <f t="shared" si="22"/>
        <v>0</v>
      </c>
      <c r="AR429" s="95">
        <f t="shared" si="22"/>
        <v>0</v>
      </c>
      <c r="AS429" s="95">
        <f t="shared" si="22"/>
        <v>0</v>
      </c>
      <c r="AT429" s="95">
        <f t="shared" si="22"/>
        <v>0</v>
      </c>
      <c r="AU429" s="95">
        <f t="shared" si="22"/>
        <v>0</v>
      </c>
      <c r="AV429" s="95">
        <f t="shared" si="22"/>
        <v>0</v>
      </c>
      <c r="AW429" s="95">
        <f t="shared" si="22"/>
        <v>0</v>
      </c>
      <c r="AX429" s="95">
        <f t="shared" si="22"/>
        <v>0</v>
      </c>
      <c r="AY429" s="95">
        <f t="shared" si="22"/>
        <v>0</v>
      </c>
      <c r="AZ429" s="95">
        <f t="shared" si="22"/>
        <v>0</v>
      </c>
      <c r="BA429" s="95">
        <f t="shared" si="22"/>
        <v>0</v>
      </c>
      <c r="BB429" s="95">
        <f t="shared" si="22"/>
        <v>0</v>
      </c>
      <c r="BC429" s="95">
        <f t="shared" si="22"/>
        <v>0</v>
      </c>
      <c r="BD429" s="95">
        <f t="shared" si="22"/>
        <v>0</v>
      </c>
      <c r="BE429" s="95">
        <f t="shared" si="22"/>
        <v>0</v>
      </c>
      <c r="BF429" s="95">
        <f t="shared" si="22"/>
        <v>0</v>
      </c>
      <c r="BG429" s="95">
        <f t="shared" si="22"/>
        <v>0</v>
      </c>
      <c r="BH429" s="95">
        <f t="shared" si="22"/>
        <v>0</v>
      </c>
      <c r="BI429" s="95">
        <f t="shared" si="22"/>
        <v>0</v>
      </c>
      <c r="BJ429" s="95">
        <f t="shared" si="22"/>
        <v>0</v>
      </c>
      <c r="BK429" s="95">
        <f t="shared" si="22"/>
        <v>0</v>
      </c>
      <c r="BL429" s="95">
        <f t="shared" si="22"/>
        <v>0</v>
      </c>
      <c r="BM429" s="95">
        <f t="shared" si="22"/>
        <v>0</v>
      </c>
    </row>
    <row r="430" spans="1:65">
      <c r="C430" s="15"/>
      <c r="D430">
        <v>1</v>
      </c>
      <c r="E430" s="81" t="s">
        <v>379</v>
      </c>
      <c r="F430" s="95">
        <f t="shared" ref="F430:AK430" si="23">F28+F43+F58+F73</f>
        <v>0</v>
      </c>
      <c r="G430" s="95">
        <f t="shared" si="23"/>
        <v>0</v>
      </c>
      <c r="H430" s="95">
        <f t="shared" si="23"/>
        <v>0</v>
      </c>
      <c r="I430" s="95">
        <f t="shared" si="23"/>
        <v>0</v>
      </c>
      <c r="J430" s="95">
        <f t="shared" si="23"/>
        <v>0</v>
      </c>
      <c r="K430" s="95">
        <f t="shared" si="23"/>
        <v>0</v>
      </c>
      <c r="L430" s="95">
        <f t="shared" si="23"/>
        <v>0</v>
      </c>
      <c r="M430" s="95">
        <f t="shared" si="23"/>
        <v>0</v>
      </c>
      <c r="N430" s="95">
        <f t="shared" si="23"/>
        <v>0</v>
      </c>
      <c r="O430" s="95">
        <f t="shared" si="23"/>
        <v>0</v>
      </c>
      <c r="P430" s="95">
        <f t="shared" si="23"/>
        <v>0</v>
      </c>
      <c r="Q430" s="95">
        <f t="shared" si="23"/>
        <v>0</v>
      </c>
      <c r="R430" s="95">
        <f t="shared" si="23"/>
        <v>0</v>
      </c>
      <c r="S430" s="95">
        <f t="shared" si="23"/>
        <v>0</v>
      </c>
      <c r="T430" s="95">
        <f t="shared" si="23"/>
        <v>0</v>
      </c>
      <c r="U430" s="95">
        <f t="shared" si="23"/>
        <v>0</v>
      </c>
      <c r="V430" s="95">
        <f t="shared" si="23"/>
        <v>0</v>
      </c>
      <c r="W430" s="95">
        <f t="shared" si="23"/>
        <v>0</v>
      </c>
      <c r="X430" s="95">
        <f t="shared" si="23"/>
        <v>0</v>
      </c>
      <c r="Y430" s="95">
        <f t="shared" si="23"/>
        <v>0</v>
      </c>
      <c r="Z430" s="95">
        <f t="shared" si="23"/>
        <v>0</v>
      </c>
      <c r="AA430" s="95">
        <f t="shared" si="23"/>
        <v>0</v>
      </c>
      <c r="AB430" s="95">
        <f t="shared" si="23"/>
        <v>0</v>
      </c>
      <c r="AC430" s="95">
        <f t="shared" si="23"/>
        <v>0</v>
      </c>
      <c r="AD430" s="95">
        <f t="shared" si="23"/>
        <v>0</v>
      </c>
      <c r="AE430" s="95">
        <f t="shared" si="23"/>
        <v>0</v>
      </c>
      <c r="AF430" s="95">
        <f t="shared" si="23"/>
        <v>0</v>
      </c>
      <c r="AG430" s="95">
        <f t="shared" si="23"/>
        <v>0</v>
      </c>
      <c r="AH430" s="95">
        <f t="shared" si="23"/>
        <v>0</v>
      </c>
      <c r="AI430" s="95">
        <f t="shared" si="23"/>
        <v>0</v>
      </c>
      <c r="AJ430" s="95">
        <f t="shared" si="23"/>
        <v>0</v>
      </c>
      <c r="AK430" s="95">
        <f t="shared" si="23"/>
        <v>0</v>
      </c>
      <c r="AL430" s="95">
        <f t="shared" ref="AL430:BM430" si="24">AL28+AL43+AL58+AL73</f>
        <v>0</v>
      </c>
      <c r="AM430" s="95">
        <f t="shared" si="24"/>
        <v>0</v>
      </c>
      <c r="AN430" s="95">
        <f t="shared" si="24"/>
        <v>0</v>
      </c>
      <c r="AO430" s="95">
        <f t="shared" si="24"/>
        <v>0</v>
      </c>
      <c r="AP430" s="95">
        <f t="shared" si="24"/>
        <v>0</v>
      </c>
      <c r="AQ430" s="95">
        <f t="shared" si="24"/>
        <v>0</v>
      </c>
      <c r="AR430" s="95">
        <f t="shared" si="24"/>
        <v>0</v>
      </c>
      <c r="AS430" s="95">
        <f t="shared" si="24"/>
        <v>0</v>
      </c>
      <c r="AT430" s="95">
        <f t="shared" si="24"/>
        <v>0</v>
      </c>
      <c r="AU430" s="95">
        <f t="shared" si="24"/>
        <v>0</v>
      </c>
      <c r="AV430" s="95">
        <f t="shared" si="24"/>
        <v>0</v>
      </c>
      <c r="AW430" s="95">
        <f t="shared" si="24"/>
        <v>0</v>
      </c>
      <c r="AX430" s="95">
        <f t="shared" si="24"/>
        <v>0</v>
      </c>
      <c r="AY430" s="95">
        <f t="shared" si="24"/>
        <v>0</v>
      </c>
      <c r="AZ430" s="95">
        <f t="shared" si="24"/>
        <v>0</v>
      </c>
      <c r="BA430" s="95">
        <f t="shared" si="24"/>
        <v>0</v>
      </c>
      <c r="BB430" s="95">
        <f t="shared" si="24"/>
        <v>0</v>
      </c>
      <c r="BC430" s="95">
        <f t="shared" si="24"/>
        <v>0</v>
      </c>
      <c r="BD430" s="95">
        <f t="shared" si="24"/>
        <v>0</v>
      </c>
      <c r="BE430" s="95">
        <f t="shared" si="24"/>
        <v>0</v>
      </c>
      <c r="BF430" s="95">
        <f t="shared" si="24"/>
        <v>0</v>
      </c>
      <c r="BG430" s="95">
        <f t="shared" si="24"/>
        <v>0</v>
      </c>
      <c r="BH430" s="95">
        <f t="shared" si="24"/>
        <v>0</v>
      </c>
      <c r="BI430" s="95">
        <f t="shared" si="24"/>
        <v>0</v>
      </c>
      <c r="BJ430" s="95">
        <f t="shared" si="24"/>
        <v>0</v>
      </c>
      <c r="BK430" s="95">
        <f t="shared" si="24"/>
        <v>0</v>
      </c>
      <c r="BL430" s="95">
        <f t="shared" si="24"/>
        <v>0</v>
      </c>
      <c r="BM430" s="95">
        <f t="shared" si="24"/>
        <v>0</v>
      </c>
    </row>
    <row r="431" spans="1:65" ht="14.25" customHeight="1">
      <c r="C431" s="15"/>
      <c r="D431">
        <v>1</v>
      </c>
      <c r="E431" s="81" t="s">
        <v>30</v>
      </c>
      <c r="F431" s="95">
        <f t="shared" ref="F431:AK431" si="25">F29+F44+F59+F74</f>
        <v>0</v>
      </c>
      <c r="G431" s="95">
        <f t="shared" si="25"/>
        <v>0</v>
      </c>
      <c r="H431" s="95">
        <f t="shared" si="25"/>
        <v>0</v>
      </c>
      <c r="I431" s="95">
        <f t="shared" si="25"/>
        <v>0</v>
      </c>
      <c r="J431" s="95">
        <f t="shared" si="25"/>
        <v>0</v>
      </c>
      <c r="K431" s="95">
        <f t="shared" si="25"/>
        <v>0</v>
      </c>
      <c r="L431" s="95">
        <f t="shared" si="25"/>
        <v>0</v>
      </c>
      <c r="M431" s="95">
        <f t="shared" si="25"/>
        <v>0</v>
      </c>
      <c r="N431" s="95">
        <f t="shared" si="25"/>
        <v>0</v>
      </c>
      <c r="O431" s="95">
        <f t="shared" si="25"/>
        <v>0</v>
      </c>
      <c r="P431" s="95">
        <f t="shared" si="25"/>
        <v>0</v>
      </c>
      <c r="Q431" s="95">
        <f t="shared" si="25"/>
        <v>0</v>
      </c>
      <c r="R431" s="95">
        <f t="shared" si="25"/>
        <v>0</v>
      </c>
      <c r="S431" s="95">
        <f t="shared" si="25"/>
        <v>0</v>
      </c>
      <c r="T431" s="95">
        <f t="shared" si="25"/>
        <v>0</v>
      </c>
      <c r="U431" s="95">
        <f t="shared" si="25"/>
        <v>0</v>
      </c>
      <c r="V431" s="95">
        <f t="shared" si="25"/>
        <v>0</v>
      </c>
      <c r="W431" s="95">
        <f t="shared" si="25"/>
        <v>0</v>
      </c>
      <c r="X431" s="95">
        <f t="shared" si="25"/>
        <v>0</v>
      </c>
      <c r="Y431" s="95">
        <f t="shared" si="25"/>
        <v>0</v>
      </c>
      <c r="Z431" s="95">
        <f t="shared" si="25"/>
        <v>0</v>
      </c>
      <c r="AA431" s="95">
        <f t="shared" si="25"/>
        <v>0</v>
      </c>
      <c r="AB431" s="95">
        <f t="shared" si="25"/>
        <v>0</v>
      </c>
      <c r="AC431" s="95">
        <f t="shared" si="25"/>
        <v>0</v>
      </c>
      <c r="AD431" s="95">
        <f t="shared" si="25"/>
        <v>0</v>
      </c>
      <c r="AE431" s="95">
        <f t="shared" si="25"/>
        <v>0</v>
      </c>
      <c r="AF431" s="95">
        <f t="shared" si="25"/>
        <v>0</v>
      </c>
      <c r="AG431" s="95">
        <f t="shared" si="25"/>
        <v>0</v>
      </c>
      <c r="AH431" s="95">
        <f t="shared" si="25"/>
        <v>0</v>
      </c>
      <c r="AI431" s="95">
        <f t="shared" si="25"/>
        <v>0</v>
      </c>
      <c r="AJ431" s="95">
        <f t="shared" si="25"/>
        <v>0</v>
      </c>
      <c r="AK431" s="95">
        <f t="shared" si="25"/>
        <v>0</v>
      </c>
      <c r="AL431" s="95">
        <f t="shared" ref="AL431:BM431" si="26">AL29+AL44+AL59+AL74</f>
        <v>0</v>
      </c>
      <c r="AM431" s="95">
        <f t="shared" si="26"/>
        <v>0</v>
      </c>
      <c r="AN431" s="95">
        <f t="shared" si="26"/>
        <v>0</v>
      </c>
      <c r="AO431" s="95">
        <f t="shared" si="26"/>
        <v>0</v>
      </c>
      <c r="AP431" s="95">
        <f t="shared" si="26"/>
        <v>0</v>
      </c>
      <c r="AQ431" s="95">
        <f t="shared" si="26"/>
        <v>0</v>
      </c>
      <c r="AR431" s="95">
        <f t="shared" si="26"/>
        <v>0</v>
      </c>
      <c r="AS431" s="95">
        <f t="shared" si="26"/>
        <v>0</v>
      </c>
      <c r="AT431" s="95">
        <f t="shared" si="26"/>
        <v>0</v>
      </c>
      <c r="AU431" s="95">
        <f t="shared" si="26"/>
        <v>0</v>
      </c>
      <c r="AV431" s="95">
        <f t="shared" si="26"/>
        <v>0</v>
      </c>
      <c r="AW431" s="95">
        <f t="shared" si="26"/>
        <v>0</v>
      </c>
      <c r="AX431" s="95">
        <f t="shared" si="26"/>
        <v>0</v>
      </c>
      <c r="AY431" s="95">
        <f t="shared" si="26"/>
        <v>0</v>
      </c>
      <c r="AZ431" s="95">
        <f t="shared" si="26"/>
        <v>0</v>
      </c>
      <c r="BA431" s="95">
        <f t="shared" si="26"/>
        <v>0</v>
      </c>
      <c r="BB431" s="95">
        <f t="shared" si="26"/>
        <v>0</v>
      </c>
      <c r="BC431" s="95">
        <f t="shared" si="26"/>
        <v>0</v>
      </c>
      <c r="BD431" s="95">
        <f t="shared" si="26"/>
        <v>0</v>
      </c>
      <c r="BE431" s="95">
        <f t="shared" si="26"/>
        <v>0</v>
      </c>
      <c r="BF431" s="95">
        <f t="shared" si="26"/>
        <v>0</v>
      </c>
      <c r="BG431" s="95">
        <f t="shared" si="26"/>
        <v>0</v>
      </c>
      <c r="BH431" s="95">
        <f t="shared" si="26"/>
        <v>0</v>
      </c>
      <c r="BI431" s="95">
        <f t="shared" si="26"/>
        <v>0</v>
      </c>
      <c r="BJ431" s="95">
        <f t="shared" si="26"/>
        <v>0</v>
      </c>
      <c r="BK431" s="95">
        <f t="shared" si="26"/>
        <v>0</v>
      </c>
      <c r="BL431" s="95">
        <f t="shared" si="26"/>
        <v>0</v>
      </c>
      <c r="BM431" s="95">
        <f t="shared" si="26"/>
        <v>0</v>
      </c>
    </row>
    <row r="432" spans="1:65">
      <c r="C432" s="15"/>
      <c r="D432">
        <v>1</v>
      </c>
      <c r="E432" s="81" t="s">
        <v>32</v>
      </c>
      <c r="F432" s="95">
        <f t="shared" ref="F432:AK432" si="27">F30+F45+F60+F75</f>
        <v>0</v>
      </c>
      <c r="G432" s="95">
        <f t="shared" si="27"/>
        <v>0</v>
      </c>
      <c r="H432" s="95">
        <f t="shared" si="27"/>
        <v>0</v>
      </c>
      <c r="I432" s="95">
        <f t="shared" si="27"/>
        <v>0</v>
      </c>
      <c r="J432" s="95">
        <f t="shared" si="27"/>
        <v>0</v>
      </c>
      <c r="K432" s="95">
        <f t="shared" si="27"/>
        <v>0</v>
      </c>
      <c r="L432" s="95">
        <f t="shared" si="27"/>
        <v>0</v>
      </c>
      <c r="M432" s="95">
        <f t="shared" si="27"/>
        <v>0</v>
      </c>
      <c r="N432" s="95">
        <f t="shared" si="27"/>
        <v>0</v>
      </c>
      <c r="O432" s="95">
        <f t="shared" si="27"/>
        <v>0</v>
      </c>
      <c r="P432" s="95">
        <f t="shared" si="27"/>
        <v>0</v>
      </c>
      <c r="Q432" s="95">
        <f t="shared" si="27"/>
        <v>0</v>
      </c>
      <c r="R432" s="95">
        <f t="shared" si="27"/>
        <v>0</v>
      </c>
      <c r="S432" s="95">
        <f t="shared" si="27"/>
        <v>0</v>
      </c>
      <c r="T432" s="95">
        <f t="shared" si="27"/>
        <v>0</v>
      </c>
      <c r="U432" s="95">
        <f t="shared" si="27"/>
        <v>0</v>
      </c>
      <c r="V432" s="95">
        <f t="shared" si="27"/>
        <v>0</v>
      </c>
      <c r="W432" s="95">
        <f t="shared" si="27"/>
        <v>0</v>
      </c>
      <c r="X432" s="95">
        <f t="shared" si="27"/>
        <v>0</v>
      </c>
      <c r="Y432" s="95">
        <f t="shared" si="27"/>
        <v>0</v>
      </c>
      <c r="Z432" s="95">
        <f t="shared" si="27"/>
        <v>0</v>
      </c>
      <c r="AA432" s="95">
        <f t="shared" si="27"/>
        <v>0</v>
      </c>
      <c r="AB432" s="95">
        <f t="shared" si="27"/>
        <v>0</v>
      </c>
      <c r="AC432" s="95">
        <f t="shared" si="27"/>
        <v>0</v>
      </c>
      <c r="AD432" s="95">
        <f t="shared" si="27"/>
        <v>0</v>
      </c>
      <c r="AE432" s="95">
        <f t="shared" si="27"/>
        <v>0</v>
      </c>
      <c r="AF432" s="95">
        <f t="shared" si="27"/>
        <v>0</v>
      </c>
      <c r="AG432" s="95">
        <f t="shared" si="27"/>
        <v>0</v>
      </c>
      <c r="AH432" s="95">
        <f t="shared" si="27"/>
        <v>0</v>
      </c>
      <c r="AI432" s="95">
        <f t="shared" si="27"/>
        <v>0</v>
      </c>
      <c r="AJ432" s="95">
        <f t="shared" si="27"/>
        <v>0</v>
      </c>
      <c r="AK432" s="95">
        <f t="shared" si="27"/>
        <v>0</v>
      </c>
      <c r="AL432" s="95">
        <f t="shared" ref="AL432:BM432" si="28">AL30+AL45+AL60+AL75</f>
        <v>0</v>
      </c>
      <c r="AM432" s="95">
        <f t="shared" si="28"/>
        <v>0</v>
      </c>
      <c r="AN432" s="95">
        <f t="shared" si="28"/>
        <v>0</v>
      </c>
      <c r="AO432" s="95">
        <f t="shared" si="28"/>
        <v>0</v>
      </c>
      <c r="AP432" s="95">
        <f t="shared" si="28"/>
        <v>0</v>
      </c>
      <c r="AQ432" s="95">
        <f t="shared" si="28"/>
        <v>0</v>
      </c>
      <c r="AR432" s="95">
        <f t="shared" si="28"/>
        <v>0</v>
      </c>
      <c r="AS432" s="95">
        <f t="shared" si="28"/>
        <v>0</v>
      </c>
      <c r="AT432" s="95">
        <f t="shared" si="28"/>
        <v>0</v>
      </c>
      <c r="AU432" s="95">
        <f t="shared" si="28"/>
        <v>0</v>
      </c>
      <c r="AV432" s="95">
        <f t="shared" si="28"/>
        <v>0</v>
      </c>
      <c r="AW432" s="95">
        <f t="shared" si="28"/>
        <v>0</v>
      </c>
      <c r="AX432" s="95">
        <f t="shared" si="28"/>
        <v>0</v>
      </c>
      <c r="AY432" s="95">
        <f t="shared" si="28"/>
        <v>0</v>
      </c>
      <c r="AZ432" s="95">
        <f t="shared" si="28"/>
        <v>0</v>
      </c>
      <c r="BA432" s="95">
        <f t="shared" si="28"/>
        <v>0</v>
      </c>
      <c r="BB432" s="95">
        <f t="shared" si="28"/>
        <v>0</v>
      </c>
      <c r="BC432" s="95">
        <f t="shared" si="28"/>
        <v>0</v>
      </c>
      <c r="BD432" s="95">
        <f t="shared" si="28"/>
        <v>0</v>
      </c>
      <c r="BE432" s="95">
        <f t="shared" si="28"/>
        <v>0</v>
      </c>
      <c r="BF432" s="95">
        <f t="shared" si="28"/>
        <v>0</v>
      </c>
      <c r="BG432" s="95">
        <f t="shared" si="28"/>
        <v>0</v>
      </c>
      <c r="BH432" s="95">
        <f t="shared" si="28"/>
        <v>0</v>
      </c>
      <c r="BI432" s="95">
        <f t="shared" si="28"/>
        <v>0</v>
      </c>
      <c r="BJ432" s="95">
        <f t="shared" si="28"/>
        <v>0</v>
      </c>
      <c r="BK432" s="95">
        <f t="shared" si="28"/>
        <v>0</v>
      </c>
      <c r="BL432" s="95">
        <f t="shared" si="28"/>
        <v>0</v>
      </c>
      <c r="BM432" s="95">
        <f t="shared" si="28"/>
        <v>0</v>
      </c>
    </row>
    <row r="433" spans="3:65">
      <c r="C433" s="15"/>
      <c r="D433">
        <v>1</v>
      </c>
      <c r="E433" s="81" t="s">
        <v>33</v>
      </c>
      <c r="F433" s="95">
        <f t="shared" ref="F433:AK433" si="29">F31+F46+F61+F76</f>
        <v>0</v>
      </c>
      <c r="G433" s="95">
        <f t="shared" si="29"/>
        <v>0</v>
      </c>
      <c r="H433" s="95">
        <f t="shared" si="29"/>
        <v>0</v>
      </c>
      <c r="I433" s="95">
        <f t="shared" si="29"/>
        <v>0</v>
      </c>
      <c r="J433" s="95">
        <f t="shared" si="29"/>
        <v>0</v>
      </c>
      <c r="K433" s="95">
        <f t="shared" si="29"/>
        <v>0</v>
      </c>
      <c r="L433" s="95">
        <f t="shared" si="29"/>
        <v>0</v>
      </c>
      <c r="M433" s="95">
        <f t="shared" si="29"/>
        <v>0</v>
      </c>
      <c r="N433" s="95">
        <f t="shared" si="29"/>
        <v>0</v>
      </c>
      <c r="O433" s="95">
        <f t="shared" si="29"/>
        <v>0</v>
      </c>
      <c r="P433" s="95">
        <f t="shared" si="29"/>
        <v>0</v>
      </c>
      <c r="Q433" s="95">
        <f t="shared" si="29"/>
        <v>0</v>
      </c>
      <c r="R433" s="95">
        <f t="shared" si="29"/>
        <v>0</v>
      </c>
      <c r="S433" s="95">
        <f t="shared" si="29"/>
        <v>0</v>
      </c>
      <c r="T433" s="95">
        <f t="shared" si="29"/>
        <v>0</v>
      </c>
      <c r="U433" s="95">
        <f t="shared" si="29"/>
        <v>0</v>
      </c>
      <c r="V433" s="95">
        <f t="shared" si="29"/>
        <v>0</v>
      </c>
      <c r="W433" s="95">
        <f t="shared" si="29"/>
        <v>0</v>
      </c>
      <c r="X433" s="95">
        <f t="shared" si="29"/>
        <v>0</v>
      </c>
      <c r="Y433" s="95">
        <f t="shared" si="29"/>
        <v>0</v>
      </c>
      <c r="Z433" s="95">
        <f t="shared" si="29"/>
        <v>0</v>
      </c>
      <c r="AA433" s="95">
        <f t="shared" si="29"/>
        <v>0</v>
      </c>
      <c r="AB433" s="95">
        <f t="shared" si="29"/>
        <v>0</v>
      </c>
      <c r="AC433" s="95">
        <f t="shared" si="29"/>
        <v>0</v>
      </c>
      <c r="AD433" s="95">
        <f t="shared" si="29"/>
        <v>0</v>
      </c>
      <c r="AE433" s="95">
        <f t="shared" si="29"/>
        <v>0</v>
      </c>
      <c r="AF433" s="95">
        <f t="shared" si="29"/>
        <v>0</v>
      </c>
      <c r="AG433" s="95">
        <f t="shared" si="29"/>
        <v>0</v>
      </c>
      <c r="AH433" s="95">
        <f t="shared" si="29"/>
        <v>0</v>
      </c>
      <c r="AI433" s="95">
        <f t="shared" si="29"/>
        <v>0</v>
      </c>
      <c r="AJ433" s="95">
        <f t="shared" si="29"/>
        <v>0</v>
      </c>
      <c r="AK433" s="95">
        <f t="shared" si="29"/>
        <v>0</v>
      </c>
      <c r="AL433" s="95">
        <f t="shared" ref="AL433:BM433" si="30">AL31+AL46+AL61+AL76</f>
        <v>0</v>
      </c>
      <c r="AM433" s="95">
        <f t="shared" si="30"/>
        <v>0</v>
      </c>
      <c r="AN433" s="95">
        <f t="shared" si="30"/>
        <v>0</v>
      </c>
      <c r="AO433" s="95">
        <f t="shared" si="30"/>
        <v>0</v>
      </c>
      <c r="AP433" s="95">
        <f t="shared" si="30"/>
        <v>0</v>
      </c>
      <c r="AQ433" s="95">
        <f t="shared" si="30"/>
        <v>0</v>
      </c>
      <c r="AR433" s="95">
        <f t="shared" si="30"/>
        <v>0</v>
      </c>
      <c r="AS433" s="95">
        <f t="shared" si="30"/>
        <v>0</v>
      </c>
      <c r="AT433" s="95">
        <f t="shared" si="30"/>
        <v>0</v>
      </c>
      <c r="AU433" s="95">
        <f t="shared" si="30"/>
        <v>0</v>
      </c>
      <c r="AV433" s="95">
        <f t="shared" si="30"/>
        <v>0</v>
      </c>
      <c r="AW433" s="95">
        <f t="shared" si="30"/>
        <v>0</v>
      </c>
      <c r="AX433" s="95">
        <f t="shared" si="30"/>
        <v>0</v>
      </c>
      <c r="AY433" s="95">
        <f t="shared" si="30"/>
        <v>0</v>
      </c>
      <c r="AZ433" s="95">
        <f t="shared" si="30"/>
        <v>0</v>
      </c>
      <c r="BA433" s="95">
        <f t="shared" si="30"/>
        <v>0</v>
      </c>
      <c r="BB433" s="95">
        <f t="shared" si="30"/>
        <v>0</v>
      </c>
      <c r="BC433" s="95">
        <f t="shared" si="30"/>
        <v>0</v>
      </c>
      <c r="BD433" s="95">
        <f t="shared" si="30"/>
        <v>0</v>
      </c>
      <c r="BE433" s="95">
        <f t="shared" si="30"/>
        <v>0</v>
      </c>
      <c r="BF433" s="95">
        <f t="shared" si="30"/>
        <v>0</v>
      </c>
      <c r="BG433" s="95">
        <f t="shared" si="30"/>
        <v>0</v>
      </c>
      <c r="BH433" s="95">
        <f t="shared" si="30"/>
        <v>0</v>
      </c>
      <c r="BI433" s="95">
        <f t="shared" si="30"/>
        <v>0</v>
      </c>
      <c r="BJ433" s="95">
        <f t="shared" si="30"/>
        <v>0</v>
      </c>
      <c r="BK433" s="95">
        <f t="shared" si="30"/>
        <v>0</v>
      </c>
      <c r="BL433" s="95">
        <f t="shared" si="30"/>
        <v>0</v>
      </c>
      <c r="BM433" s="95">
        <f t="shared" si="30"/>
        <v>0</v>
      </c>
    </row>
    <row r="434" spans="3:65">
      <c r="C434" s="15"/>
      <c r="D434">
        <v>1</v>
      </c>
      <c r="E434" s="81" t="s">
        <v>34</v>
      </c>
      <c r="F434" s="95">
        <f t="shared" ref="F434:AK434" si="31">F32+F47+F62+F77</f>
        <v>0</v>
      </c>
      <c r="G434" s="95">
        <f t="shared" si="31"/>
        <v>0</v>
      </c>
      <c r="H434" s="95">
        <f t="shared" si="31"/>
        <v>0</v>
      </c>
      <c r="I434" s="95">
        <f t="shared" si="31"/>
        <v>0</v>
      </c>
      <c r="J434" s="95">
        <f t="shared" si="31"/>
        <v>0</v>
      </c>
      <c r="K434" s="95">
        <f t="shared" si="31"/>
        <v>0</v>
      </c>
      <c r="L434" s="95">
        <f t="shared" si="31"/>
        <v>0</v>
      </c>
      <c r="M434" s="95">
        <f t="shared" si="31"/>
        <v>0</v>
      </c>
      <c r="N434" s="95">
        <f t="shared" si="31"/>
        <v>0</v>
      </c>
      <c r="O434" s="95">
        <f t="shared" si="31"/>
        <v>0</v>
      </c>
      <c r="P434" s="95">
        <f t="shared" si="31"/>
        <v>0</v>
      </c>
      <c r="Q434" s="95">
        <f t="shared" si="31"/>
        <v>0</v>
      </c>
      <c r="R434" s="95">
        <f t="shared" si="31"/>
        <v>0</v>
      </c>
      <c r="S434" s="95">
        <f t="shared" si="31"/>
        <v>0</v>
      </c>
      <c r="T434" s="95">
        <f t="shared" si="31"/>
        <v>0</v>
      </c>
      <c r="U434" s="95">
        <f t="shared" si="31"/>
        <v>0</v>
      </c>
      <c r="V434" s="95">
        <f t="shared" si="31"/>
        <v>0</v>
      </c>
      <c r="W434" s="95">
        <f t="shared" si="31"/>
        <v>0</v>
      </c>
      <c r="X434" s="95">
        <f t="shared" si="31"/>
        <v>0</v>
      </c>
      <c r="Y434" s="95">
        <f t="shared" si="31"/>
        <v>0</v>
      </c>
      <c r="Z434" s="95">
        <f t="shared" si="31"/>
        <v>0</v>
      </c>
      <c r="AA434" s="95">
        <f t="shared" si="31"/>
        <v>0</v>
      </c>
      <c r="AB434" s="95">
        <f t="shared" si="31"/>
        <v>0</v>
      </c>
      <c r="AC434" s="95">
        <f t="shared" si="31"/>
        <v>0</v>
      </c>
      <c r="AD434" s="95">
        <f t="shared" si="31"/>
        <v>0</v>
      </c>
      <c r="AE434" s="95">
        <f t="shared" si="31"/>
        <v>0</v>
      </c>
      <c r="AF434" s="95">
        <f t="shared" si="31"/>
        <v>0</v>
      </c>
      <c r="AG434" s="95">
        <f t="shared" si="31"/>
        <v>0</v>
      </c>
      <c r="AH434" s="95">
        <f t="shared" si="31"/>
        <v>0</v>
      </c>
      <c r="AI434" s="95">
        <f t="shared" si="31"/>
        <v>0</v>
      </c>
      <c r="AJ434" s="95">
        <f t="shared" si="31"/>
        <v>0</v>
      </c>
      <c r="AK434" s="95">
        <f t="shared" si="31"/>
        <v>0</v>
      </c>
      <c r="AL434" s="95">
        <f t="shared" ref="AL434:BM434" si="32">AL32+AL47+AL62+AL77</f>
        <v>0</v>
      </c>
      <c r="AM434" s="95">
        <f t="shared" si="32"/>
        <v>0</v>
      </c>
      <c r="AN434" s="95">
        <f t="shared" si="32"/>
        <v>0</v>
      </c>
      <c r="AO434" s="95">
        <f t="shared" si="32"/>
        <v>0</v>
      </c>
      <c r="AP434" s="95">
        <f t="shared" si="32"/>
        <v>0</v>
      </c>
      <c r="AQ434" s="95">
        <f t="shared" si="32"/>
        <v>0</v>
      </c>
      <c r="AR434" s="95">
        <f t="shared" si="32"/>
        <v>0</v>
      </c>
      <c r="AS434" s="95">
        <f t="shared" si="32"/>
        <v>0</v>
      </c>
      <c r="AT434" s="95">
        <f t="shared" si="32"/>
        <v>0</v>
      </c>
      <c r="AU434" s="95">
        <f t="shared" si="32"/>
        <v>0</v>
      </c>
      <c r="AV434" s="95">
        <f t="shared" si="32"/>
        <v>0</v>
      </c>
      <c r="AW434" s="95">
        <f t="shared" si="32"/>
        <v>0</v>
      </c>
      <c r="AX434" s="95">
        <f t="shared" si="32"/>
        <v>0</v>
      </c>
      <c r="AY434" s="95">
        <f t="shared" si="32"/>
        <v>0</v>
      </c>
      <c r="AZ434" s="95">
        <f t="shared" si="32"/>
        <v>0</v>
      </c>
      <c r="BA434" s="95">
        <f t="shared" si="32"/>
        <v>0</v>
      </c>
      <c r="BB434" s="95">
        <f t="shared" si="32"/>
        <v>0</v>
      </c>
      <c r="BC434" s="95">
        <f t="shared" si="32"/>
        <v>0</v>
      </c>
      <c r="BD434" s="95">
        <f t="shared" si="32"/>
        <v>0</v>
      </c>
      <c r="BE434" s="95">
        <f t="shared" si="32"/>
        <v>0</v>
      </c>
      <c r="BF434" s="95">
        <f t="shared" si="32"/>
        <v>0</v>
      </c>
      <c r="BG434" s="95">
        <f t="shared" si="32"/>
        <v>0</v>
      </c>
      <c r="BH434" s="95">
        <f t="shared" si="32"/>
        <v>0</v>
      </c>
      <c r="BI434" s="95">
        <f t="shared" si="32"/>
        <v>0</v>
      </c>
      <c r="BJ434" s="95">
        <f t="shared" si="32"/>
        <v>0</v>
      </c>
      <c r="BK434" s="95">
        <f t="shared" si="32"/>
        <v>0</v>
      </c>
      <c r="BL434" s="95">
        <f t="shared" si="32"/>
        <v>0</v>
      </c>
      <c r="BM434" s="95">
        <f t="shared" si="32"/>
        <v>0</v>
      </c>
    </row>
    <row r="435" spans="3:65">
      <c r="C435" s="15"/>
      <c r="D435">
        <v>1</v>
      </c>
      <c r="E435" s="81" t="s">
        <v>562</v>
      </c>
      <c r="F435" s="95">
        <f t="shared" ref="F435:AK435" si="33">F33+F48+F63+F78</f>
        <v>0</v>
      </c>
      <c r="G435" s="95">
        <f t="shared" si="33"/>
        <v>0</v>
      </c>
      <c r="H435" s="95">
        <f t="shared" si="33"/>
        <v>0</v>
      </c>
      <c r="I435" s="95">
        <f t="shared" si="33"/>
        <v>0</v>
      </c>
      <c r="J435" s="95">
        <f t="shared" si="33"/>
        <v>0</v>
      </c>
      <c r="K435" s="95">
        <f t="shared" si="33"/>
        <v>0</v>
      </c>
      <c r="L435" s="95">
        <f t="shared" si="33"/>
        <v>0</v>
      </c>
      <c r="M435" s="95">
        <f t="shared" si="33"/>
        <v>0</v>
      </c>
      <c r="N435" s="95">
        <f t="shared" si="33"/>
        <v>0</v>
      </c>
      <c r="O435" s="95">
        <f t="shared" si="33"/>
        <v>0</v>
      </c>
      <c r="P435" s="95">
        <f t="shared" si="33"/>
        <v>0</v>
      </c>
      <c r="Q435" s="95">
        <f t="shared" si="33"/>
        <v>0</v>
      </c>
      <c r="R435" s="95">
        <f t="shared" si="33"/>
        <v>0</v>
      </c>
      <c r="S435" s="95">
        <f t="shared" si="33"/>
        <v>0</v>
      </c>
      <c r="T435" s="95">
        <f t="shared" si="33"/>
        <v>0</v>
      </c>
      <c r="U435" s="95">
        <f t="shared" si="33"/>
        <v>0</v>
      </c>
      <c r="V435" s="95">
        <f t="shared" si="33"/>
        <v>0</v>
      </c>
      <c r="W435" s="95">
        <f t="shared" si="33"/>
        <v>0</v>
      </c>
      <c r="X435" s="95">
        <f t="shared" si="33"/>
        <v>0</v>
      </c>
      <c r="Y435" s="95">
        <f t="shared" si="33"/>
        <v>0</v>
      </c>
      <c r="Z435" s="95">
        <f t="shared" si="33"/>
        <v>0</v>
      </c>
      <c r="AA435" s="95">
        <f t="shared" si="33"/>
        <v>0</v>
      </c>
      <c r="AB435" s="95">
        <f t="shared" si="33"/>
        <v>0</v>
      </c>
      <c r="AC435" s="95">
        <f t="shared" si="33"/>
        <v>0</v>
      </c>
      <c r="AD435" s="95">
        <f t="shared" si="33"/>
        <v>0</v>
      </c>
      <c r="AE435" s="95">
        <f t="shared" si="33"/>
        <v>0</v>
      </c>
      <c r="AF435" s="95">
        <f t="shared" si="33"/>
        <v>0</v>
      </c>
      <c r="AG435" s="95">
        <f t="shared" si="33"/>
        <v>0</v>
      </c>
      <c r="AH435" s="95">
        <f t="shared" si="33"/>
        <v>0</v>
      </c>
      <c r="AI435" s="95">
        <f t="shared" si="33"/>
        <v>0</v>
      </c>
      <c r="AJ435" s="95">
        <f t="shared" si="33"/>
        <v>0</v>
      </c>
      <c r="AK435" s="95">
        <f t="shared" si="33"/>
        <v>0</v>
      </c>
      <c r="AL435" s="95">
        <f t="shared" ref="AL435:BM435" si="34">AL33+AL48+AL63+AL78</f>
        <v>0</v>
      </c>
      <c r="AM435" s="95">
        <f t="shared" si="34"/>
        <v>0</v>
      </c>
      <c r="AN435" s="95">
        <f t="shared" si="34"/>
        <v>0</v>
      </c>
      <c r="AO435" s="95">
        <f t="shared" si="34"/>
        <v>0</v>
      </c>
      <c r="AP435" s="95">
        <f t="shared" si="34"/>
        <v>0</v>
      </c>
      <c r="AQ435" s="95">
        <f t="shared" si="34"/>
        <v>0</v>
      </c>
      <c r="AR435" s="95">
        <f t="shared" si="34"/>
        <v>0</v>
      </c>
      <c r="AS435" s="95">
        <f t="shared" si="34"/>
        <v>0</v>
      </c>
      <c r="AT435" s="95">
        <f t="shared" si="34"/>
        <v>0</v>
      </c>
      <c r="AU435" s="95">
        <f t="shared" si="34"/>
        <v>0</v>
      </c>
      <c r="AV435" s="95">
        <f t="shared" si="34"/>
        <v>0</v>
      </c>
      <c r="AW435" s="95">
        <f t="shared" si="34"/>
        <v>0</v>
      </c>
      <c r="AX435" s="95">
        <f t="shared" si="34"/>
        <v>0</v>
      </c>
      <c r="AY435" s="95">
        <f t="shared" si="34"/>
        <v>0</v>
      </c>
      <c r="AZ435" s="95">
        <f t="shared" si="34"/>
        <v>0</v>
      </c>
      <c r="BA435" s="95">
        <f t="shared" si="34"/>
        <v>0</v>
      </c>
      <c r="BB435" s="95">
        <f t="shared" si="34"/>
        <v>0</v>
      </c>
      <c r="BC435" s="95">
        <f t="shared" si="34"/>
        <v>0</v>
      </c>
      <c r="BD435" s="95">
        <f t="shared" si="34"/>
        <v>0</v>
      </c>
      <c r="BE435" s="95">
        <f t="shared" si="34"/>
        <v>0</v>
      </c>
      <c r="BF435" s="95">
        <f t="shared" si="34"/>
        <v>0</v>
      </c>
      <c r="BG435" s="95">
        <f t="shared" si="34"/>
        <v>0</v>
      </c>
      <c r="BH435" s="95">
        <f t="shared" si="34"/>
        <v>0</v>
      </c>
      <c r="BI435" s="95">
        <f t="shared" si="34"/>
        <v>0</v>
      </c>
      <c r="BJ435" s="95">
        <f t="shared" si="34"/>
        <v>0</v>
      </c>
      <c r="BK435" s="95">
        <f t="shared" si="34"/>
        <v>0</v>
      </c>
      <c r="BL435" s="95">
        <f t="shared" si="34"/>
        <v>0</v>
      </c>
      <c r="BM435" s="95">
        <f t="shared" si="34"/>
        <v>0</v>
      </c>
    </row>
    <row r="436" spans="3:65">
      <c r="C436" s="15"/>
      <c r="D436">
        <v>1</v>
      </c>
      <c r="E436" s="81"/>
      <c r="F436" s="95"/>
      <c r="G436" s="95"/>
      <c r="H436" s="95"/>
      <c r="I436" s="95"/>
      <c r="J436" s="95"/>
      <c r="K436" s="95"/>
      <c r="L436" s="95"/>
      <c r="M436" s="95"/>
      <c r="N436" s="95"/>
      <c r="O436" s="95"/>
      <c r="P436" s="95"/>
      <c r="Q436" s="95"/>
      <c r="R436" s="95"/>
      <c r="S436" s="95"/>
      <c r="T436" s="95"/>
      <c r="U436" s="95"/>
      <c r="V436" s="95"/>
      <c r="W436" s="95"/>
      <c r="X436" s="95"/>
      <c r="Y436" s="95"/>
      <c r="Z436" s="95"/>
      <c r="AA436" s="95"/>
      <c r="AB436" s="95"/>
      <c r="AC436" s="95"/>
      <c r="AD436" s="95"/>
      <c r="AE436" s="95"/>
      <c r="AF436" s="95"/>
      <c r="AG436" s="95"/>
      <c r="AH436" s="95"/>
      <c r="AI436" s="95"/>
      <c r="AJ436" s="95"/>
      <c r="AK436" s="95"/>
      <c r="AL436" s="95"/>
      <c r="AM436" s="95"/>
      <c r="AN436" s="95"/>
      <c r="AO436" s="95"/>
      <c r="AP436" s="95"/>
      <c r="AQ436" s="95"/>
      <c r="AR436" s="95"/>
      <c r="AS436" s="95"/>
      <c r="AT436" s="95"/>
      <c r="AU436" s="95"/>
      <c r="AV436" s="95"/>
      <c r="AW436" s="95"/>
      <c r="AX436" s="95"/>
      <c r="AY436" s="95"/>
      <c r="AZ436" s="95"/>
      <c r="BA436" s="95"/>
      <c r="BB436" s="95"/>
      <c r="BC436" s="95"/>
      <c r="BD436" s="95"/>
      <c r="BE436" s="95"/>
      <c r="BF436" s="95"/>
      <c r="BG436" s="95"/>
      <c r="BH436" s="95"/>
      <c r="BI436" s="95"/>
      <c r="BJ436" s="95"/>
      <c r="BK436" s="95"/>
      <c r="BL436" s="95"/>
      <c r="BM436" s="95"/>
    </row>
    <row r="437" spans="3:65">
      <c r="C437" s="189"/>
      <c r="D437">
        <v>1</v>
      </c>
      <c r="E437" s="81"/>
      <c r="F437" s="95"/>
      <c r="G437" s="95"/>
      <c r="H437" s="95"/>
      <c r="I437" s="95"/>
      <c r="J437" s="95"/>
      <c r="K437" s="95"/>
      <c r="L437" s="95"/>
      <c r="M437" s="95"/>
      <c r="N437" s="95"/>
      <c r="O437" s="95"/>
      <c r="P437" s="95"/>
      <c r="Q437" s="95"/>
      <c r="R437" s="95"/>
      <c r="S437" s="95"/>
      <c r="T437" s="95"/>
      <c r="U437" s="95"/>
      <c r="V437" s="95"/>
      <c r="W437" s="95"/>
      <c r="X437" s="95"/>
      <c r="Y437" s="95"/>
      <c r="Z437" s="95"/>
      <c r="AA437" s="95"/>
      <c r="AB437" s="95"/>
      <c r="AC437" s="95"/>
      <c r="AD437" s="95"/>
      <c r="AE437" s="95"/>
      <c r="AF437" s="95"/>
      <c r="AG437" s="95"/>
      <c r="AH437" s="95"/>
      <c r="AI437" s="95"/>
      <c r="AJ437" s="95"/>
      <c r="AK437" s="95"/>
      <c r="AL437" s="95"/>
      <c r="AM437" s="95"/>
      <c r="AN437" s="95"/>
      <c r="AO437" s="95"/>
      <c r="AP437" s="95"/>
      <c r="AQ437" s="95"/>
      <c r="AR437" s="95"/>
      <c r="AS437" s="95"/>
      <c r="AT437" s="95"/>
      <c r="AU437" s="95"/>
      <c r="AV437" s="95"/>
      <c r="AW437" s="95"/>
      <c r="AX437" s="95"/>
      <c r="AY437" s="95"/>
      <c r="AZ437" s="95"/>
      <c r="BA437" s="95"/>
      <c r="BB437" s="95"/>
      <c r="BC437" s="95"/>
      <c r="BD437" s="95"/>
      <c r="BE437" s="95"/>
      <c r="BF437" s="95"/>
      <c r="BG437" s="95"/>
      <c r="BH437" s="95"/>
      <c r="BI437" s="95"/>
      <c r="BJ437" s="95"/>
      <c r="BK437" s="95"/>
      <c r="BL437" s="95"/>
      <c r="BM437" s="95"/>
    </row>
    <row r="438" spans="3:65">
      <c r="C438" s="189"/>
      <c r="D438">
        <v>1</v>
      </c>
      <c r="E438" s="81" t="s">
        <v>730</v>
      </c>
      <c r="F438" s="95">
        <f t="shared" ref="F438:AK438" si="35">F36+F51+F66+F81</f>
        <v>0</v>
      </c>
      <c r="G438" s="95">
        <f t="shared" si="35"/>
        <v>0</v>
      </c>
      <c r="H438" s="95">
        <f t="shared" si="35"/>
        <v>0</v>
      </c>
      <c r="I438" s="95">
        <f t="shared" si="35"/>
        <v>0</v>
      </c>
      <c r="J438" s="95">
        <f t="shared" si="35"/>
        <v>0</v>
      </c>
      <c r="K438" s="95">
        <f t="shared" si="35"/>
        <v>0</v>
      </c>
      <c r="L438" s="95">
        <f t="shared" si="35"/>
        <v>0</v>
      </c>
      <c r="M438" s="95">
        <f t="shared" si="35"/>
        <v>0</v>
      </c>
      <c r="N438" s="95">
        <f t="shared" si="35"/>
        <v>0</v>
      </c>
      <c r="O438" s="95">
        <f t="shared" si="35"/>
        <v>0</v>
      </c>
      <c r="P438" s="95">
        <f t="shared" si="35"/>
        <v>0</v>
      </c>
      <c r="Q438" s="95">
        <f t="shared" si="35"/>
        <v>0</v>
      </c>
      <c r="R438" s="95">
        <f t="shared" si="35"/>
        <v>0</v>
      </c>
      <c r="S438" s="95">
        <f t="shared" si="35"/>
        <v>0</v>
      </c>
      <c r="T438" s="95">
        <f t="shared" si="35"/>
        <v>0</v>
      </c>
      <c r="U438" s="95">
        <f t="shared" si="35"/>
        <v>0</v>
      </c>
      <c r="V438" s="95">
        <f t="shared" si="35"/>
        <v>0</v>
      </c>
      <c r="W438" s="95">
        <f t="shared" si="35"/>
        <v>0</v>
      </c>
      <c r="X438" s="95">
        <f t="shared" si="35"/>
        <v>0</v>
      </c>
      <c r="Y438" s="95">
        <f t="shared" si="35"/>
        <v>0</v>
      </c>
      <c r="Z438" s="95">
        <f t="shared" si="35"/>
        <v>0</v>
      </c>
      <c r="AA438" s="95">
        <f t="shared" si="35"/>
        <v>0</v>
      </c>
      <c r="AB438" s="95">
        <f t="shared" si="35"/>
        <v>0</v>
      </c>
      <c r="AC438" s="95">
        <f t="shared" si="35"/>
        <v>0</v>
      </c>
      <c r="AD438" s="95">
        <f t="shared" si="35"/>
        <v>0</v>
      </c>
      <c r="AE438" s="95">
        <f t="shared" si="35"/>
        <v>0</v>
      </c>
      <c r="AF438" s="95">
        <f t="shared" si="35"/>
        <v>0</v>
      </c>
      <c r="AG438" s="95">
        <f t="shared" si="35"/>
        <v>0</v>
      </c>
      <c r="AH438" s="95">
        <f t="shared" si="35"/>
        <v>0</v>
      </c>
      <c r="AI438" s="95">
        <f t="shared" si="35"/>
        <v>0</v>
      </c>
      <c r="AJ438" s="95">
        <f t="shared" si="35"/>
        <v>0</v>
      </c>
      <c r="AK438" s="95">
        <f t="shared" si="35"/>
        <v>0</v>
      </c>
      <c r="AL438" s="95">
        <f t="shared" ref="AL438:BM438" si="36">AL36+AL51+AL66+AL81</f>
        <v>0</v>
      </c>
      <c r="AM438" s="95">
        <f t="shared" si="36"/>
        <v>0</v>
      </c>
      <c r="AN438" s="95">
        <f t="shared" si="36"/>
        <v>0</v>
      </c>
      <c r="AO438" s="95">
        <f t="shared" si="36"/>
        <v>0</v>
      </c>
      <c r="AP438" s="95">
        <f t="shared" si="36"/>
        <v>0</v>
      </c>
      <c r="AQ438" s="95">
        <f t="shared" si="36"/>
        <v>0</v>
      </c>
      <c r="AR438" s="95">
        <f t="shared" si="36"/>
        <v>0</v>
      </c>
      <c r="AS438" s="95">
        <f t="shared" si="36"/>
        <v>0</v>
      </c>
      <c r="AT438" s="95">
        <f t="shared" si="36"/>
        <v>0</v>
      </c>
      <c r="AU438" s="95">
        <f t="shared" si="36"/>
        <v>0</v>
      </c>
      <c r="AV438" s="95">
        <f t="shared" si="36"/>
        <v>0</v>
      </c>
      <c r="AW438" s="95">
        <f t="shared" si="36"/>
        <v>0</v>
      </c>
      <c r="AX438" s="95">
        <f t="shared" si="36"/>
        <v>0</v>
      </c>
      <c r="AY438" s="95">
        <f t="shared" si="36"/>
        <v>0</v>
      </c>
      <c r="AZ438" s="95">
        <f t="shared" si="36"/>
        <v>0</v>
      </c>
      <c r="BA438" s="95">
        <f t="shared" si="36"/>
        <v>0</v>
      </c>
      <c r="BB438" s="95">
        <f t="shared" si="36"/>
        <v>0</v>
      </c>
      <c r="BC438" s="95">
        <f t="shared" si="36"/>
        <v>0</v>
      </c>
      <c r="BD438" s="95">
        <f t="shared" si="36"/>
        <v>0</v>
      </c>
      <c r="BE438" s="95">
        <f t="shared" si="36"/>
        <v>0</v>
      </c>
      <c r="BF438" s="95">
        <f t="shared" si="36"/>
        <v>0</v>
      </c>
      <c r="BG438" s="95">
        <f t="shared" si="36"/>
        <v>0</v>
      </c>
      <c r="BH438" s="95">
        <f t="shared" si="36"/>
        <v>0</v>
      </c>
      <c r="BI438" s="95">
        <f t="shared" si="36"/>
        <v>0</v>
      </c>
      <c r="BJ438" s="95">
        <f t="shared" si="36"/>
        <v>0</v>
      </c>
      <c r="BK438" s="95">
        <f t="shared" si="36"/>
        <v>0</v>
      </c>
      <c r="BL438" s="95">
        <f t="shared" si="36"/>
        <v>0</v>
      </c>
      <c r="BM438" s="95">
        <f t="shared" si="36"/>
        <v>0</v>
      </c>
    </row>
    <row r="439" spans="3:65">
      <c r="C439" s="189"/>
      <c r="D439">
        <v>1</v>
      </c>
      <c r="E439" s="81"/>
      <c r="F439" s="95"/>
      <c r="G439" s="95"/>
      <c r="H439" s="95"/>
      <c r="I439" s="95"/>
      <c r="J439" s="95"/>
      <c r="K439" s="95"/>
      <c r="L439" s="95"/>
      <c r="M439" s="95"/>
      <c r="N439" s="95"/>
      <c r="O439" s="95"/>
      <c r="P439" s="95"/>
      <c r="Q439" s="95"/>
      <c r="R439" s="95"/>
      <c r="S439" s="95"/>
      <c r="T439" s="95"/>
      <c r="U439" s="95"/>
      <c r="V439" s="95"/>
      <c r="W439" s="95"/>
      <c r="X439" s="95"/>
      <c r="Y439" s="95"/>
      <c r="Z439" s="95"/>
      <c r="AA439" s="95"/>
      <c r="AB439" s="95"/>
      <c r="AC439" s="95"/>
      <c r="AD439" s="95"/>
      <c r="AE439" s="95"/>
      <c r="AF439" s="95"/>
      <c r="AG439" s="95"/>
      <c r="AH439" s="95"/>
      <c r="AI439" s="95"/>
      <c r="AJ439" s="95"/>
      <c r="AK439" s="95"/>
      <c r="AL439" s="95"/>
      <c r="AM439" s="95"/>
      <c r="AN439" s="95"/>
      <c r="AO439" s="95"/>
      <c r="AP439" s="95"/>
      <c r="AQ439" s="95"/>
      <c r="AR439" s="95"/>
      <c r="AS439" s="95"/>
      <c r="AT439" s="95"/>
      <c r="AU439" s="95"/>
      <c r="AV439" s="95"/>
      <c r="AW439" s="95"/>
      <c r="AX439" s="95"/>
      <c r="AY439" s="95"/>
      <c r="AZ439" s="95"/>
      <c r="BA439" s="95"/>
      <c r="BB439" s="95"/>
      <c r="BC439" s="95"/>
      <c r="BD439" s="95"/>
      <c r="BE439" s="95"/>
      <c r="BF439" s="95"/>
      <c r="BG439" s="95"/>
      <c r="BH439" s="95"/>
      <c r="BI439" s="95"/>
      <c r="BJ439" s="95"/>
      <c r="BK439" s="95"/>
      <c r="BL439" s="95"/>
      <c r="BM439" s="95"/>
    </row>
    <row r="440" spans="3:65">
      <c r="C440" s="189"/>
      <c r="D440">
        <v>1</v>
      </c>
      <c r="E440" s="81"/>
      <c r="F440" s="95"/>
      <c r="G440" s="95"/>
      <c r="H440" s="95"/>
      <c r="I440" s="95"/>
      <c r="J440" s="95"/>
      <c r="K440" s="95"/>
      <c r="L440" s="95"/>
      <c r="M440" s="95"/>
      <c r="N440" s="95"/>
      <c r="O440" s="95"/>
      <c r="P440" s="95"/>
      <c r="Q440" s="95"/>
      <c r="R440" s="95"/>
      <c r="S440" s="95"/>
      <c r="T440" s="95"/>
      <c r="U440" s="95"/>
      <c r="V440" s="95"/>
      <c r="W440" s="95"/>
      <c r="X440" s="95"/>
      <c r="Y440" s="95"/>
      <c r="Z440" s="95"/>
      <c r="AA440" s="95"/>
      <c r="AB440" s="95"/>
      <c r="AC440" s="95"/>
      <c r="AD440" s="95"/>
      <c r="AE440" s="95"/>
      <c r="AF440" s="95"/>
      <c r="AG440" s="95"/>
      <c r="AH440" s="95"/>
      <c r="AI440" s="95"/>
      <c r="AJ440" s="95"/>
      <c r="AK440" s="95"/>
      <c r="AL440" s="95"/>
      <c r="AM440" s="95"/>
      <c r="AN440" s="95"/>
      <c r="AO440" s="95"/>
      <c r="AP440" s="95"/>
      <c r="AQ440" s="95"/>
      <c r="AR440" s="95"/>
      <c r="AS440" s="95"/>
      <c r="AT440" s="95"/>
      <c r="AU440" s="95"/>
      <c r="AV440" s="95"/>
      <c r="AW440" s="95"/>
      <c r="AX440" s="95"/>
      <c r="AY440" s="95"/>
      <c r="AZ440" s="95"/>
      <c r="BA440" s="95"/>
      <c r="BB440" s="95"/>
      <c r="BC440" s="95"/>
      <c r="BD440" s="95"/>
      <c r="BE440" s="95"/>
      <c r="BF440" s="95"/>
      <c r="BG440" s="95"/>
      <c r="BH440" s="95"/>
      <c r="BI440" s="95"/>
      <c r="BJ440" s="95"/>
      <c r="BK440" s="95"/>
      <c r="BL440" s="95"/>
      <c r="BM440" s="95"/>
    </row>
    <row r="441" spans="3:65">
      <c r="C441" s="189"/>
      <c r="D441">
        <v>1</v>
      </c>
      <c r="E441" s="81"/>
      <c r="F441" s="95"/>
      <c r="G441" s="95"/>
      <c r="H441" s="95"/>
      <c r="I441" s="95"/>
      <c r="J441" s="95"/>
      <c r="K441" s="95"/>
      <c r="L441" s="95"/>
      <c r="M441" s="95"/>
      <c r="N441" s="95"/>
      <c r="O441" s="95"/>
      <c r="P441" s="95"/>
      <c r="Q441" s="95"/>
      <c r="R441" s="95"/>
      <c r="S441" s="95"/>
      <c r="T441" s="95"/>
      <c r="U441" s="95"/>
      <c r="V441" s="95"/>
      <c r="W441" s="95"/>
      <c r="X441" s="95"/>
      <c r="Y441" s="95"/>
      <c r="Z441" s="95"/>
      <c r="AA441" s="95"/>
      <c r="AB441" s="95"/>
      <c r="AC441" s="95"/>
      <c r="AD441" s="95"/>
      <c r="AE441" s="95"/>
      <c r="AF441" s="95"/>
      <c r="AG441" s="95"/>
      <c r="AH441" s="95"/>
      <c r="AI441" s="95"/>
      <c r="AJ441" s="95"/>
      <c r="AK441" s="95"/>
      <c r="AL441" s="95"/>
      <c r="AM441" s="95"/>
      <c r="AN441" s="95"/>
      <c r="AO441" s="95"/>
      <c r="AP441" s="95"/>
      <c r="AQ441" s="95"/>
      <c r="AR441" s="95"/>
      <c r="AS441" s="95"/>
      <c r="AT441" s="95"/>
      <c r="AU441" s="95"/>
      <c r="AV441" s="95"/>
      <c r="AW441" s="95"/>
      <c r="AX441" s="95"/>
      <c r="AY441" s="95"/>
      <c r="AZ441" s="95"/>
      <c r="BA441" s="95"/>
      <c r="BB441" s="95"/>
      <c r="BC441" s="95"/>
      <c r="BD441" s="95"/>
      <c r="BE441" s="95"/>
      <c r="BF441" s="95"/>
      <c r="BG441" s="95"/>
      <c r="BH441" s="95"/>
      <c r="BI441" s="95"/>
      <c r="BJ441" s="95"/>
      <c r="BK441" s="95"/>
      <c r="BL441" s="95"/>
      <c r="BM441" s="95"/>
    </row>
    <row r="442" spans="3:65">
      <c r="C442" s="15"/>
      <c r="D442">
        <v>2</v>
      </c>
      <c r="E442" s="81" t="s">
        <v>28</v>
      </c>
      <c r="F442" s="95">
        <f t="shared" ref="F442:AK442" si="37">F103+F118+F133+F148</f>
        <v>0</v>
      </c>
      <c r="G442" s="95">
        <f t="shared" si="37"/>
        <v>0</v>
      </c>
      <c r="H442" s="95">
        <f t="shared" si="37"/>
        <v>0</v>
      </c>
      <c r="I442" s="95">
        <f t="shared" si="37"/>
        <v>0</v>
      </c>
      <c r="J442" s="95">
        <f t="shared" si="37"/>
        <v>0</v>
      </c>
      <c r="K442" s="95">
        <f t="shared" si="37"/>
        <v>0</v>
      </c>
      <c r="L442" s="95">
        <f t="shared" si="37"/>
        <v>0</v>
      </c>
      <c r="M442" s="95">
        <f t="shared" si="37"/>
        <v>0</v>
      </c>
      <c r="N442" s="95">
        <f t="shared" si="37"/>
        <v>0</v>
      </c>
      <c r="O442" s="95">
        <f t="shared" si="37"/>
        <v>0</v>
      </c>
      <c r="P442" s="95">
        <f t="shared" si="37"/>
        <v>0</v>
      </c>
      <c r="Q442" s="95">
        <f t="shared" si="37"/>
        <v>0</v>
      </c>
      <c r="R442" s="95">
        <f t="shared" si="37"/>
        <v>0</v>
      </c>
      <c r="S442" s="95">
        <f t="shared" si="37"/>
        <v>0</v>
      </c>
      <c r="T442" s="95">
        <f t="shared" si="37"/>
        <v>0</v>
      </c>
      <c r="U442" s="95">
        <f t="shared" si="37"/>
        <v>0</v>
      </c>
      <c r="V442" s="95">
        <f t="shared" si="37"/>
        <v>0</v>
      </c>
      <c r="W442" s="95">
        <f t="shared" si="37"/>
        <v>0</v>
      </c>
      <c r="X442" s="95">
        <f t="shared" si="37"/>
        <v>0</v>
      </c>
      <c r="Y442" s="95">
        <f t="shared" si="37"/>
        <v>0</v>
      </c>
      <c r="Z442" s="95">
        <f t="shared" si="37"/>
        <v>0</v>
      </c>
      <c r="AA442" s="95">
        <f t="shared" si="37"/>
        <v>0</v>
      </c>
      <c r="AB442" s="95">
        <f t="shared" si="37"/>
        <v>0</v>
      </c>
      <c r="AC442" s="95">
        <f t="shared" si="37"/>
        <v>0</v>
      </c>
      <c r="AD442" s="95">
        <f t="shared" si="37"/>
        <v>0</v>
      </c>
      <c r="AE442" s="95">
        <f t="shared" si="37"/>
        <v>0</v>
      </c>
      <c r="AF442" s="95">
        <f t="shared" si="37"/>
        <v>0</v>
      </c>
      <c r="AG442" s="95">
        <f t="shared" si="37"/>
        <v>0</v>
      </c>
      <c r="AH442" s="95">
        <f t="shared" si="37"/>
        <v>0</v>
      </c>
      <c r="AI442" s="95">
        <f t="shared" si="37"/>
        <v>0</v>
      </c>
      <c r="AJ442" s="95">
        <f t="shared" si="37"/>
        <v>0</v>
      </c>
      <c r="AK442" s="95">
        <f t="shared" si="37"/>
        <v>0</v>
      </c>
      <c r="AL442" s="95">
        <f t="shared" ref="AL442:BM442" si="38">AL103+AL118+AL133+AL148</f>
        <v>0</v>
      </c>
      <c r="AM442" s="95">
        <f t="shared" si="38"/>
        <v>0</v>
      </c>
      <c r="AN442" s="95">
        <f t="shared" si="38"/>
        <v>0</v>
      </c>
      <c r="AO442" s="95">
        <f t="shared" si="38"/>
        <v>0</v>
      </c>
      <c r="AP442" s="95">
        <f t="shared" si="38"/>
        <v>0</v>
      </c>
      <c r="AQ442" s="95">
        <f t="shared" si="38"/>
        <v>0</v>
      </c>
      <c r="AR442" s="95">
        <f t="shared" si="38"/>
        <v>0</v>
      </c>
      <c r="AS442" s="95">
        <f t="shared" si="38"/>
        <v>0</v>
      </c>
      <c r="AT442" s="95">
        <f t="shared" si="38"/>
        <v>0</v>
      </c>
      <c r="AU442" s="95">
        <f t="shared" si="38"/>
        <v>0</v>
      </c>
      <c r="AV442" s="95">
        <f t="shared" si="38"/>
        <v>0</v>
      </c>
      <c r="AW442" s="95">
        <f t="shared" si="38"/>
        <v>0</v>
      </c>
      <c r="AX442" s="95">
        <f t="shared" si="38"/>
        <v>0</v>
      </c>
      <c r="AY442" s="95">
        <f t="shared" si="38"/>
        <v>0</v>
      </c>
      <c r="AZ442" s="95">
        <f t="shared" si="38"/>
        <v>0</v>
      </c>
      <c r="BA442" s="95">
        <f t="shared" si="38"/>
        <v>0</v>
      </c>
      <c r="BB442" s="95">
        <f t="shared" si="38"/>
        <v>0</v>
      </c>
      <c r="BC442" s="95">
        <f t="shared" si="38"/>
        <v>0</v>
      </c>
      <c r="BD442" s="95">
        <f t="shared" si="38"/>
        <v>0</v>
      </c>
      <c r="BE442" s="95">
        <f t="shared" si="38"/>
        <v>0</v>
      </c>
      <c r="BF442" s="95">
        <f t="shared" si="38"/>
        <v>0</v>
      </c>
      <c r="BG442" s="95">
        <f t="shared" si="38"/>
        <v>0</v>
      </c>
      <c r="BH442" s="95">
        <f t="shared" si="38"/>
        <v>0</v>
      </c>
      <c r="BI442" s="95">
        <f t="shared" si="38"/>
        <v>0</v>
      </c>
      <c r="BJ442" s="95">
        <f t="shared" si="38"/>
        <v>0</v>
      </c>
      <c r="BK442" s="95">
        <f t="shared" si="38"/>
        <v>0</v>
      </c>
      <c r="BL442" s="95">
        <f t="shared" si="38"/>
        <v>0</v>
      </c>
      <c r="BM442" s="95">
        <f t="shared" si="38"/>
        <v>0</v>
      </c>
    </row>
    <row r="443" spans="3:65">
      <c r="C443" s="15"/>
      <c r="D443">
        <f t="shared" ref="D443:D454" si="39">D442</f>
        <v>2</v>
      </c>
      <c r="E443" s="81" t="s">
        <v>379</v>
      </c>
      <c r="F443" s="95">
        <f t="shared" ref="F443:AK443" si="40">F104+F119+F134+F149</f>
        <v>0</v>
      </c>
      <c r="G443" s="95">
        <f t="shared" si="40"/>
        <v>0</v>
      </c>
      <c r="H443" s="95">
        <f t="shared" si="40"/>
        <v>0</v>
      </c>
      <c r="I443" s="95">
        <f t="shared" si="40"/>
        <v>0</v>
      </c>
      <c r="J443" s="95">
        <f t="shared" si="40"/>
        <v>0</v>
      </c>
      <c r="K443" s="95">
        <f t="shared" si="40"/>
        <v>0</v>
      </c>
      <c r="L443" s="95">
        <f t="shared" si="40"/>
        <v>0</v>
      </c>
      <c r="M443" s="95">
        <f t="shared" si="40"/>
        <v>0</v>
      </c>
      <c r="N443" s="95">
        <f t="shared" si="40"/>
        <v>0</v>
      </c>
      <c r="O443" s="95">
        <f t="shared" si="40"/>
        <v>0</v>
      </c>
      <c r="P443" s="95">
        <f t="shared" si="40"/>
        <v>0</v>
      </c>
      <c r="Q443" s="95">
        <f t="shared" si="40"/>
        <v>0</v>
      </c>
      <c r="R443" s="95">
        <f t="shared" si="40"/>
        <v>0</v>
      </c>
      <c r="S443" s="95">
        <f t="shared" si="40"/>
        <v>0</v>
      </c>
      <c r="T443" s="95">
        <f t="shared" si="40"/>
        <v>0</v>
      </c>
      <c r="U443" s="95">
        <f t="shared" si="40"/>
        <v>0</v>
      </c>
      <c r="V443" s="95">
        <f t="shared" si="40"/>
        <v>0</v>
      </c>
      <c r="W443" s="95">
        <f t="shared" si="40"/>
        <v>0</v>
      </c>
      <c r="X443" s="95">
        <f t="shared" si="40"/>
        <v>0</v>
      </c>
      <c r="Y443" s="95">
        <f t="shared" si="40"/>
        <v>0</v>
      </c>
      <c r="Z443" s="95">
        <f t="shared" si="40"/>
        <v>0</v>
      </c>
      <c r="AA443" s="95">
        <f t="shared" si="40"/>
        <v>0</v>
      </c>
      <c r="AB443" s="95">
        <f t="shared" si="40"/>
        <v>0</v>
      </c>
      <c r="AC443" s="95">
        <f t="shared" si="40"/>
        <v>0</v>
      </c>
      <c r="AD443" s="95">
        <f t="shared" si="40"/>
        <v>0</v>
      </c>
      <c r="AE443" s="95">
        <f t="shared" si="40"/>
        <v>0</v>
      </c>
      <c r="AF443" s="95">
        <f t="shared" si="40"/>
        <v>0</v>
      </c>
      <c r="AG443" s="95">
        <f t="shared" si="40"/>
        <v>0</v>
      </c>
      <c r="AH443" s="95">
        <f t="shared" si="40"/>
        <v>0</v>
      </c>
      <c r="AI443" s="95">
        <f t="shared" si="40"/>
        <v>0</v>
      </c>
      <c r="AJ443" s="95">
        <f t="shared" si="40"/>
        <v>0</v>
      </c>
      <c r="AK443" s="95">
        <f t="shared" si="40"/>
        <v>0</v>
      </c>
      <c r="AL443" s="95">
        <f t="shared" ref="AL443:BM443" si="41">AL104+AL119+AL134+AL149</f>
        <v>0</v>
      </c>
      <c r="AM443" s="95">
        <f t="shared" si="41"/>
        <v>0</v>
      </c>
      <c r="AN443" s="95">
        <f t="shared" si="41"/>
        <v>0</v>
      </c>
      <c r="AO443" s="95">
        <f t="shared" si="41"/>
        <v>0</v>
      </c>
      <c r="AP443" s="95">
        <f t="shared" si="41"/>
        <v>0</v>
      </c>
      <c r="AQ443" s="95">
        <f t="shared" si="41"/>
        <v>0</v>
      </c>
      <c r="AR443" s="95">
        <f t="shared" si="41"/>
        <v>0</v>
      </c>
      <c r="AS443" s="95">
        <f t="shared" si="41"/>
        <v>0</v>
      </c>
      <c r="AT443" s="95">
        <f t="shared" si="41"/>
        <v>0</v>
      </c>
      <c r="AU443" s="95">
        <f t="shared" si="41"/>
        <v>0</v>
      </c>
      <c r="AV443" s="95">
        <f t="shared" si="41"/>
        <v>0</v>
      </c>
      <c r="AW443" s="95">
        <f t="shared" si="41"/>
        <v>0</v>
      </c>
      <c r="AX443" s="95">
        <f t="shared" si="41"/>
        <v>0</v>
      </c>
      <c r="AY443" s="95">
        <f t="shared" si="41"/>
        <v>0</v>
      </c>
      <c r="AZ443" s="95">
        <f t="shared" si="41"/>
        <v>0</v>
      </c>
      <c r="BA443" s="95">
        <f t="shared" si="41"/>
        <v>0</v>
      </c>
      <c r="BB443" s="95">
        <f t="shared" si="41"/>
        <v>0</v>
      </c>
      <c r="BC443" s="95">
        <f t="shared" si="41"/>
        <v>0</v>
      </c>
      <c r="BD443" s="95">
        <f t="shared" si="41"/>
        <v>0</v>
      </c>
      <c r="BE443" s="95">
        <f t="shared" si="41"/>
        <v>0</v>
      </c>
      <c r="BF443" s="95">
        <f t="shared" si="41"/>
        <v>0</v>
      </c>
      <c r="BG443" s="95">
        <f t="shared" si="41"/>
        <v>0</v>
      </c>
      <c r="BH443" s="95">
        <f t="shared" si="41"/>
        <v>0</v>
      </c>
      <c r="BI443" s="95">
        <f t="shared" si="41"/>
        <v>0</v>
      </c>
      <c r="BJ443" s="95">
        <f t="shared" si="41"/>
        <v>0</v>
      </c>
      <c r="BK443" s="95">
        <f t="shared" si="41"/>
        <v>0</v>
      </c>
      <c r="BL443" s="95">
        <f t="shared" si="41"/>
        <v>0</v>
      </c>
      <c r="BM443" s="95">
        <f t="shared" si="41"/>
        <v>0</v>
      </c>
    </row>
    <row r="444" spans="3:65">
      <c r="C444" s="15"/>
      <c r="D444">
        <f t="shared" si="39"/>
        <v>2</v>
      </c>
      <c r="E444" s="81" t="s">
        <v>30</v>
      </c>
      <c r="F444" s="95">
        <f t="shared" ref="F444:AK444" si="42">F105+F120+F135+F150</f>
        <v>0</v>
      </c>
      <c r="G444" s="95">
        <f t="shared" si="42"/>
        <v>0</v>
      </c>
      <c r="H444" s="95">
        <f t="shared" si="42"/>
        <v>0</v>
      </c>
      <c r="I444" s="95">
        <f t="shared" si="42"/>
        <v>0</v>
      </c>
      <c r="J444" s="95">
        <f t="shared" si="42"/>
        <v>0</v>
      </c>
      <c r="K444" s="95">
        <f t="shared" si="42"/>
        <v>0</v>
      </c>
      <c r="L444" s="95">
        <f t="shared" si="42"/>
        <v>0</v>
      </c>
      <c r="M444" s="95">
        <f t="shared" si="42"/>
        <v>0</v>
      </c>
      <c r="N444" s="95">
        <f t="shared" si="42"/>
        <v>0</v>
      </c>
      <c r="O444" s="95">
        <f t="shared" si="42"/>
        <v>0</v>
      </c>
      <c r="P444" s="95">
        <f t="shared" si="42"/>
        <v>0</v>
      </c>
      <c r="Q444" s="95">
        <f t="shared" si="42"/>
        <v>0</v>
      </c>
      <c r="R444" s="95">
        <f t="shared" si="42"/>
        <v>0</v>
      </c>
      <c r="S444" s="95">
        <f t="shared" si="42"/>
        <v>0</v>
      </c>
      <c r="T444" s="95">
        <f t="shared" si="42"/>
        <v>0</v>
      </c>
      <c r="U444" s="95">
        <f t="shared" si="42"/>
        <v>0</v>
      </c>
      <c r="V444" s="95">
        <f t="shared" si="42"/>
        <v>0</v>
      </c>
      <c r="W444" s="95">
        <f t="shared" si="42"/>
        <v>0</v>
      </c>
      <c r="X444" s="95">
        <f t="shared" si="42"/>
        <v>0</v>
      </c>
      <c r="Y444" s="95">
        <f t="shared" si="42"/>
        <v>0</v>
      </c>
      <c r="Z444" s="95">
        <f t="shared" si="42"/>
        <v>0</v>
      </c>
      <c r="AA444" s="95">
        <f t="shared" si="42"/>
        <v>0</v>
      </c>
      <c r="AB444" s="95">
        <f t="shared" si="42"/>
        <v>0</v>
      </c>
      <c r="AC444" s="95">
        <f t="shared" si="42"/>
        <v>0</v>
      </c>
      <c r="AD444" s="95">
        <f t="shared" si="42"/>
        <v>0</v>
      </c>
      <c r="AE444" s="95">
        <f t="shared" si="42"/>
        <v>0</v>
      </c>
      <c r="AF444" s="95">
        <f t="shared" si="42"/>
        <v>0</v>
      </c>
      <c r="AG444" s="95">
        <f t="shared" si="42"/>
        <v>0</v>
      </c>
      <c r="AH444" s="95">
        <f t="shared" si="42"/>
        <v>0</v>
      </c>
      <c r="AI444" s="95">
        <f t="shared" si="42"/>
        <v>0</v>
      </c>
      <c r="AJ444" s="95">
        <f t="shared" si="42"/>
        <v>0</v>
      </c>
      <c r="AK444" s="95">
        <f t="shared" si="42"/>
        <v>0</v>
      </c>
      <c r="AL444" s="95">
        <f t="shared" ref="AL444:BM444" si="43">AL105+AL120+AL135+AL150</f>
        <v>0</v>
      </c>
      <c r="AM444" s="95">
        <f t="shared" si="43"/>
        <v>0</v>
      </c>
      <c r="AN444" s="95">
        <f t="shared" si="43"/>
        <v>0</v>
      </c>
      <c r="AO444" s="95">
        <f t="shared" si="43"/>
        <v>0</v>
      </c>
      <c r="AP444" s="95">
        <f t="shared" si="43"/>
        <v>0</v>
      </c>
      <c r="AQ444" s="95">
        <f t="shared" si="43"/>
        <v>0</v>
      </c>
      <c r="AR444" s="95">
        <f t="shared" si="43"/>
        <v>0</v>
      </c>
      <c r="AS444" s="95">
        <f t="shared" si="43"/>
        <v>0</v>
      </c>
      <c r="AT444" s="95">
        <f t="shared" si="43"/>
        <v>0</v>
      </c>
      <c r="AU444" s="95">
        <f t="shared" si="43"/>
        <v>0</v>
      </c>
      <c r="AV444" s="95">
        <f t="shared" si="43"/>
        <v>0</v>
      </c>
      <c r="AW444" s="95">
        <f t="shared" si="43"/>
        <v>0</v>
      </c>
      <c r="AX444" s="95">
        <f t="shared" si="43"/>
        <v>0</v>
      </c>
      <c r="AY444" s="95">
        <f t="shared" si="43"/>
        <v>0</v>
      </c>
      <c r="AZ444" s="95">
        <f t="shared" si="43"/>
        <v>0</v>
      </c>
      <c r="BA444" s="95">
        <f t="shared" si="43"/>
        <v>0</v>
      </c>
      <c r="BB444" s="95">
        <f t="shared" si="43"/>
        <v>0</v>
      </c>
      <c r="BC444" s="95">
        <f t="shared" si="43"/>
        <v>0</v>
      </c>
      <c r="BD444" s="95">
        <f t="shared" si="43"/>
        <v>0</v>
      </c>
      <c r="BE444" s="95">
        <f t="shared" si="43"/>
        <v>0</v>
      </c>
      <c r="BF444" s="95">
        <f t="shared" si="43"/>
        <v>0</v>
      </c>
      <c r="BG444" s="95">
        <f t="shared" si="43"/>
        <v>0</v>
      </c>
      <c r="BH444" s="95">
        <f t="shared" si="43"/>
        <v>0</v>
      </c>
      <c r="BI444" s="95">
        <f t="shared" si="43"/>
        <v>0</v>
      </c>
      <c r="BJ444" s="95">
        <f t="shared" si="43"/>
        <v>0</v>
      </c>
      <c r="BK444" s="95">
        <f t="shared" si="43"/>
        <v>0</v>
      </c>
      <c r="BL444" s="95">
        <f t="shared" si="43"/>
        <v>0</v>
      </c>
      <c r="BM444" s="95">
        <f t="shared" si="43"/>
        <v>0</v>
      </c>
    </row>
    <row r="445" spans="3:65">
      <c r="C445" s="15"/>
      <c r="D445">
        <f t="shared" si="39"/>
        <v>2</v>
      </c>
      <c r="E445" s="81" t="s">
        <v>32</v>
      </c>
      <c r="F445" s="95">
        <f t="shared" ref="F445:AK445" si="44">F106+F121+F136+F151</f>
        <v>0</v>
      </c>
      <c r="G445" s="95">
        <f t="shared" si="44"/>
        <v>0</v>
      </c>
      <c r="H445" s="95">
        <f t="shared" si="44"/>
        <v>0</v>
      </c>
      <c r="I445" s="95">
        <f t="shared" si="44"/>
        <v>0</v>
      </c>
      <c r="J445" s="95">
        <f t="shared" si="44"/>
        <v>0</v>
      </c>
      <c r="K445" s="95">
        <f t="shared" si="44"/>
        <v>0</v>
      </c>
      <c r="L445" s="95">
        <f t="shared" si="44"/>
        <v>0</v>
      </c>
      <c r="M445" s="95">
        <f t="shared" si="44"/>
        <v>0</v>
      </c>
      <c r="N445" s="95">
        <f t="shared" si="44"/>
        <v>0</v>
      </c>
      <c r="O445" s="95">
        <f t="shared" si="44"/>
        <v>0</v>
      </c>
      <c r="P445" s="95">
        <f t="shared" si="44"/>
        <v>0</v>
      </c>
      <c r="Q445" s="95">
        <f t="shared" si="44"/>
        <v>0</v>
      </c>
      <c r="R445" s="95">
        <f t="shared" si="44"/>
        <v>0</v>
      </c>
      <c r="S445" s="95">
        <f t="shared" si="44"/>
        <v>0</v>
      </c>
      <c r="T445" s="95">
        <f t="shared" si="44"/>
        <v>0</v>
      </c>
      <c r="U445" s="95">
        <f t="shared" si="44"/>
        <v>0</v>
      </c>
      <c r="V445" s="95">
        <f t="shared" si="44"/>
        <v>0</v>
      </c>
      <c r="W445" s="95">
        <f t="shared" si="44"/>
        <v>0</v>
      </c>
      <c r="X445" s="95">
        <f t="shared" si="44"/>
        <v>0</v>
      </c>
      <c r="Y445" s="95">
        <f t="shared" si="44"/>
        <v>0</v>
      </c>
      <c r="Z445" s="95">
        <f t="shared" si="44"/>
        <v>0</v>
      </c>
      <c r="AA445" s="95">
        <f t="shared" si="44"/>
        <v>0</v>
      </c>
      <c r="AB445" s="95">
        <f t="shared" si="44"/>
        <v>0</v>
      </c>
      <c r="AC445" s="95">
        <f t="shared" si="44"/>
        <v>0</v>
      </c>
      <c r="AD445" s="95">
        <f t="shared" si="44"/>
        <v>0</v>
      </c>
      <c r="AE445" s="95">
        <f t="shared" si="44"/>
        <v>0</v>
      </c>
      <c r="AF445" s="95">
        <f t="shared" si="44"/>
        <v>0</v>
      </c>
      <c r="AG445" s="95">
        <f t="shared" si="44"/>
        <v>0</v>
      </c>
      <c r="AH445" s="95">
        <f t="shared" si="44"/>
        <v>0</v>
      </c>
      <c r="AI445" s="95">
        <f t="shared" si="44"/>
        <v>0</v>
      </c>
      <c r="AJ445" s="95">
        <f t="shared" si="44"/>
        <v>0</v>
      </c>
      <c r="AK445" s="95">
        <f t="shared" si="44"/>
        <v>0</v>
      </c>
      <c r="AL445" s="95">
        <f t="shared" ref="AL445:BM445" si="45">AL106+AL121+AL136+AL151</f>
        <v>0</v>
      </c>
      <c r="AM445" s="95">
        <f t="shared" si="45"/>
        <v>0</v>
      </c>
      <c r="AN445" s="95">
        <f t="shared" si="45"/>
        <v>0</v>
      </c>
      <c r="AO445" s="95">
        <f t="shared" si="45"/>
        <v>0</v>
      </c>
      <c r="AP445" s="95">
        <f t="shared" si="45"/>
        <v>0</v>
      </c>
      <c r="AQ445" s="95">
        <f t="shared" si="45"/>
        <v>0</v>
      </c>
      <c r="AR445" s="95">
        <f t="shared" si="45"/>
        <v>0</v>
      </c>
      <c r="AS445" s="95">
        <f t="shared" si="45"/>
        <v>0</v>
      </c>
      <c r="AT445" s="95">
        <f t="shared" si="45"/>
        <v>0</v>
      </c>
      <c r="AU445" s="95">
        <f t="shared" si="45"/>
        <v>0</v>
      </c>
      <c r="AV445" s="95">
        <f t="shared" si="45"/>
        <v>0</v>
      </c>
      <c r="AW445" s="95">
        <f t="shared" si="45"/>
        <v>0</v>
      </c>
      <c r="AX445" s="95">
        <f t="shared" si="45"/>
        <v>0</v>
      </c>
      <c r="AY445" s="95">
        <f t="shared" si="45"/>
        <v>0</v>
      </c>
      <c r="AZ445" s="95">
        <f t="shared" si="45"/>
        <v>0</v>
      </c>
      <c r="BA445" s="95">
        <f t="shared" si="45"/>
        <v>0</v>
      </c>
      <c r="BB445" s="95">
        <f t="shared" si="45"/>
        <v>0</v>
      </c>
      <c r="BC445" s="95">
        <f t="shared" si="45"/>
        <v>0</v>
      </c>
      <c r="BD445" s="95">
        <f t="shared" si="45"/>
        <v>0</v>
      </c>
      <c r="BE445" s="95">
        <f t="shared" si="45"/>
        <v>0</v>
      </c>
      <c r="BF445" s="95">
        <f t="shared" si="45"/>
        <v>0</v>
      </c>
      <c r="BG445" s="95">
        <f t="shared" si="45"/>
        <v>0</v>
      </c>
      <c r="BH445" s="95">
        <f t="shared" si="45"/>
        <v>0</v>
      </c>
      <c r="BI445" s="95">
        <f t="shared" si="45"/>
        <v>0</v>
      </c>
      <c r="BJ445" s="95">
        <f t="shared" si="45"/>
        <v>0</v>
      </c>
      <c r="BK445" s="95">
        <f t="shared" si="45"/>
        <v>0</v>
      </c>
      <c r="BL445" s="95">
        <f t="shared" si="45"/>
        <v>0</v>
      </c>
      <c r="BM445" s="95">
        <f t="shared" si="45"/>
        <v>0</v>
      </c>
    </row>
    <row r="446" spans="3:65">
      <c r="C446" s="15"/>
      <c r="D446">
        <f t="shared" si="39"/>
        <v>2</v>
      </c>
      <c r="E446" s="81" t="s">
        <v>33</v>
      </c>
      <c r="F446" s="95">
        <f t="shared" ref="F446:AK446" si="46">F107+F122+F137+F152</f>
        <v>0</v>
      </c>
      <c r="G446" s="95">
        <f t="shared" si="46"/>
        <v>0</v>
      </c>
      <c r="H446" s="95">
        <f t="shared" si="46"/>
        <v>0</v>
      </c>
      <c r="I446" s="95">
        <f t="shared" si="46"/>
        <v>0</v>
      </c>
      <c r="J446" s="95">
        <f t="shared" si="46"/>
        <v>0</v>
      </c>
      <c r="K446" s="95">
        <f t="shared" si="46"/>
        <v>0</v>
      </c>
      <c r="L446" s="95">
        <f t="shared" si="46"/>
        <v>0</v>
      </c>
      <c r="M446" s="95">
        <f t="shared" si="46"/>
        <v>0</v>
      </c>
      <c r="N446" s="95">
        <f t="shared" si="46"/>
        <v>0</v>
      </c>
      <c r="O446" s="95">
        <f t="shared" si="46"/>
        <v>0</v>
      </c>
      <c r="P446" s="95">
        <f t="shared" si="46"/>
        <v>0</v>
      </c>
      <c r="Q446" s="95">
        <f t="shared" si="46"/>
        <v>0</v>
      </c>
      <c r="R446" s="95">
        <f t="shared" si="46"/>
        <v>0</v>
      </c>
      <c r="S446" s="95">
        <f t="shared" si="46"/>
        <v>0</v>
      </c>
      <c r="T446" s="95">
        <f t="shared" si="46"/>
        <v>0</v>
      </c>
      <c r="U446" s="95">
        <f t="shared" si="46"/>
        <v>0</v>
      </c>
      <c r="V446" s="95">
        <f t="shared" si="46"/>
        <v>0</v>
      </c>
      <c r="W446" s="95">
        <f t="shared" si="46"/>
        <v>0</v>
      </c>
      <c r="X446" s="95">
        <f t="shared" si="46"/>
        <v>0</v>
      </c>
      <c r="Y446" s="95">
        <f t="shared" si="46"/>
        <v>0</v>
      </c>
      <c r="Z446" s="95">
        <f t="shared" si="46"/>
        <v>0</v>
      </c>
      <c r="AA446" s="95">
        <f t="shared" si="46"/>
        <v>0</v>
      </c>
      <c r="AB446" s="95">
        <f t="shared" si="46"/>
        <v>0</v>
      </c>
      <c r="AC446" s="95">
        <f t="shared" si="46"/>
        <v>0</v>
      </c>
      <c r="AD446" s="95">
        <f t="shared" si="46"/>
        <v>0</v>
      </c>
      <c r="AE446" s="95">
        <f t="shared" si="46"/>
        <v>0</v>
      </c>
      <c r="AF446" s="95">
        <f t="shared" si="46"/>
        <v>0</v>
      </c>
      <c r="AG446" s="95">
        <f t="shared" si="46"/>
        <v>0</v>
      </c>
      <c r="AH446" s="95">
        <f t="shared" si="46"/>
        <v>0</v>
      </c>
      <c r="AI446" s="95">
        <f t="shared" si="46"/>
        <v>0</v>
      </c>
      <c r="AJ446" s="95">
        <f t="shared" si="46"/>
        <v>0</v>
      </c>
      <c r="AK446" s="95">
        <f t="shared" si="46"/>
        <v>0</v>
      </c>
      <c r="AL446" s="95">
        <f t="shared" ref="AL446:BM446" si="47">AL107+AL122+AL137+AL152</f>
        <v>0</v>
      </c>
      <c r="AM446" s="95">
        <f t="shared" si="47"/>
        <v>0</v>
      </c>
      <c r="AN446" s="95">
        <f t="shared" si="47"/>
        <v>0</v>
      </c>
      <c r="AO446" s="95">
        <f t="shared" si="47"/>
        <v>0</v>
      </c>
      <c r="AP446" s="95">
        <f t="shared" si="47"/>
        <v>0</v>
      </c>
      <c r="AQ446" s="95">
        <f t="shared" si="47"/>
        <v>0</v>
      </c>
      <c r="AR446" s="95">
        <f t="shared" si="47"/>
        <v>0</v>
      </c>
      <c r="AS446" s="95">
        <f t="shared" si="47"/>
        <v>0</v>
      </c>
      <c r="AT446" s="95">
        <f t="shared" si="47"/>
        <v>0</v>
      </c>
      <c r="AU446" s="95">
        <f t="shared" si="47"/>
        <v>0</v>
      </c>
      <c r="AV446" s="95">
        <f t="shared" si="47"/>
        <v>0</v>
      </c>
      <c r="AW446" s="95">
        <f t="shared" si="47"/>
        <v>0</v>
      </c>
      <c r="AX446" s="95">
        <f t="shared" si="47"/>
        <v>0</v>
      </c>
      <c r="AY446" s="95">
        <f t="shared" si="47"/>
        <v>0</v>
      </c>
      <c r="AZ446" s="95">
        <f t="shared" si="47"/>
        <v>0</v>
      </c>
      <c r="BA446" s="95">
        <f t="shared" si="47"/>
        <v>0</v>
      </c>
      <c r="BB446" s="95">
        <f t="shared" si="47"/>
        <v>0</v>
      </c>
      <c r="BC446" s="95">
        <f t="shared" si="47"/>
        <v>0</v>
      </c>
      <c r="BD446" s="95">
        <f t="shared" si="47"/>
        <v>0</v>
      </c>
      <c r="BE446" s="95">
        <f t="shared" si="47"/>
        <v>0</v>
      </c>
      <c r="BF446" s="95">
        <f t="shared" si="47"/>
        <v>0</v>
      </c>
      <c r="BG446" s="95">
        <f t="shared" si="47"/>
        <v>0</v>
      </c>
      <c r="BH446" s="95">
        <f t="shared" si="47"/>
        <v>0</v>
      </c>
      <c r="BI446" s="95">
        <f t="shared" si="47"/>
        <v>0</v>
      </c>
      <c r="BJ446" s="95">
        <f t="shared" si="47"/>
        <v>0</v>
      </c>
      <c r="BK446" s="95">
        <f t="shared" si="47"/>
        <v>0</v>
      </c>
      <c r="BL446" s="95">
        <f t="shared" si="47"/>
        <v>0</v>
      </c>
      <c r="BM446" s="95">
        <f t="shared" si="47"/>
        <v>0</v>
      </c>
    </row>
    <row r="447" spans="3:65">
      <c r="C447" s="15"/>
      <c r="D447">
        <f t="shared" si="39"/>
        <v>2</v>
      </c>
      <c r="E447" s="81" t="s">
        <v>34</v>
      </c>
      <c r="F447" s="95">
        <f t="shared" ref="F447:AK447" si="48">F108+F123+F138+F153</f>
        <v>0</v>
      </c>
      <c r="G447" s="95">
        <f t="shared" si="48"/>
        <v>0</v>
      </c>
      <c r="H447" s="95">
        <f t="shared" si="48"/>
        <v>0</v>
      </c>
      <c r="I447" s="95">
        <f t="shared" si="48"/>
        <v>0</v>
      </c>
      <c r="J447" s="95">
        <f t="shared" si="48"/>
        <v>0</v>
      </c>
      <c r="K447" s="95">
        <f t="shared" si="48"/>
        <v>0</v>
      </c>
      <c r="L447" s="95">
        <f t="shared" si="48"/>
        <v>0</v>
      </c>
      <c r="M447" s="95">
        <f t="shared" si="48"/>
        <v>0</v>
      </c>
      <c r="N447" s="95">
        <f t="shared" si="48"/>
        <v>0</v>
      </c>
      <c r="O447" s="95">
        <f t="shared" si="48"/>
        <v>0</v>
      </c>
      <c r="P447" s="95">
        <f t="shared" si="48"/>
        <v>0</v>
      </c>
      <c r="Q447" s="95">
        <f t="shared" si="48"/>
        <v>0</v>
      </c>
      <c r="R447" s="95">
        <f t="shared" si="48"/>
        <v>0</v>
      </c>
      <c r="S447" s="95">
        <f t="shared" si="48"/>
        <v>0</v>
      </c>
      <c r="T447" s="95">
        <f t="shared" si="48"/>
        <v>0</v>
      </c>
      <c r="U447" s="95">
        <f t="shared" si="48"/>
        <v>0</v>
      </c>
      <c r="V447" s="95">
        <f t="shared" si="48"/>
        <v>0</v>
      </c>
      <c r="W447" s="95">
        <f t="shared" si="48"/>
        <v>0</v>
      </c>
      <c r="X447" s="95">
        <f t="shared" si="48"/>
        <v>0</v>
      </c>
      <c r="Y447" s="95">
        <f t="shared" si="48"/>
        <v>0</v>
      </c>
      <c r="Z447" s="95">
        <f t="shared" si="48"/>
        <v>0</v>
      </c>
      <c r="AA447" s="95">
        <f t="shared" si="48"/>
        <v>0</v>
      </c>
      <c r="AB447" s="95">
        <f t="shared" si="48"/>
        <v>0</v>
      </c>
      <c r="AC447" s="95">
        <f t="shared" si="48"/>
        <v>0</v>
      </c>
      <c r="AD447" s="95">
        <f t="shared" si="48"/>
        <v>0</v>
      </c>
      <c r="AE447" s="95">
        <f t="shared" si="48"/>
        <v>0</v>
      </c>
      <c r="AF447" s="95">
        <f t="shared" si="48"/>
        <v>0</v>
      </c>
      <c r="AG447" s="95">
        <f t="shared" si="48"/>
        <v>0</v>
      </c>
      <c r="AH447" s="95">
        <f t="shared" si="48"/>
        <v>0</v>
      </c>
      <c r="AI447" s="95">
        <f t="shared" si="48"/>
        <v>0</v>
      </c>
      <c r="AJ447" s="95">
        <f t="shared" si="48"/>
        <v>0</v>
      </c>
      <c r="AK447" s="95">
        <f t="shared" si="48"/>
        <v>0</v>
      </c>
      <c r="AL447" s="95">
        <f t="shared" ref="AL447:BM447" si="49">AL108+AL123+AL138+AL153</f>
        <v>0</v>
      </c>
      <c r="AM447" s="95">
        <f t="shared" si="49"/>
        <v>0</v>
      </c>
      <c r="AN447" s="95">
        <f t="shared" si="49"/>
        <v>0</v>
      </c>
      <c r="AO447" s="95">
        <f t="shared" si="49"/>
        <v>0</v>
      </c>
      <c r="AP447" s="95">
        <f t="shared" si="49"/>
        <v>0</v>
      </c>
      <c r="AQ447" s="95">
        <f t="shared" si="49"/>
        <v>0</v>
      </c>
      <c r="AR447" s="95">
        <f t="shared" si="49"/>
        <v>0</v>
      </c>
      <c r="AS447" s="95">
        <f t="shared" si="49"/>
        <v>0</v>
      </c>
      <c r="AT447" s="95">
        <f t="shared" si="49"/>
        <v>0</v>
      </c>
      <c r="AU447" s="95">
        <f t="shared" si="49"/>
        <v>0</v>
      </c>
      <c r="AV447" s="95">
        <f t="shared" si="49"/>
        <v>0</v>
      </c>
      <c r="AW447" s="95">
        <f t="shared" si="49"/>
        <v>0</v>
      </c>
      <c r="AX447" s="95">
        <f t="shared" si="49"/>
        <v>0</v>
      </c>
      <c r="AY447" s="95">
        <f t="shared" si="49"/>
        <v>0</v>
      </c>
      <c r="AZ447" s="95">
        <f t="shared" si="49"/>
        <v>0</v>
      </c>
      <c r="BA447" s="95">
        <f t="shared" si="49"/>
        <v>0</v>
      </c>
      <c r="BB447" s="95">
        <f t="shared" si="49"/>
        <v>0</v>
      </c>
      <c r="BC447" s="95">
        <f t="shared" si="49"/>
        <v>0</v>
      </c>
      <c r="BD447" s="95">
        <f t="shared" si="49"/>
        <v>0</v>
      </c>
      <c r="BE447" s="95">
        <f t="shared" si="49"/>
        <v>0</v>
      </c>
      <c r="BF447" s="95">
        <f t="shared" si="49"/>
        <v>0</v>
      </c>
      <c r="BG447" s="95">
        <f t="shared" si="49"/>
        <v>0</v>
      </c>
      <c r="BH447" s="95">
        <f t="shared" si="49"/>
        <v>0</v>
      </c>
      <c r="BI447" s="95">
        <f t="shared" si="49"/>
        <v>0</v>
      </c>
      <c r="BJ447" s="95">
        <f t="shared" si="49"/>
        <v>0</v>
      </c>
      <c r="BK447" s="95">
        <f t="shared" si="49"/>
        <v>0</v>
      </c>
      <c r="BL447" s="95">
        <f t="shared" si="49"/>
        <v>0</v>
      </c>
      <c r="BM447" s="95">
        <f t="shared" si="49"/>
        <v>0</v>
      </c>
    </row>
    <row r="448" spans="3:65">
      <c r="C448" s="15"/>
      <c r="D448">
        <f t="shared" si="39"/>
        <v>2</v>
      </c>
      <c r="E448" s="81" t="s">
        <v>562</v>
      </c>
      <c r="F448" s="95">
        <f t="shared" ref="F448:AK448" si="50">F109+F124+F139+F154</f>
        <v>0</v>
      </c>
      <c r="G448" s="95">
        <f t="shared" si="50"/>
        <v>0</v>
      </c>
      <c r="H448" s="95">
        <f t="shared" si="50"/>
        <v>0</v>
      </c>
      <c r="I448" s="95">
        <f t="shared" si="50"/>
        <v>0</v>
      </c>
      <c r="J448" s="95">
        <f t="shared" si="50"/>
        <v>0</v>
      </c>
      <c r="K448" s="95">
        <f t="shared" si="50"/>
        <v>0</v>
      </c>
      <c r="L448" s="95">
        <f t="shared" si="50"/>
        <v>0</v>
      </c>
      <c r="M448" s="95">
        <f t="shared" si="50"/>
        <v>0</v>
      </c>
      <c r="N448" s="95">
        <f t="shared" si="50"/>
        <v>0</v>
      </c>
      <c r="O448" s="95">
        <f t="shared" si="50"/>
        <v>0</v>
      </c>
      <c r="P448" s="95">
        <f t="shared" si="50"/>
        <v>0</v>
      </c>
      <c r="Q448" s="95">
        <f t="shared" si="50"/>
        <v>0</v>
      </c>
      <c r="R448" s="95">
        <f t="shared" si="50"/>
        <v>0</v>
      </c>
      <c r="S448" s="95">
        <f t="shared" si="50"/>
        <v>0</v>
      </c>
      <c r="T448" s="95">
        <f t="shared" si="50"/>
        <v>0</v>
      </c>
      <c r="U448" s="95">
        <f t="shared" si="50"/>
        <v>0</v>
      </c>
      <c r="V448" s="95">
        <f t="shared" si="50"/>
        <v>0</v>
      </c>
      <c r="W448" s="95">
        <f t="shared" si="50"/>
        <v>0</v>
      </c>
      <c r="X448" s="95">
        <f t="shared" si="50"/>
        <v>0</v>
      </c>
      <c r="Y448" s="95">
        <f t="shared" si="50"/>
        <v>0</v>
      </c>
      <c r="Z448" s="95">
        <f t="shared" si="50"/>
        <v>0</v>
      </c>
      <c r="AA448" s="95">
        <f t="shared" si="50"/>
        <v>0</v>
      </c>
      <c r="AB448" s="95">
        <f t="shared" si="50"/>
        <v>0</v>
      </c>
      <c r="AC448" s="95">
        <f t="shared" si="50"/>
        <v>0</v>
      </c>
      <c r="AD448" s="95">
        <f t="shared" si="50"/>
        <v>0</v>
      </c>
      <c r="AE448" s="95">
        <f t="shared" si="50"/>
        <v>0</v>
      </c>
      <c r="AF448" s="95">
        <f t="shared" si="50"/>
        <v>0</v>
      </c>
      <c r="AG448" s="95">
        <f t="shared" si="50"/>
        <v>0</v>
      </c>
      <c r="AH448" s="95">
        <f t="shared" si="50"/>
        <v>0</v>
      </c>
      <c r="AI448" s="95">
        <f t="shared" si="50"/>
        <v>0</v>
      </c>
      <c r="AJ448" s="95">
        <f t="shared" si="50"/>
        <v>0</v>
      </c>
      <c r="AK448" s="95">
        <f t="shared" si="50"/>
        <v>0</v>
      </c>
      <c r="AL448" s="95">
        <f t="shared" ref="AL448:BM448" si="51">AL109+AL124+AL139+AL154</f>
        <v>0</v>
      </c>
      <c r="AM448" s="95">
        <f t="shared" si="51"/>
        <v>0</v>
      </c>
      <c r="AN448" s="95">
        <f t="shared" si="51"/>
        <v>0</v>
      </c>
      <c r="AO448" s="95">
        <f t="shared" si="51"/>
        <v>0</v>
      </c>
      <c r="AP448" s="95">
        <f t="shared" si="51"/>
        <v>0</v>
      </c>
      <c r="AQ448" s="95">
        <f t="shared" si="51"/>
        <v>0</v>
      </c>
      <c r="AR448" s="95">
        <f t="shared" si="51"/>
        <v>0</v>
      </c>
      <c r="AS448" s="95">
        <f t="shared" si="51"/>
        <v>0</v>
      </c>
      <c r="AT448" s="95">
        <f t="shared" si="51"/>
        <v>0</v>
      </c>
      <c r="AU448" s="95">
        <f t="shared" si="51"/>
        <v>0</v>
      </c>
      <c r="AV448" s="95">
        <f t="shared" si="51"/>
        <v>0</v>
      </c>
      <c r="AW448" s="95">
        <f t="shared" si="51"/>
        <v>0</v>
      </c>
      <c r="AX448" s="95">
        <f t="shared" si="51"/>
        <v>0</v>
      </c>
      <c r="AY448" s="95">
        <f t="shared" si="51"/>
        <v>0</v>
      </c>
      <c r="AZ448" s="95">
        <f t="shared" si="51"/>
        <v>0</v>
      </c>
      <c r="BA448" s="95">
        <f t="shared" si="51"/>
        <v>0</v>
      </c>
      <c r="BB448" s="95">
        <f t="shared" si="51"/>
        <v>0</v>
      </c>
      <c r="BC448" s="95">
        <f t="shared" si="51"/>
        <v>0</v>
      </c>
      <c r="BD448" s="95">
        <f t="shared" si="51"/>
        <v>0</v>
      </c>
      <c r="BE448" s="95">
        <f t="shared" si="51"/>
        <v>0</v>
      </c>
      <c r="BF448" s="95">
        <f t="shared" si="51"/>
        <v>0</v>
      </c>
      <c r="BG448" s="95">
        <f t="shared" si="51"/>
        <v>0</v>
      </c>
      <c r="BH448" s="95">
        <f t="shared" si="51"/>
        <v>0</v>
      </c>
      <c r="BI448" s="95">
        <f t="shared" si="51"/>
        <v>0</v>
      </c>
      <c r="BJ448" s="95">
        <f t="shared" si="51"/>
        <v>0</v>
      </c>
      <c r="BK448" s="95">
        <f t="shared" si="51"/>
        <v>0</v>
      </c>
      <c r="BL448" s="95">
        <f t="shared" si="51"/>
        <v>0</v>
      </c>
      <c r="BM448" s="95">
        <f t="shared" si="51"/>
        <v>0</v>
      </c>
    </row>
    <row r="449" spans="3:65">
      <c r="C449" s="15"/>
      <c r="D449">
        <f t="shared" si="39"/>
        <v>2</v>
      </c>
      <c r="E449" s="81"/>
      <c r="F449" s="95"/>
      <c r="G449" s="95"/>
      <c r="H449" s="95"/>
      <c r="I449" s="95"/>
      <c r="J449" s="95"/>
      <c r="K449" s="95"/>
      <c r="L449" s="95"/>
      <c r="M449" s="95"/>
      <c r="N449" s="95"/>
      <c r="O449" s="95"/>
      <c r="P449" s="95"/>
      <c r="Q449" s="95"/>
      <c r="R449" s="95"/>
      <c r="S449" s="95"/>
      <c r="T449" s="95"/>
      <c r="U449" s="95"/>
      <c r="V449" s="95"/>
      <c r="W449" s="95"/>
      <c r="X449" s="95"/>
      <c r="Y449" s="95"/>
      <c r="Z449" s="95"/>
      <c r="AA449" s="95"/>
      <c r="AB449" s="95"/>
      <c r="AC449" s="95"/>
      <c r="AD449" s="95"/>
      <c r="AE449" s="95"/>
      <c r="AF449" s="95"/>
      <c r="AG449" s="95"/>
      <c r="AH449" s="95"/>
      <c r="AI449" s="95"/>
      <c r="AJ449" s="95"/>
      <c r="AK449" s="95"/>
      <c r="AL449" s="95"/>
      <c r="AM449" s="95"/>
      <c r="AN449" s="95"/>
      <c r="AO449" s="95"/>
      <c r="AP449" s="95"/>
      <c r="AQ449" s="95"/>
      <c r="AR449" s="95"/>
      <c r="AS449" s="95"/>
      <c r="AT449" s="95"/>
      <c r="AU449" s="95"/>
      <c r="AV449" s="95"/>
      <c r="AW449" s="95"/>
      <c r="AX449" s="95"/>
      <c r="AY449" s="95"/>
      <c r="AZ449" s="95"/>
      <c r="BA449" s="95"/>
      <c r="BB449" s="95"/>
      <c r="BC449" s="95"/>
      <c r="BD449" s="95"/>
      <c r="BE449" s="95"/>
      <c r="BF449" s="95"/>
      <c r="BG449" s="95"/>
      <c r="BH449" s="95"/>
      <c r="BI449" s="95"/>
      <c r="BJ449" s="95"/>
      <c r="BK449" s="95"/>
      <c r="BL449" s="95"/>
      <c r="BM449" s="95"/>
    </row>
    <row r="450" spans="3:65">
      <c r="C450" s="15"/>
      <c r="D450">
        <f t="shared" si="39"/>
        <v>2</v>
      </c>
      <c r="E450" s="81"/>
      <c r="F450" s="95"/>
      <c r="G450" s="95"/>
      <c r="H450" s="95"/>
      <c r="I450" s="95"/>
      <c r="J450" s="95"/>
      <c r="K450" s="95"/>
      <c r="L450" s="95"/>
      <c r="M450" s="95"/>
      <c r="N450" s="95"/>
      <c r="O450" s="95"/>
      <c r="P450" s="95"/>
      <c r="Q450" s="95"/>
      <c r="R450" s="95"/>
      <c r="S450" s="95"/>
      <c r="T450" s="95"/>
      <c r="U450" s="95"/>
      <c r="V450" s="95"/>
      <c r="W450" s="95"/>
      <c r="X450" s="95"/>
      <c r="Y450" s="95"/>
      <c r="Z450" s="95"/>
      <c r="AA450" s="95"/>
      <c r="AB450" s="95"/>
      <c r="AC450" s="95"/>
      <c r="AD450" s="95"/>
      <c r="AE450" s="95"/>
      <c r="AF450" s="95"/>
      <c r="AG450" s="95"/>
      <c r="AH450" s="95"/>
      <c r="AI450" s="95"/>
      <c r="AJ450" s="95"/>
      <c r="AK450" s="95"/>
      <c r="AL450" s="95"/>
      <c r="AM450" s="95"/>
      <c r="AN450" s="95"/>
      <c r="AO450" s="95"/>
      <c r="AP450" s="95"/>
      <c r="AQ450" s="95"/>
      <c r="AR450" s="95"/>
      <c r="AS450" s="95"/>
      <c r="AT450" s="95"/>
      <c r="AU450" s="95"/>
      <c r="AV450" s="95"/>
      <c r="AW450" s="95"/>
      <c r="AX450" s="95"/>
      <c r="AY450" s="95"/>
      <c r="AZ450" s="95"/>
      <c r="BA450" s="95"/>
      <c r="BB450" s="95"/>
      <c r="BC450" s="95"/>
      <c r="BD450" s="95"/>
      <c r="BE450" s="95"/>
      <c r="BF450" s="95"/>
      <c r="BG450" s="95"/>
      <c r="BH450" s="95"/>
      <c r="BI450" s="95"/>
      <c r="BJ450" s="95"/>
      <c r="BK450" s="95"/>
      <c r="BL450" s="95"/>
      <c r="BM450" s="95"/>
    </row>
    <row r="451" spans="3:65">
      <c r="C451" s="15"/>
      <c r="D451">
        <f t="shared" si="39"/>
        <v>2</v>
      </c>
      <c r="E451" s="81" t="s">
        <v>730</v>
      </c>
      <c r="F451" s="95">
        <f t="shared" ref="F451:AK451" si="52">F112+F127+F142+F157</f>
        <v>0</v>
      </c>
      <c r="G451" s="95">
        <f t="shared" si="52"/>
        <v>0</v>
      </c>
      <c r="H451" s="95">
        <f t="shared" si="52"/>
        <v>0</v>
      </c>
      <c r="I451" s="95">
        <f t="shared" si="52"/>
        <v>0</v>
      </c>
      <c r="J451" s="95">
        <f t="shared" si="52"/>
        <v>0</v>
      </c>
      <c r="K451" s="95">
        <f t="shared" si="52"/>
        <v>0</v>
      </c>
      <c r="L451" s="95">
        <f t="shared" si="52"/>
        <v>0</v>
      </c>
      <c r="M451" s="95">
        <f t="shared" si="52"/>
        <v>0</v>
      </c>
      <c r="N451" s="95">
        <f t="shared" si="52"/>
        <v>0</v>
      </c>
      <c r="O451" s="95">
        <f t="shared" si="52"/>
        <v>0</v>
      </c>
      <c r="P451" s="95">
        <f t="shared" si="52"/>
        <v>0</v>
      </c>
      <c r="Q451" s="95">
        <f t="shared" si="52"/>
        <v>0</v>
      </c>
      <c r="R451" s="95">
        <f t="shared" si="52"/>
        <v>0</v>
      </c>
      <c r="S451" s="95">
        <f t="shared" si="52"/>
        <v>0</v>
      </c>
      <c r="T451" s="95">
        <f t="shared" si="52"/>
        <v>0</v>
      </c>
      <c r="U451" s="95">
        <f t="shared" si="52"/>
        <v>0</v>
      </c>
      <c r="V451" s="95">
        <f t="shared" si="52"/>
        <v>0</v>
      </c>
      <c r="W451" s="95">
        <f t="shared" si="52"/>
        <v>0</v>
      </c>
      <c r="X451" s="95">
        <f t="shared" si="52"/>
        <v>0</v>
      </c>
      <c r="Y451" s="95">
        <f t="shared" si="52"/>
        <v>0</v>
      </c>
      <c r="Z451" s="95">
        <f t="shared" si="52"/>
        <v>0</v>
      </c>
      <c r="AA451" s="95">
        <f t="shared" si="52"/>
        <v>0</v>
      </c>
      <c r="AB451" s="95">
        <f t="shared" si="52"/>
        <v>0</v>
      </c>
      <c r="AC451" s="95">
        <f t="shared" si="52"/>
        <v>0</v>
      </c>
      <c r="AD451" s="95">
        <f t="shared" si="52"/>
        <v>0</v>
      </c>
      <c r="AE451" s="95">
        <f t="shared" si="52"/>
        <v>0</v>
      </c>
      <c r="AF451" s="95">
        <f t="shared" si="52"/>
        <v>0</v>
      </c>
      <c r="AG451" s="95">
        <f t="shared" si="52"/>
        <v>0</v>
      </c>
      <c r="AH451" s="95">
        <f t="shared" si="52"/>
        <v>0</v>
      </c>
      <c r="AI451" s="95">
        <f t="shared" si="52"/>
        <v>0</v>
      </c>
      <c r="AJ451" s="95">
        <f t="shared" si="52"/>
        <v>0</v>
      </c>
      <c r="AK451" s="95">
        <f t="shared" si="52"/>
        <v>0</v>
      </c>
      <c r="AL451" s="95">
        <f t="shared" ref="AL451:BM451" si="53">AL112+AL127+AL142+AL157</f>
        <v>0</v>
      </c>
      <c r="AM451" s="95">
        <f t="shared" si="53"/>
        <v>0</v>
      </c>
      <c r="AN451" s="95">
        <f t="shared" si="53"/>
        <v>0</v>
      </c>
      <c r="AO451" s="95">
        <f t="shared" si="53"/>
        <v>0</v>
      </c>
      <c r="AP451" s="95">
        <f t="shared" si="53"/>
        <v>0</v>
      </c>
      <c r="AQ451" s="95">
        <f t="shared" si="53"/>
        <v>0</v>
      </c>
      <c r="AR451" s="95">
        <f t="shared" si="53"/>
        <v>0</v>
      </c>
      <c r="AS451" s="95">
        <f t="shared" si="53"/>
        <v>0</v>
      </c>
      <c r="AT451" s="95">
        <f t="shared" si="53"/>
        <v>0</v>
      </c>
      <c r="AU451" s="95">
        <f t="shared" si="53"/>
        <v>0</v>
      </c>
      <c r="AV451" s="95">
        <f t="shared" si="53"/>
        <v>0</v>
      </c>
      <c r="AW451" s="95">
        <f t="shared" si="53"/>
        <v>0</v>
      </c>
      <c r="AX451" s="95">
        <f t="shared" si="53"/>
        <v>0</v>
      </c>
      <c r="AY451" s="95">
        <f t="shared" si="53"/>
        <v>0</v>
      </c>
      <c r="AZ451" s="95">
        <f t="shared" si="53"/>
        <v>0</v>
      </c>
      <c r="BA451" s="95">
        <f t="shared" si="53"/>
        <v>0</v>
      </c>
      <c r="BB451" s="95">
        <f t="shared" si="53"/>
        <v>0</v>
      </c>
      <c r="BC451" s="95">
        <f t="shared" si="53"/>
        <v>0</v>
      </c>
      <c r="BD451" s="95">
        <f t="shared" si="53"/>
        <v>0</v>
      </c>
      <c r="BE451" s="95">
        <f t="shared" si="53"/>
        <v>0</v>
      </c>
      <c r="BF451" s="95">
        <f t="shared" si="53"/>
        <v>0</v>
      </c>
      <c r="BG451" s="95">
        <f t="shared" si="53"/>
        <v>0</v>
      </c>
      <c r="BH451" s="95">
        <f t="shared" si="53"/>
        <v>0</v>
      </c>
      <c r="BI451" s="95">
        <f t="shared" si="53"/>
        <v>0</v>
      </c>
      <c r="BJ451" s="95">
        <f t="shared" si="53"/>
        <v>0</v>
      </c>
      <c r="BK451" s="95">
        <f t="shared" si="53"/>
        <v>0</v>
      </c>
      <c r="BL451" s="95">
        <f t="shared" si="53"/>
        <v>0</v>
      </c>
      <c r="BM451" s="95">
        <f t="shared" si="53"/>
        <v>0</v>
      </c>
    </row>
    <row r="452" spans="3:65">
      <c r="C452" s="15"/>
      <c r="D452">
        <f t="shared" si="39"/>
        <v>2</v>
      </c>
      <c r="E452" s="81"/>
      <c r="F452" s="95"/>
      <c r="G452" s="95"/>
      <c r="H452" s="95"/>
      <c r="I452" s="95"/>
      <c r="J452" s="95"/>
      <c r="K452" s="95"/>
      <c r="L452" s="95"/>
      <c r="M452" s="95"/>
      <c r="N452" s="95"/>
      <c r="O452" s="95"/>
      <c r="P452" s="95"/>
      <c r="Q452" s="95"/>
      <c r="R452" s="95"/>
      <c r="S452" s="95"/>
      <c r="T452" s="95"/>
      <c r="U452" s="95"/>
      <c r="V452" s="95"/>
      <c r="W452" s="95"/>
      <c r="X452" s="95"/>
      <c r="Y452" s="95"/>
      <c r="Z452" s="95"/>
      <c r="AA452" s="95"/>
      <c r="AB452" s="95"/>
      <c r="AC452" s="95"/>
      <c r="AD452" s="95"/>
      <c r="AE452" s="95"/>
      <c r="AF452" s="95"/>
      <c r="AG452" s="95"/>
      <c r="AH452" s="95"/>
      <c r="AI452" s="95"/>
      <c r="AJ452" s="95"/>
      <c r="AK452" s="95"/>
      <c r="AL452" s="95"/>
      <c r="AM452" s="95"/>
      <c r="AN452" s="95"/>
      <c r="AO452" s="95"/>
      <c r="AP452" s="95"/>
      <c r="AQ452" s="95"/>
      <c r="AR452" s="95"/>
      <c r="AS452" s="95"/>
      <c r="AT452" s="95"/>
      <c r="AU452" s="95"/>
      <c r="AV452" s="95"/>
      <c r="AW452" s="95"/>
      <c r="AX452" s="95"/>
      <c r="AY452" s="95"/>
      <c r="AZ452" s="95"/>
      <c r="BA452" s="95"/>
      <c r="BB452" s="95"/>
      <c r="BC452" s="95"/>
      <c r="BD452" s="95"/>
      <c r="BE452" s="95"/>
      <c r="BF452" s="95"/>
      <c r="BG452" s="95"/>
      <c r="BH452" s="95"/>
      <c r="BI452" s="95"/>
      <c r="BJ452" s="95"/>
      <c r="BK452" s="95"/>
      <c r="BL452" s="95"/>
      <c r="BM452" s="95"/>
    </row>
    <row r="453" spans="3:65">
      <c r="C453" s="15"/>
      <c r="D453">
        <f t="shared" si="39"/>
        <v>2</v>
      </c>
      <c r="E453" s="81"/>
      <c r="F453" s="95"/>
      <c r="G453" s="95"/>
      <c r="H453" s="95"/>
      <c r="I453" s="95"/>
      <c r="J453" s="95"/>
      <c r="K453" s="95"/>
      <c r="L453" s="95"/>
      <c r="M453" s="95"/>
      <c r="N453" s="95"/>
      <c r="O453" s="95"/>
      <c r="P453" s="95"/>
      <c r="Q453" s="95"/>
      <c r="R453" s="95"/>
      <c r="S453" s="95"/>
      <c r="T453" s="95"/>
      <c r="U453" s="95"/>
      <c r="V453" s="95"/>
      <c r="W453" s="95"/>
      <c r="X453" s="95"/>
      <c r="Y453" s="95"/>
      <c r="Z453" s="95"/>
      <c r="AA453" s="95"/>
      <c r="AB453" s="95"/>
      <c r="AC453" s="95"/>
      <c r="AD453" s="95"/>
      <c r="AE453" s="95"/>
      <c r="AF453" s="95"/>
      <c r="AG453" s="95"/>
      <c r="AH453" s="95"/>
      <c r="AI453" s="95"/>
      <c r="AJ453" s="95"/>
      <c r="AK453" s="95"/>
      <c r="AL453" s="95"/>
      <c r="AM453" s="95"/>
      <c r="AN453" s="95"/>
      <c r="AO453" s="95"/>
      <c r="AP453" s="95"/>
      <c r="AQ453" s="95"/>
      <c r="AR453" s="95"/>
      <c r="AS453" s="95"/>
      <c r="AT453" s="95"/>
      <c r="AU453" s="95"/>
      <c r="AV453" s="95"/>
      <c r="AW453" s="95"/>
      <c r="AX453" s="95"/>
      <c r="AY453" s="95"/>
      <c r="AZ453" s="95"/>
      <c r="BA453" s="95"/>
      <c r="BB453" s="95"/>
      <c r="BC453" s="95"/>
      <c r="BD453" s="95"/>
      <c r="BE453" s="95"/>
      <c r="BF453" s="95"/>
      <c r="BG453" s="95"/>
      <c r="BH453" s="95"/>
      <c r="BI453" s="95"/>
      <c r="BJ453" s="95"/>
      <c r="BK453" s="95"/>
      <c r="BL453" s="95"/>
      <c r="BM453" s="95"/>
    </row>
    <row r="454" spans="3:65">
      <c r="C454" s="15"/>
      <c r="D454">
        <f t="shared" si="39"/>
        <v>2</v>
      </c>
      <c r="E454" s="81"/>
      <c r="F454" s="95"/>
      <c r="G454" s="95"/>
      <c r="H454" s="95"/>
      <c r="I454" s="95"/>
      <c r="J454" s="95"/>
      <c r="K454" s="95"/>
      <c r="L454" s="95"/>
      <c r="M454" s="95"/>
      <c r="N454" s="95"/>
      <c r="O454" s="95"/>
      <c r="P454" s="95"/>
      <c r="Q454" s="95"/>
      <c r="R454" s="95"/>
      <c r="S454" s="95"/>
      <c r="T454" s="95"/>
      <c r="U454" s="95"/>
      <c r="V454" s="95"/>
      <c r="W454" s="95"/>
      <c r="X454" s="95"/>
      <c r="Y454" s="95"/>
      <c r="Z454" s="95"/>
      <c r="AA454" s="95"/>
      <c r="AB454" s="95"/>
      <c r="AC454" s="95"/>
      <c r="AD454" s="95"/>
      <c r="AE454" s="95"/>
      <c r="AF454" s="95"/>
      <c r="AG454" s="95"/>
      <c r="AH454" s="95"/>
      <c r="AI454" s="95"/>
      <c r="AJ454" s="95"/>
      <c r="AK454" s="95"/>
      <c r="AL454" s="95"/>
      <c r="AM454" s="95"/>
      <c r="AN454" s="95"/>
      <c r="AO454" s="95"/>
      <c r="AP454" s="95"/>
      <c r="AQ454" s="95"/>
      <c r="AR454" s="95"/>
      <c r="AS454" s="95"/>
      <c r="AT454" s="95"/>
      <c r="AU454" s="95"/>
      <c r="AV454" s="95"/>
      <c r="AW454" s="95"/>
      <c r="AX454" s="95"/>
      <c r="AY454" s="95"/>
      <c r="AZ454" s="95"/>
      <c r="BA454" s="95"/>
      <c r="BB454" s="95"/>
      <c r="BC454" s="95"/>
      <c r="BD454" s="95"/>
      <c r="BE454" s="95"/>
      <c r="BF454" s="95"/>
      <c r="BG454" s="95"/>
      <c r="BH454" s="95"/>
      <c r="BI454" s="95"/>
      <c r="BJ454" s="95"/>
      <c r="BK454" s="95"/>
      <c r="BL454" s="95"/>
      <c r="BM454" s="95"/>
    </row>
    <row r="455" spans="3:65">
      <c r="C455" s="15"/>
      <c r="D455">
        <v>3</v>
      </c>
      <c r="E455" s="81" t="s">
        <v>28</v>
      </c>
      <c r="F455" s="95">
        <f t="shared" ref="F455:AK455" si="54">F179+F194+F209+F224</f>
        <v>0</v>
      </c>
      <c r="G455" s="95">
        <f t="shared" si="54"/>
        <v>0</v>
      </c>
      <c r="H455" s="95">
        <f t="shared" si="54"/>
        <v>0</v>
      </c>
      <c r="I455" s="95">
        <f t="shared" si="54"/>
        <v>0</v>
      </c>
      <c r="J455" s="95">
        <f t="shared" si="54"/>
        <v>0</v>
      </c>
      <c r="K455" s="95">
        <f t="shared" si="54"/>
        <v>0</v>
      </c>
      <c r="L455" s="95">
        <f t="shared" si="54"/>
        <v>0</v>
      </c>
      <c r="M455" s="95">
        <f t="shared" si="54"/>
        <v>0</v>
      </c>
      <c r="N455" s="95">
        <f t="shared" si="54"/>
        <v>0</v>
      </c>
      <c r="O455" s="95">
        <f t="shared" si="54"/>
        <v>0</v>
      </c>
      <c r="P455" s="95">
        <f t="shared" si="54"/>
        <v>0</v>
      </c>
      <c r="Q455" s="95">
        <f t="shared" si="54"/>
        <v>0</v>
      </c>
      <c r="R455" s="95">
        <f t="shared" si="54"/>
        <v>0</v>
      </c>
      <c r="S455" s="95">
        <f t="shared" si="54"/>
        <v>0</v>
      </c>
      <c r="T455" s="95">
        <f t="shared" si="54"/>
        <v>0</v>
      </c>
      <c r="U455" s="95">
        <f t="shared" si="54"/>
        <v>0</v>
      </c>
      <c r="V455" s="95">
        <f t="shared" si="54"/>
        <v>0</v>
      </c>
      <c r="W455" s="95">
        <f t="shared" si="54"/>
        <v>0</v>
      </c>
      <c r="X455" s="95">
        <f t="shared" si="54"/>
        <v>0</v>
      </c>
      <c r="Y455" s="95">
        <f t="shared" si="54"/>
        <v>0</v>
      </c>
      <c r="Z455" s="95">
        <f t="shared" si="54"/>
        <v>0</v>
      </c>
      <c r="AA455" s="95">
        <f t="shared" si="54"/>
        <v>0</v>
      </c>
      <c r="AB455" s="95">
        <f t="shared" si="54"/>
        <v>0</v>
      </c>
      <c r="AC455" s="95">
        <f t="shared" si="54"/>
        <v>0</v>
      </c>
      <c r="AD455" s="95">
        <f t="shared" si="54"/>
        <v>0</v>
      </c>
      <c r="AE455" s="95">
        <f t="shared" si="54"/>
        <v>0</v>
      </c>
      <c r="AF455" s="95">
        <f t="shared" si="54"/>
        <v>0</v>
      </c>
      <c r="AG455" s="95">
        <f t="shared" si="54"/>
        <v>0</v>
      </c>
      <c r="AH455" s="95">
        <f t="shared" si="54"/>
        <v>0</v>
      </c>
      <c r="AI455" s="95">
        <f t="shared" si="54"/>
        <v>0</v>
      </c>
      <c r="AJ455" s="95">
        <f t="shared" si="54"/>
        <v>0</v>
      </c>
      <c r="AK455" s="95">
        <f t="shared" si="54"/>
        <v>0</v>
      </c>
      <c r="AL455" s="95">
        <f t="shared" ref="AL455:BM455" si="55">AL179+AL194+AL209+AL224</f>
        <v>0</v>
      </c>
      <c r="AM455" s="95">
        <f t="shared" si="55"/>
        <v>0</v>
      </c>
      <c r="AN455" s="95">
        <f t="shared" si="55"/>
        <v>0</v>
      </c>
      <c r="AO455" s="95">
        <f t="shared" si="55"/>
        <v>0</v>
      </c>
      <c r="AP455" s="95">
        <f t="shared" si="55"/>
        <v>0</v>
      </c>
      <c r="AQ455" s="95">
        <f t="shared" si="55"/>
        <v>0</v>
      </c>
      <c r="AR455" s="95">
        <f t="shared" si="55"/>
        <v>0</v>
      </c>
      <c r="AS455" s="95">
        <f t="shared" si="55"/>
        <v>0</v>
      </c>
      <c r="AT455" s="95">
        <f t="shared" si="55"/>
        <v>0</v>
      </c>
      <c r="AU455" s="95">
        <f t="shared" si="55"/>
        <v>0</v>
      </c>
      <c r="AV455" s="95">
        <f t="shared" si="55"/>
        <v>0</v>
      </c>
      <c r="AW455" s="95">
        <f t="shared" si="55"/>
        <v>0</v>
      </c>
      <c r="AX455" s="95">
        <f t="shared" si="55"/>
        <v>0</v>
      </c>
      <c r="AY455" s="95">
        <f t="shared" si="55"/>
        <v>0</v>
      </c>
      <c r="AZ455" s="95">
        <f t="shared" si="55"/>
        <v>0</v>
      </c>
      <c r="BA455" s="95">
        <f t="shared" si="55"/>
        <v>0</v>
      </c>
      <c r="BB455" s="95">
        <f t="shared" si="55"/>
        <v>0</v>
      </c>
      <c r="BC455" s="95">
        <f t="shared" si="55"/>
        <v>0</v>
      </c>
      <c r="BD455" s="95">
        <f t="shared" si="55"/>
        <v>0</v>
      </c>
      <c r="BE455" s="95">
        <f t="shared" si="55"/>
        <v>0</v>
      </c>
      <c r="BF455" s="95">
        <f t="shared" si="55"/>
        <v>0</v>
      </c>
      <c r="BG455" s="95">
        <f t="shared" si="55"/>
        <v>0</v>
      </c>
      <c r="BH455" s="95">
        <f t="shared" si="55"/>
        <v>0</v>
      </c>
      <c r="BI455" s="95">
        <f t="shared" si="55"/>
        <v>0</v>
      </c>
      <c r="BJ455" s="95">
        <f t="shared" si="55"/>
        <v>0</v>
      </c>
      <c r="BK455" s="95">
        <f t="shared" si="55"/>
        <v>0</v>
      </c>
      <c r="BL455" s="95">
        <f t="shared" si="55"/>
        <v>0</v>
      </c>
      <c r="BM455" s="95">
        <f t="shared" si="55"/>
        <v>0</v>
      </c>
    </row>
    <row r="456" spans="3:65">
      <c r="C456" s="15"/>
      <c r="D456">
        <f t="shared" ref="D456:D467" si="56">D455</f>
        <v>3</v>
      </c>
      <c r="E456" s="81" t="s">
        <v>379</v>
      </c>
      <c r="F456" s="95">
        <f t="shared" ref="F456:AK456" si="57">F180+F195+F210+F225</f>
        <v>0</v>
      </c>
      <c r="G456" s="95">
        <f t="shared" si="57"/>
        <v>0</v>
      </c>
      <c r="H456" s="95">
        <f t="shared" si="57"/>
        <v>0</v>
      </c>
      <c r="I456" s="95">
        <f t="shared" si="57"/>
        <v>0</v>
      </c>
      <c r="J456" s="95">
        <f t="shared" si="57"/>
        <v>0</v>
      </c>
      <c r="K456" s="95">
        <f t="shared" si="57"/>
        <v>0</v>
      </c>
      <c r="L456" s="95">
        <f t="shared" si="57"/>
        <v>0</v>
      </c>
      <c r="M456" s="95">
        <f t="shared" si="57"/>
        <v>0</v>
      </c>
      <c r="N456" s="95">
        <f t="shared" si="57"/>
        <v>0</v>
      </c>
      <c r="O456" s="95">
        <f t="shared" si="57"/>
        <v>0</v>
      </c>
      <c r="P456" s="95">
        <f t="shared" si="57"/>
        <v>0</v>
      </c>
      <c r="Q456" s="95">
        <f t="shared" si="57"/>
        <v>0</v>
      </c>
      <c r="R456" s="95">
        <f t="shared" si="57"/>
        <v>0</v>
      </c>
      <c r="S456" s="95">
        <f t="shared" si="57"/>
        <v>0</v>
      </c>
      <c r="T456" s="95">
        <f t="shared" si="57"/>
        <v>0</v>
      </c>
      <c r="U456" s="95">
        <f t="shared" si="57"/>
        <v>0</v>
      </c>
      <c r="V456" s="95">
        <f t="shared" si="57"/>
        <v>0</v>
      </c>
      <c r="W456" s="95">
        <f t="shared" si="57"/>
        <v>0</v>
      </c>
      <c r="X456" s="95">
        <f t="shared" si="57"/>
        <v>0</v>
      </c>
      <c r="Y456" s="95">
        <f t="shared" si="57"/>
        <v>0</v>
      </c>
      <c r="Z456" s="95">
        <f t="shared" si="57"/>
        <v>0</v>
      </c>
      <c r="AA456" s="95">
        <f t="shared" si="57"/>
        <v>0</v>
      </c>
      <c r="AB456" s="95">
        <f t="shared" si="57"/>
        <v>0</v>
      </c>
      <c r="AC456" s="95">
        <f t="shared" si="57"/>
        <v>0</v>
      </c>
      <c r="AD456" s="95">
        <f t="shared" si="57"/>
        <v>0</v>
      </c>
      <c r="AE456" s="95">
        <f t="shared" si="57"/>
        <v>0</v>
      </c>
      <c r="AF456" s="95">
        <f t="shared" si="57"/>
        <v>0</v>
      </c>
      <c r="AG456" s="95">
        <f t="shared" si="57"/>
        <v>0</v>
      </c>
      <c r="AH456" s="95">
        <f t="shared" si="57"/>
        <v>0</v>
      </c>
      <c r="AI456" s="95">
        <f t="shared" si="57"/>
        <v>0</v>
      </c>
      <c r="AJ456" s="95">
        <f t="shared" si="57"/>
        <v>0</v>
      </c>
      <c r="AK456" s="95">
        <f t="shared" si="57"/>
        <v>0</v>
      </c>
      <c r="AL456" s="95">
        <f t="shared" ref="AL456:BM456" si="58">AL180+AL195+AL210+AL225</f>
        <v>0</v>
      </c>
      <c r="AM456" s="95">
        <f t="shared" si="58"/>
        <v>0</v>
      </c>
      <c r="AN456" s="95">
        <f t="shared" si="58"/>
        <v>0</v>
      </c>
      <c r="AO456" s="95">
        <f t="shared" si="58"/>
        <v>0</v>
      </c>
      <c r="AP456" s="95">
        <f t="shared" si="58"/>
        <v>0</v>
      </c>
      <c r="AQ456" s="95">
        <f t="shared" si="58"/>
        <v>0</v>
      </c>
      <c r="AR456" s="95">
        <f t="shared" si="58"/>
        <v>0</v>
      </c>
      <c r="AS456" s="95">
        <f t="shared" si="58"/>
        <v>0</v>
      </c>
      <c r="AT456" s="95">
        <f t="shared" si="58"/>
        <v>0</v>
      </c>
      <c r="AU456" s="95">
        <f t="shared" si="58"/>
        <v>0</v>
      </c>
      <c r="AV456" s="95">
        <f t="shared" si="58"/>
        <v>0</v>
      </c>
      <c r="AW456" s="95">
        <f t="shared" si="58"/>
        <v>0</v>
      </c>
      <c r="AX456" s="95">
        <f t="shared" si="58"/>
        <v>0</v>
      </c>
      <c r="AY456" s="95">
        <f t="shared" si="58"/>
        <v>0</v>
      </c>
      <c r="AZ456" s="95">
        <f t="shared" si="58"/>
        <v>0</v>
      </c>
      <c r="BA456" s="95">
        <f t="shared" si="58"/>
        <v>0</v>
      </c>
      <c r="BB456" s="95">
        <f t="shared" si="58"/>
        <v>0</v>
      </c>
      <c r="BC456" s="95">
        <f t="shared" si="58"/>
        <v>0</v>
      </c>
      <c r="BD456" s="95">
        <f t="shared" si="58"/>
        <v>0</v>
      </c>
      <c r="BE456" s="95">
        <f t="shared" si="58"/>
        <v>0</v>
      </c>
      <c r="BF456" s="95">
        <f t="shared" si="58"/>
        <v>0</v>
      </c>
      <c r="BG456" s="95">
        <f t="shared" si="58"/>
        <v>0</v>
      </c>
      <c r="BH456" s="95">
        <f t="shared" si="58"/>
        <v>0</v>
      </c>
      <c r="BI456" s="95">
        <f t="shared" si="58"/>
        <v>0</v>
      </c>
      <c r="BJ456" s="95">
        <f t="shared" si="58"/>
        <v>0</v>
      </c>
      <c r="BK456" s="95">
        <f t="shared" si="58"/>
        <v>0</v>
      </c>
      <c r="BL456" s="95">
        <f t="shared" si="58"/>
        <v>0</v>
      </c>
      <c r="BM456" s="95">
        <f t="shared" si="58"/>
        <v>0</v>
      </c>
    </row>
    <row r="457" spans="3:65">
      <c r="C457" s="15"/>
      <c r="D457">
        <f t="shared" si="56"/>
        <v>3</v>
      </c>
      <c r="E457" s="81" t="s">
        <v>30</v>
      </c>
      <c r="F457" s="95">
        <f t="shared" ref="F457:AK457" si="59">F181+F196+F211+F226</f>
        <v>0</v>
      </c>
      <c r="G457" s="95">
        <f t="shared" si="59"/>
        <v>0</v>
      </c>
      <c r="H457" s="95">
        <f t="shared" si="59"/>
        <v>0</v>
      </c>
      <c r="I457" s="95">
        <f t="shared" si="59"/>
        <v>0</v>
      </c>
      <c r="J457" s="95">
        <f t="shared" si="59"/>
        <v>0</v>
      </c>
      <c r="K457" s="95">
        <f t="shared" si="59"/>
        <v>0</v>
      </c>
      <c r="L457" s="95">
        <f t="shared" si="59"/>
        <v>0</v>
      </c>
      <c r="M457" s="95">
        <f t="shared" si="59"/>
        <v>0</v>
      </c>
      <c r="N457" s="95">
        <f t="shared" si="59"/>
        <v>0</v>
      </c>
      <c r="O457" s="95">
        <f t="shared" si="59"/>
        <v>0</v>
      </c>
      <c r="P457" s="95">
        <f t="shared" si="59"/>
        <v>0</v>
      </c>
      <c r="Q457" s="95">
        <f t="shared" si="59"/>
        <v>0</v>
      </c>
      <c r="R457" s="95">
        <f t="shared" si="59"/>
        <v>0</v>
      </c>
      <c r="S457" s="95">
        <f t="shared" si="59"/>
        <v>0</v>
      </c>
      <c r="T457" s="95">
        <f t="shared" si="59"/>
        <v>0</v>
      </c>
      <c r="U457" s="95">
        <f t="shared" si="59"/>
        <v>0</v>
      </c>
      <c r="V457" s="95">
        <f t="shared" si="59"/>
        <v>0</v>
      </c>
      <c r="W457" s="95">
        <f t="shared" si="59"/>
        <v>0</v>
      </c>
      <c r="X457" s="95">
        <f t="shared" si="59"/>
        <v>0</v>
      </c>
      <c r="Y457" s="95">
        <f t="shared" si="59"/>
        <v>0</v>
      </c>
      <c r="Z457" s="95">
        <f t="shared" si="59"/>
        <v>0</v>
      </c>
      <c r="AA457" s="95">
        <f t="shared" si="59"/>
        <v>0</v>
      </c>
      <c r="AB457" s="95">
        <f t="shared" si="59"/>
        <v>0</v>
      </c>
      <c r="AC457" s="95">
        <f t="shared" si="59"/>
        <v>0</v>
      </c>
      <c r="AD457" s="95">
        <f t="shared" si="59"/>
        <v>0</v>
      </c>
      <c r="AE457" s="95">
        <f t="shared" si="59"/>
        <v>0</v>
      </c>
      <c r="AF457" s="95">
        <f t="shared" si="59"/>
        <v>0</v>
      </c>
      <c r="AG457" s="95">
        <f t="shared" si="59"/>
        <v>0</v>
      </c>
      <c r="AH457" s="95">
        <f t="shared" si="59"/>
        <v>0</v>
      </c>
      <c r="AI457" s="95">
        <f t="shared" si="59"/>
        <v>0</v>
      </c>
      <c r="AJ457" s="95">
        <f t="shared" si="59"/>
        <v>0</v>
      </c>
      <c r="AK457" s="95">
        <f t="shared" si="59"/>
        <v>0</v>
      </c>
      <c r="AL457" s="95">
        <f t="shared" ref="AL457:BM457" si="60">AL181+AL196+AL211+AL226</f>
        <v>0</v>
      </c>
      <c r="AM457" s="95">
        <f t="shared" si="60"/>
        <v>0</v>
      </c>
      <c r="AN457" s="95">
        <f t="shared" si="60"/>
        <v>0</v>
      </c>
      <c r="AO457" s="95">
        <f t="shared" si="60"/>
        <v>0</v>
      </c>
      <c r="AP457" s="95">
        <f t="shared" si="60"/>
        <v>0</v>
      </c>
      <c r="AQ457" s="95">
        <f t="shared" si="60"/>
        <v>0</v>
      </c>
      <c r="AR457" s="95">
        <f t="shared" si="60"/>
        <v>0</v>
      </c>
      <c r="AS457" s="95">
        <f t="shared" si="60"/>
        <v>0</v>
      </c>
      <c r="AT457" s="95">
        <f t="shared" si="60"/>
        <v>0</v>
      </c>
      <c r="AU457" s="95">
        <f t="shared" si="60"/>
        <v>0</v>
      </c>
      <c r="AV457" s="95">
        <f t="shared" si="60"/>
        <v>0</v>
      </c>
      <c r="AW457" s="95">
        <f t="shared" si="60"/>
        <v>0</v>
      </c>
      <c r="AX457" s="95">
        <f t="shared" si="60"/>
        <v>0</v>
      </c>
      <c r="AY457" s="95">
        <f t="shared" si="60"/>
        <v>0</v>
      </c>
      <c r="AZ457" s="95">
        <f t="shared" si="60"/>
        <v>0</v>
      </c>
      <c r="BA457" s="95">
        <f t="shared" si="60"/>
        <v>0</v>
      </c>
      <c r="BB457" s="95">
        <f t="shared" si="60"/>
        <v>0</v>
      </c>
      <c r="BC457" s="95">
        <f t="shared" si="60"/>
        <v>0</v>
      </c>
      <c r="BD457" s="95">
        <f t="shared" si="60"/>
        <v>0</v>
      </c>
      <c r="BE457" s="95">
        <f t="shared" si="60"/>
        <v>0</v>
      </c>
      <c r="BF457" s="95">
        <f t="shared" si="60"/>
        <v>0</v>
      </c>
      <c r="BG457" s="95">
        <f t="shared" si="60"/>
        <v>0</v>
      </c>
      <c r="BH457" s="95">
        <f t="shared" si="60"/>
        <v>0</v>
      </c>
      <c r="BI457" s="95">
        <f t="shared" si="60"/>
        <v>0</v>
      </c>
      <c r="BJ457" s="95">
        <f t="shared" si="60"/>
        <v>0</v>
      </c>
      <c r="BK457" s="95">
        <f t="shared" si="60"/>
        <v>0</v>
      </c>
      <c r="BL457" s="95">
        <f t="shared" si="60"/>
        <v>0</v>
      </c>
      <c r="BM457" s="95">
        <f t="shared" si="60"/>
        <v>0</v>
      </c>
    </row>
    <row r="458" spans="3:65">
      <c r="C458" s="15"/>
      <c r="D458">
        <f t="shared" si="56"/>
        <v>3</v>
      </c>
      <c r="E458" s="81" t="s">
        <v>32</v>
      </c>
      <c r="F458" s="95">
        <f t="shared" ref="F458:AK458" si="61">F182+F197+F212+F227</f>
        <v>0</v>
      </c>
      <c r="G458" s="95">
        <f t="shared" si="61"/>
        <v>0</v>
      </c>
      <c r="H458" s="95">
        <f t="shared" si="61"/>
        <v>0</v>
      </c>
      <c r="I458" s="95">
        <f t="shared" si="61"/>
        <v>0</v>
      </c>
      <c r="J458" s="95">
        <f t="shared" si="61"/>
        <v>0</v>
      </c>
      <c r="K458" s="95">
        <f t="shared" si="61"/>
        <v>0</v>
      </c>
      <c r="L458" s="95">
        <f t="shared" si="61"/>
        <v>0</v>
      </c>
      <c r="M458" s="95">
        <f t="shared" si="61"/>
        <v>0</v>
      </c>
      <c r="N458" s="95">
        <f t="shared" si="61"/>
        <v>0</v>
      </c>
      <c r="O458" s="95">
        <f t="shared" si="61"/>
        <v>0</v>
      </c>
      <c r="P458" s="95">
        <f t="shared" si="61"/>
        <v>0</v>
      </c>
      <c r="Q458" s="95">
        <f t="shared" si="61"/>
        <v>0</v>
      </c>
      <c r="R458" s="95">
        <f t="shared" si="61"/>
        <v>0</v>
      </c>
      <c r="S458" s="95">
        <f t="shared" si="61"/>
        <v>0</v>
      </c>
      <c r="T458" s="95">
        <f t="shared" si="61"/>
        <v>0</v>
      </c>
      <c r="U458" s="95">
        <f t="shared" si="61"/>
        <v>0</v>
      </c>
      <c r="V458" s="95">
        <f t="shared" si="61"/>
        <v>0</v>
      </c>
      <c r="W458" s="95">
        <f t="shared" si="61"/>
        <v>0</v>
      </c>
      <c r="X458" s="95">
        <f t="shared" si="61"/>
        <v>0</v>
      </c>
      <c r="Y458" s="95">
        <f t="shared" si="61"/>
        <v>0</v>
      </c>
      <c r="Z458" s="95">
        <f t="shared" si="61"/>
        <v>0</v>
      </c>
      <c r="AA458" s="95">
        <f t="shared" si="61"/>
        <v>0</v>
      </c>
      <c r="AB458" s="95">
        <f t="shared" si="61"/>
        <v>0</v>
      </c>
      <c r="AC458" s="95">
        <f t="shared" si="61"/>
        <v>0</v>
      </c>
      <c r="AD458" s="95">
        <f t="shared" si="61"/>
        <v>0</v>
      </c>
      <c r="AE458" s="95">
        <f t="shared" si="61"/>
        <v>0</v>
      </c>
      <c r="AF458" s="95">
        <f t="shared" si="61"/>
        <v>0</v>
      </c>
      <c r="AG458" s="95">
        <f t="shared" si="61"/>
        <v>0</v>
      </c>
      <c r="AH458" s="95">
        <f t="shared" si="61"/>
        <v>0</v>
      </c>
      <c r="AI458" s="95">
        <f t="shared" si="61"/>
        <v>0</v>
      </c>
      <c r="AJ458" s="95">
        <f t="shared" si="61"/>
        <v>0</v>
      </c>
      <c r="AK458" s="95">
        <f t="shared" si="61"/>
        <v>0</v>
      </c>
      <c r="AL458" s="95">
        <f t="shared" ref="AL458:BM458" si="62">AL182+AL197+AL212+AL227</f>
        <v>0</v>
      </c>
      <c r="AM458" s="95">
        <f t="shared" si="62"/>
        <v>0</v>
      </c>
      <c r="AN458" s="95">
        <f t="shared" si="62"/>
        <v>0</v>
      </c>
      <c r="AO458" s="95">
        <f t="shared" si="62"/>
        <v>0</v>
      </c>
      <c r="AP458" s="95">
        <f t="shared" si="62"/>
        <v>0</v>
      </c>
      <c r="AQ458" s="95">
        <f t="shared" si="62"/>
        <v>0</v>
      </c>
      <c r="AR458" s="95">
        <f t="shared" si="62"/>
        <v>0</v>
      </c>
      <c r="AS458" s="95">
        <f t="shared" si="62"/>
        <v>0</v>
      </c>
      <c r="AT458" s="95">
        <f t="shared" si="62"/>
        <v>0</v>
      </c>
      <c r="AU458" s="95">
        <f t="shared" si="62"/>
        <v>0</v>
      </c>
      <c r="AV458" s="95">
        <f t="shared" si="62"/>
        <v>0</v>
      </c>
      <c r="AW458" s="95">
        <f t="shared" si="62"/>
        <v>0</v>
      </c>
      <c r="AX458" s="95">
        <f t="shared" si="62"/>
        <v>0</v>
      </c>
      <c r="AY458" s="95">
        <f t="shared" si="62"/>
        <v>0</v>
      </c>
      <c r="AZ458" s="95">
        <f t="shared" si="62"/>
        <v>0</v>
      </c>
      <c r="BA458" s="95">
        <f t="shared" si="62"/>
        <v>0</v>
      </c>
      <c r="BB458" s="95">
        <f t="shared" si="62"/>
        <v>0</v>
      </c>
      <c r="BC458" s="95">
        <f t="shared" si="62"/>
        <v>0</v>
      </c>
      <c r="BD458" s="95">
        <f t="shared" si="62"/>
        <v>0</v>
      </c>
      <c r="BE458" s="95">
        <f t="shared" si="62"/>
        <v>0</v>
      </c>
      <c r="BF458" s="95">
        <f t="shared" si="62"/>
        <v>0</v>
      </c>
      <c r="BG458" s="95">
        <f t="shared" si="62"/>
        <v>0</v>
      </c>
      <c r="BH458" s="95">
        <f t="shared" si="62"/>
        <v>0</v>
      </c>
      <c r="BI458" s="95">
        <f t="shared" si="62"/>
        <v>0</v>
      </c>
      <c r="BJ458" s="95">
        <f t="shared" si="62"/>
        <v>0</v>
      </c>
      <c r="BK458" s="95">
        <f t="shared" si="62"/>
        <v>0</v>
      </c>
      <c r="BL458" s="95">
        <f t="shared" si="62"/>
        <v>0</v>
      </c>
      <c r="BM458" s="95">
        <f t="shared" si="62"/>
        <v>0</v>
      </c>
    </row>
    <row r="459" spans="3:65">
      <c r="C459" s="15"/>
      <c r="D459">
        <f t="shared" si="56"/>
        <v>3</v>
      </c>
      <c r="E459" s="81" t="s">
        <v>33</v>
      </c>
      <c r="F459" s="95">
        <f t="shared" ref="F459:AK459" si="63">F183+F198+F213+F228</f>
        <v>0</v>
      </c>
      <c r="G459" s="95">
        <f t="shared" si="63"/>
        <v>0</v>
      </c>
      <c r="H459" s="95">
        <f t="shared" si="63"/>
        <v>0</v>
      </c>
      <c r="I459" s="95">
        <f t="shared" si="63"/>
        <v>0</v>
      </c>
      <c r="J459" s="95">
        <f t="shared" si="63"/>
        <v>0</v>
      </c>
      <c r="K459" s="95">
        <f t="shared" si="63"/>
        <v>0</v>
      </c>
      <c r="L459" s="95">
        <f t="shared" si="63"/>
        <v>0</v>
      </c>
      <c r="M459" s="95">
        <f t="shared" si="63"/>
        <v>0</v>
      </c>
      <c r="N459" s="95">
        <f t="shared" si="63"/>
        <v>0</v>
      </c>
      <c r="O459" s="95">
        <f t="shared" si="63"/>
        <v>0</v>
      </c>
      <c r="P459" s="95">
        <f t="shared" si="63"/>
        <v>0</v>
      </c>
      <c r="Q459" s="95">
        <f t="shared" si="63"/>
        <v>0</v>
      </c>
      <c r="R459" s="95">
        <f t="shared" si="63"/>
        <v>0</v>
      </c>
      <c r="S459" s="95">
        <f t="shared" si="63"/>
        <v>0</v>
      </c>
      <c r="T459" s="95">
        <f t="shared" si="63"/>
        <v>0</v>
      </c>
      <c r="U459" s="95">
        <f t="shared" si="63"/>
        <v>0</v>
      </c>
      <c r="V459" s="95">
        <f t="shared" si="63"/>
        <v>0</v>
      </c>
      <c r="W459" s="95">
        <f t="shared" si="63"/>
        <v>0</v>
      </c>
      <c r="X459" s="95">
        <f t="shared" si="63"/>
        <v>0</v>
      </c>
      <c r="Y459" s="95">
        <f t="shared" si="63"/>
        <v>0</v>
      </c>
      <c r="Z459" s="95">
        <f t="shared" si="63"/>
        <v>0</v>
      </c>
      <c r="AA459" s="95">
        <f t="shared" si="63"/>
        <v>0</v>
      </c>
      <c r="AB459" s="95">
        <f t="shared" si="63"/>
        <v>0</v>
      </c>
      <c r="AC459" s="95">
        <f t="shared" si="63"/>
        <v>0</v>
      </c>
      <c r="AD459" s="95">
        <f t="shared" si="63"/>
        <v>0</v>
      </c>
      <c r="AE459" s="95">
        <f t="shared" si="63"/>
        <v>0</v>
      </c>
      <c r="AF459" s="95">
        <f t="shared" si="63"/>
        <v>0</v>
      </c>
      <c r="AG459" s="95">
        <f t="shared" si="63"/>
        <v>0</v>
      </c>
      <c r="AH459" s="95">
        <f t="shared" si="63"/>
        <v>0</v>
      </c>
      <c r="AI459" s="95">
        <f t="shared" si="63"/>
        <v>0</v>
      </c>
      <c r="AJ459" s="95">
        <f t="shared" si="63"/>
        <v>0</v>
      </c>
      <c r="AK459" s="95">
        <f t="shared" si="63"/>
        <v>0</v>
      </c>
      <c r="AL459" s="95">
        <f t="shared" ref="AL459:BM459" si="64">AL183+AL198+AL213+AL228</f>
        <v>0</v>
      </c>
      <c r="AM459" s="95">
        <f t="shared" si="64"/>
        <v>0</v>
      </c>
      <c r="AN459" s="95">
        <f t="shared" si="64"/>
        <v>0</v>
      </c>
      <c r="AO459" s="95">
        <f t="shared" si="64"/>
        <v>0</v>
      </c>
      <c r="AP459" s="95">
        <f t="shared" si="64"/>
        <v>0</v>
      </c>
      <c r="AQ459" s="95">
        <f t="shared" si="64"/>
        <v>0</v>
      </c>
      <c r="AR459" s="95">
        <f t="shared" si="64"/>
        <v>0</v>
      </c>
      <c r="AS459" s="95">
        <f t="shared" si="64"/>
        <v>0</v>
      </c>
      <c r="AT459" s="95">
        <f t="shared" si="64"/>
        <v>0</v>
      </c>
      <c r="AU459" s="95">
        <f t="shared" si="64"/>
        <v>0</v>
      </c>
      <c r="AV459" s="95">
        <f t="shared" si="64"/>
        <v>0</v>
      </c>
      <c r="AW459" s="95">
        <f t="shared" si="64"/>
        <v>0</v>
      </c>
      <c r="AX459" s="95">
        <f t="shared" si="64"/>
        <v>0</v>
      </c>
      <c r="AY459" s="95">
        <f t="shared" si="64"/>
        <v>0</v>
      </c>
      <c r="AZ459" s="95">
        <f t="shared" si="64"/>
        <v>0</v>
      </c>
      <c r="BA459" s="95">
        <f t="shared" si="64"/>
        <v>0</v>
      </c>
      <c r="BB459" s="95">
        <f t="shared" si="64"/>
        <v>0</v>
      </c>
      <c r="BC459" s="95">
        <f t="shared" si="64"/>
        <v>0</v>
      </c>
      <c r="BD459" s="95">
        <f t="shared" si="64"/>
        <v>0</v>
      </c>
      <c r="BE459" s="95">
        <f t="shared" si="64"/>
        <v>0</v>
      </c>
      <c r="BF459" s="95">
        <f t="shared" si="64"/>
        <v>0</v>
      </c>
      <c r="BG459" s="95">
        <f t="shared" si="64"/>
        <v>0</v>
      </c>
      <c r="BH459" s="95">
        <f t="shared" si="64"/>
        <v>0</v>
      </c>
      <c r="BI459" s="95">
        <f t="shared" si="64"/>
        <v>0</v>
      </c>
      <c r="BJ459" s="95">
        <f t="shared" si="64"/>
        <v>0</v>
      </c>
      <c r="BK459" s="95">
        <f t="shared" si="64"/>
        <v>0</v>
      </c>
      <c r="BL459" s="95">
        <f t="shared" si="64"/>
        <v>0</v>
      </c>
      <c r="BM459" s="95">
        <f t="shared" si="64"/>
        <v>0</v>
      </c>
    </row>
    <row r="460" spans="3:65">
      <c r="C460" s="15"/>
      <c r="D460">
        <f t="shared" si="56"/>
        <v>3</v>
      </c>
      <c r="E460" s="81" t="s">
        <v>34</v>
      </c>
      <c r="F460" s="95">
        <f t="shared" ref="F460:AK460" si="65">F184+F199+F214+F229</f>
        <v>0</v>
      </c>
      <c r="G460" s="95">
        <f t="shared" si="65"/>
        <v>0</v>
      </c>
      <c r="H460" s="95">
        <f t="shared" si="65"/>
        <v>0</v>
      </c>
      <c r="I460" s="95">
        <f t="shared" si="65"/>
        <v>0</v>
      </c>
      <c r="J460" s="95">
        <f t="shared" si="65"/>
        <v>0</v>
      </c>
      <c r="K460" s="95">
        <f t="shared" si="65"/>
        <v>0</v>
      </c>
      <c r="L460" s="95">
        <f t="shared" si="65"/>
        <v>0</v>
      </c>
      <c r="M460" s="95">
        <f t="shared" si="65"/>
        <v>0</v>
      </c>
      <c r="N460" s="95">
        <f t="shared" si="65"/>
        <v>0</v>
      </c>
      <c r="O460" s="95">
        <f t="shared" si="65"/>
        <v>0</v>
      </c>
      <c r="P460" s="95">
        <f t="shared" si="65"/>
        <v>0</v>
      </c>
      <c r="Q460" s="95">
        <f t="shared" si="65"/>
        <v>0</v>
      </c>
      <c r="R460" s="95">
        <f t="shared" si="65"/>
        <v>0</v>
      </c>
      <c r="S460" s="95">
        <f t="shared" si="65"/>
        <v>0</v>
      </c>
      <c r="T460" s="95">
        <f t="shared" si="65"/>
        <v>0</v>
      </c>
      <c r="U460" s="95">
        <f t="shared" si="65"/>
        <v>0</v>
      </c>
      <c r="V460" s="95">
        <f t="shared" si="65"/>
        <v>0</v>
      </c>
      <c r="W460" s="95">
        <f t="shared" si="65"/>
        <v>0</v>
      </c>
      <c r="X460" s="95">
        <f t="shared" si="65"/>
        <v>0</v>
      </c>
      <c r="Y460" s="95">
        <f t="shared" si="65"/>
        <v>0</v>
      </c>
      <c r="Z460" s="95">
        <f t="shared" si="65"/>
        <v>0</v>
      </c>
      <c r="AA460" s="95">
        <f t="shared" si="65"/>
        <v>0</v>
      </c>
      <c r="AB460" s="95">
        <f t="shared" si="65"/>
        <v>0</v>
      </c>
      <c r="AC460" s="95">
        <f t="shared" si="65"/>
        <v>0</v>
      </c>
      <c r="AD460" s="95">
        <f t="shared" si="65"/>
        <v>0</v>
      </c>
      <c r="AE460" s="95">
        <f t="shared" si="65"/>
        <v>0</v>
      </c>
      <c r="AF460" s="95">
        <f t="shared" si="65"/>
        <v>0</v>
      </c>
      <c r="AG460" s="95">
        <f t="shared" si="65"/>
        <v>0</v>
      </c>
      <c r="AH460" s="95">
        <f t="shared" si="65"/>
        <v>0</v>
      </c>
      <c r="AI460" s="95">
        <f t="shared" si="65"/>
        <v>0</v>
      </c>
      <c r="AJ460" s="95">
        <f t="shared" si="65"/>
        <v>0</v>
      </c>
      <c r="AK460" s="95">
        <f t="shared" si="65"/>
        <v>0</v>
      </c>
      <c r="AL460" s="95">
        <f t="shared" ref="AL460:BM460" si="66">AL184+AL199+AL214+AL229</f>
        <v>0</v>
      </c>
      <c r="AM460" s="95">
        <f t="shared" si="66"/>
        <v>0</v>
      </c>
      <c r="AN460" s="95">
        <f t="shared" si="66"/>
        <v>0</v>
      </c>
      <c r="AO460" s="95">
        <f t="shared" si="66"/>
        <v>0</v>
      </c>
      <c r="AP460" s="95">
        <f t="shared" si="66"/>
        <v>0</v>
      </c>
      <c r="AQ460" s="95">
        <f t="shared" si="66"/>
        <v>0</v>
      </c>
      <c r="AR460" s="95">
        <f t="shared" si="66"/>
        <v>0</v>
      </c>
      <c r="AS460" s="95">
        <f t="shared" si="66"/>
        <v>0</v>
      </c>
      <c r="AT460" s="95">
        <f t="shared" si="66"/>
        <v>0</v>
      </c>
      <c r="AU460" s="95">
        <f t="shared" si="66"/>
        <v>0</v>
      </c>
      <c r="AV460" s="95">
        <f t="shared" si="66"/>
        <v>0</v>
      </c>
      <c r="AW460" s="95">
        <f t="shared" si="66"/>
        <v>0</v>
      </c>
      <c r="AX460" s="95">
        <f t="shared" si="66"/>
        <v>0</v>
      </c>
      <c r="AY460" s="95">
        <f t="shared" si="66"/>
        <v>0</v>
      </c>
      <c r="AZ460" s="95">
        <f t="shared" si="66"/>
        <v>0</v>
      </c>
      <c r="BA460" s="95">
        <f t="shared" si="66"/>
        <v>0</v>
      </c>
      <c r="BB460" s="95">
        <f t="shared" si="66"/>
        <v>0</v>
      </c>
      <c r="BC460" s="95">
        <f t="shared" si="66"/>
        <v>0</v>
      </c>
      <c r="BD460" s="95">
        <f t="shared" si="66"/>
        <v>0</v>
      </c>
      <c r="BE460" s="95">
        <f t="shared" si="66"/>
        <v>0</v>
      </c>
      <c r="BF460" s="95">
        <f t="shared" si="66"/>
        <v>0</v>
      </c>
      <c r="BG460" s="95">
        <f t="shared" si="66"/>
        <v>0</v>
      </c>
      <c r="BH460" s="95">
        <f t="shared" si="66"/>
        <v>0</v>
      </c>
      <c r="BI460" s="95">
        <f t="shared" si="66"/>
        <v>0</v>
      </c>
      <c r="BJ460" s="95">
        <f t="shared" si="66"/>
        <v>0</v>
      </c>
      <c r="BK460" s="95">
        <f t="shared" si="66"/>
        <v>0</v>
      </c>
      <c r="BL460" s="95">
        <f t="shared" si="66"/>
        <v>0</v>
      </c>
      <c r="BM460" s="95">
        <f t="shared" si="66"/>
        <v>0</v>
      </c>
    </row>
    <row r="461" spans="3:65">
      <c r="C461" s="15"/>
      <c r="D461">
        <f t="shared" si="56"/>
        <v>3</v>
      </c>
      <c r="E461" s="81" t="s">
        <v>562</v>
      </c>
      <c r="F461" s="95">
        <f t="shared" ref="F461:AK461" si="67">F185+F200+F215+F230</f>
        <v>0</v>
      </c>
      <c r="G461" s="95">
        <f t="shared" si="67"/>
        <v>0</v>
      </c>
      <c r="H461" s="95">
        <f t="shared" si="67"/>
        <v>0</v>
      </c>
      <c r="I461" s="95">
        <f t="shared" si="67"/>
        <v>0</v>
      </c>
      <c r="J461" s="95">
        <f t="shared" si="67"/>
        <v>0</v>
      </c>
      <c r="K461" s="95">
        <f t="shared" si="67"/>
        <v>0</v>
      </c>
      <c r="L461" s="95">
        <f t="shared" si="67"/>
        <v>0</v>
      </c>
      <c r="M461" s="95">
        <f t="shared" si="67"/>
        <v>0</v>
      </c>
      <c r="N461" s="95">
        <f t="shared" si="67"/>
        <v>0</v>
      </c>
      <c r="O461" s="95">
        <f t="shared" si="67"/>
        <v>0</v>
      </c>
      <c r="P461" s="95">
        <f t="shared" si="67"/>
        <v>0</v>
      </c>
      <c r="Q461" s="95">
        <f t="shared" si="67"/>
        <v>0</v>
      </c>
      <c r="R461" s="95">
        <f t="shared" si="67"/>
        <v>0</v>
      </c>
      <c r="S461" s="95">
        <f t="shared" si="67"/>
        <v>0</v>
      </c>
      <c r="T461" s="95">
        <f t="shared" si="67"/>
        <v>0</v>
      </c>
      <c r="U461" s="95">
        <f t="shared" si="67"/>
        <v>0</v>
      </c>
      <c r="V461" s="95">
        <f t="shared" si="67"/>
        <v>0</v>
      </c>
      <c r="W461" s="95">
        <f t="shared" si="67"/>
        <v>0</v>
      </c>
      <c r="X461" s="95">
        <f t="shared" si="67"/>
        <v>0</v>
      </c>
      <c r="Y461" s="95">
        <f t="shared" si="67"/>
        <v>0</v>
      </c>
      <c r="Z461" s="95">
        <f t="shared" si="67"/>
        <v>0</v>
      </c>
      <c r="AA461" s="95">
        <f t="shared" si="67"/>
        <v>0</v>
      </c>
      <c r="AB461" s="95">
        <f t="shared" si="67"/>
        <v>0</v>
      </c>
      <c r="AC461" s="95">
        <f t="shared" si="67"/>
        <v>0</v>
      </c>
      <c r="AD461" s="95">
        <f t="shared" si="67"/>
        <v>0</v>
      </c>
      <c r="AE461" s="95">
        <f t="shared" si="67"/>
        <v>0</v>
      </c>
      <c r="AF461" s="95">
        <f t="shared" si="67"/>
        <v>0</v>
      </c>
      <c r="AG461" s="95">
        <f t="shared" si="67"/>
        <v>0</v>
      </c>
      <c r="AH461" s="95">
        <f t="shared" si="67"/>
        <v>0</v>
      </c>
      <c r="AI461" s="95">
        <f t="shared" si="67"/>
        <v>0</v>
      </c>
      <c r="AJ461" s="95">
        <f t="shared" si="67"/>
        <v>0</v>
      </c>
      <c r="AK461" s="95">
        <f t="shared" si="67"/>
        <v>0</v>
      </c>
      <c r="AL461" s="95">
        <f t="shared" ref="AL461:BM461" si="68">AL185+AL200+AL215+AL230</f>
        <v>0</v>
      </c>
      <c r="AM461" s="95">
        <f t="shared" si="68"/>
        <v>0</v>
      </c>
      <c r="AN461" s="95">
        <f t="shared" si="68"/>
        <v>0</v>
      </c>
      <c r="AO461" s="95">
        <f t="shared" si="68"/>
        <v>0</v>
      </c>
      <c r="AP461" s="95">
        <f t="shared" si="68"/>
        <v>0</v>
      </c>
      <c r="AQ461" s="95">
        <f t="shared" si="68"/>
        <v>0</v>
      </c>
      <c r="AR461" s="95">
        <f t="shared" si="68"/>
        <v>0</v>
      </c>
      <c r="AS461" s="95">
        <f t="shared" si="68"/>
        <v>0</v>
      </c>
      <c r="AT461" s="95">
        <f t="shared" si="68"/>
        <v>0</v>
      </c>
      <c r="AU461" s="95">
        <f t="shared" si="68"/>
        <v>0</v>
      </c>
      <c r="AV461" s="95">
        <f t="shared" si="68"/>
        <v>0</v>
      </c>
      <c r="AW461" s="95">
        <f t="shared" si="68"/>
        <v>0</v>
      </c>
      <c r="AX461" s="95">
        <f t="shared" si="68"/>
        <v>0</v>
      </c>
      <c r="AY461" s="95">
        <f t="shared" si="68"/>
        <v>0</v>
      </c>
      <c r="AZ461" s="95">
        <f t="shared" si="68"/>
        <v>0</v>
      </c>
      <c r="BA461" s="95">
        <f t="shared" si="68"/>
        <v>0</v>
      </c>
      <c r="BB461" s="95">
        <f t="shared" si="68"/>
        <v>0</v>
      </c>
      <c r="BC461" s="95">
        <f t="shared" si="68"/>
        <v>0</v>
      </c>
      <c r="BD461" s="95">
        <f t="shared" si="68"/>
        <v>0</v>
      </c>
      <c r="BE461" s="95">
        <f t="shared" si="68"/>
        <v>0</v>
      </c>
      <c r="BF461" s="95">
        <f t="shared" si="68"/>
        <v>0</v>
      </c>
      <c r="BG461" s="95">
        <f t="shared" si="68"/>
        <v>0</v>
      </c>
      <c r="BH461" s="95">
        <f t="shared" si="68"/>
        <v>0</v>
      </c>
      <c r="BI461" s="95">
        <f t="shared" si="68"/>
        <v>0</v>
      </c>
      <c r="BJ461" s="95">
        <f t="shared" si="68"/>
        <v>0</v>
      </c>
      <c r="BK461" s="95">
        <f t="shared" si="68"/>
        <v>0</v>
      </c>
      <c r="BL461" s="95">
        <f t="shared" si="68"/>
        <v>0</v>
      </c>
      <c r="BM461" s="95">
        <f t="shared" si="68"/>
        <v>0</v>
      </c>
    </row>
    <row r="462" spans="3:65">
      <c r="C462" s="15"/>
      <c r="D462">
        <f t="shared" si="56"/>
        <v>3</v>
      </c>
      <c r="E462" s="81"/>
      <c r="F462" s="95"/>
      <c r="G462" s="95"/>
      <c r="H462" s="95"/>
      <c r="I462" s="95"/>
      <c r="J462" s="95"/>
      <c r="K462" s="95"/>
      <c r="L462" s="95"/>
      <c r="M462" s="95"/>
      <c r="N462" s="95"/>
      <c r="O462" s="95"/>
      <c r="P462" s="95"/>
      <c r="Q462" s="95"/>
      <c r="R462" s="95"/>
      <c r="S462" s="95"/>
      <c r="T462" s="95"/>
      <c r="U462" s="95"/>
      <c r="V462" s="95"/>
      <c r="W462" s="95"/>
      <c r="X462" s="95"/>
      <c r="Y462" s="95"/>
      <c r="Z462" s="95"/>
      <c r="AA462" s="95"/>
      <c r="AB462" s="95"/>
      <c r="AC462" s="95"/>
      <c r="AD462" s="95"/>
      <c r="AE462" s="95"/>
      <c r="AF462" s="95"/>
      <c r="AG462" s="95"/>
      <c r="AH462" s="95"/>
      <c r="AI462" s="95"/>
      <c r="AJ462" s="95"/>
      <c r="AK462" s="95"/>
      <c r="AL462" s="95"/>
      <c r="AM462" s="95"/>
      <c r="AN462" s="95"/>
      <c r="AO462" s="95"/>
      <c r="AP462" s="95"/>
      <c r="AQ462" s="95"/>
      <c r="AR462" s="95"/>
      <c r="AS462" s="95"/>
      <c r="AT462" s="95"/>
      <c r="AU462" s="95"/>
      <c r="AV462" s="95"/>
      <c r="AW462" s="95"/>
      <c r="AX462" s="95"/>
      <c r="AY462" s="95"/>
      <c r="AZ462" s="95"/>
      <c r="BA462" s="95"/>
      <c r="BB462" s="95"/>
      <c r="BC462" s="95"/>
      <c r="BD462" s="95"/>
      <c r="BE462" s="95"/>
      <c r="BF462" s="95"/>
      <c r="BG462" s="95"/>
      <c r="BH462" s="95"/>
      <c r="BI462" s="95"/>
      <c r="BJ462" s="95"/>
      <c r="BK462" s="95"/>
      <c r="BL462" s="95"/>
      <c r="BM462" s="95"/>
    </row>
    <row r="463" spans="3:65">
      <c r="C463" s="15"/>
      <c r="D463">
        <f t="shared" si="56"/>
        <v>3</v>
      </c>
      <c r="E463" s="81"/>
      <c r="F463" s="95"/>
      <c r="G463" s="95"/>
      <c r="H463" s="95"/>
      <c r="I463" s="95"/>
      <c r="J463" s="95"/>
      <c r="K463" s="95"/>
      <c r="L463" s="95"/>
      <c r="M463" s="95"/>
      <c r="N463" s="95"/>
      <c r="O463" s="95"/>
      <c r="P463" s="95"/>
      <c r="Q463" s="95"/>
      <c r="R463" s="95"/>
      <c r="S463" s="95"/>
      <c r="T463" s="95"/>
      <c r="U463" s="95"/>
      <c r="V463" s="95"/>
      <c r="W463" s="95"/>
      <c r="X463" s="95"/>
      <c r="Y463" s="95"/>
      <c r="Z463" s="95"/>
      <c r="AA463" s="95"/>
      <c r="AB463" s="95"/>
      <c r="AC463" s="95"/>
      <c r="AD463" s="95"/>
      <c r="AE463" s="95"/>
      <c r="AF463" s="95"/>
      <c r="AG463" s="95"/>
      <c r="AH463" s="95"/>
      <c r="AI463" s="95"/>
      <c r="AJ463" s="95"/>
      <c r="AK463" s="95"/>
      <c r="AL463" s="95"/>
      <c r="AM463" s="95"/>
      <c r="AN463" s="95"/>
      <c r="AO463" s="95"/>
      <c r="AP463" s="95"/>
      <c r="AQ463" s="95"/>
      <c r="AR463" s="95"/>
      <c r="AS463" s="95"/>
      <c r="AT463" s="95"/>
      <c r="AU463" s="95"/>
      <c r="AV463" s="95"/>
      <c r="AW463" s="95"/>
      <c r="AX463" s="95"/>
      <c r="AY463" s="95"/>
      <c r="AZ463" s="95"/>
      <c r="BA463" s="95"/>
      <c r="BB463" s="95"/>
      <c r="BC463" s="95"/>
      <c r="BD463" s="95"/>
      <c r="BE463" s="95"/>
      <c r="BF463" s="95"/>
      <c r="BG463" s="95"/>
      <c r="BH463" s="95"/>
      <c r="BI463" s="95"/>
      <c r="BJ463" s="95"/>
      <c r="BK463" s="95"/>
      <c r="BL463" s="95"/>
      <c r="BM463" s="95"/>
    </row>
    <row r="464" spans="3:65">
      <c r="C464" s="15"/>
      <c r="D464">
        <f t="shared" si="56"/>
        <v>3</v>
      </c>
      <c r="E464" s="81" t="s">
        <v>730</v>
      </c>
      <c r="F464" s="95">
        <f t="shared" ref="F464:AK464" si="69">F188+F203+F218+F233</f>
        <v>0</v>
      </c>
      <c r="G464" s="95">
        <f t="shared" si="69"/>
        <v>0</v>
      </c>
      <c r="H464" s="95">
        <f t="shared" si="69"/>
        <v>0</v>
      </c>
      <c r="I464" s="95">
        <f t="shared" si="69"/>
        <v>0</v>
      </c>
      <c r="J464" s="95">
        <f t="shared" si="69"/>
        <v>0</v>
      </c>
      <c r="K464" s="95">
        <f t="shared" si="69"/>
        <v>0</v>
      </c>
      <c r="L464" s="95">
        <f t="shared" si="69"/>
        <v>0</v>
      </c>
      <c r="M464" s="95">
        <f t="shared" si="69"/>
        <v>0</v>
      </c>
      <c r="N464" s="95">
        <f t="shared" si="69"/>
        <v>0</v>
      </c>
      <c r="O464" s="95">
        <f t="shared" si="69"/>
        <v>0</v>
      </c>
      <c r="P464" s="95">
        <f t="shared" si="69"/>
        <v>0</v>
      </c>
      <c r="Q464" s="95">
        <f t="shared" si="69"/>
        <v>0</v>
      </c>
      <c r="R464" s="95">
        <f t="shared" si="69"/>
        <v>0</v>
      </c>
      <c r="S464" s="95">
        <f t="shared" si="69"/>
        <v>0</v>
      </c>
      <c r="T464" s="95">
        <f t="shared" si="69"/>
        <v>0</v>
      </c>
      <c r="U464" s="95">
        <f t="shared" si="69"/>
        <v>0</v>
      </c>
      <c r="V464" s="95">
        <f t="shared" si="69"/>
        <v>0</v>
      </c>
      <c r="W464" s="95">
        <f t="shared" si="69"/>
        <v>0</v>
      </c>
      <c r="X464" s="95">
        <f t="shared" si="69"/>
        <v>0</v>
      </c>
      <c r="Y464" s="95">
        <f t="shared" si="69"/>
        <v>0</v>
      </c>
      <c r="Z464" s="95">
        <f t="shared" si="69"/>
        <v>0</v>
      </c>
      <c r="AA464" s="95">
        <f t="shared" si="69"/>
        <v>0</v>
      </c>
      <c r="AB464" s="95">
        <f t="shared" si="69"/>
        <v>0</v>
      </c>
      <c r="AC464" s="95">
        <f t="shared" si="69"/>
        <v>0</v>
      </c>
      <c r="AD464" s="95">
        <f t="shared" si="69"/>
        <v>0</v>
      </c>
      <c r="AE464" s="95">
        <f t="shared" si="69"/>
        <v>0</v>
      </c>
      <c r="AF464" s="95">
        <f t="shared" si="69"/>
        <v>0</v>
      </c>
      <c r="AG464" s="95">
        <f t="shared" si="69"/>
        <v>0</v>
      </c>
      <c r="AH464" s="95">
        <f t="shared" si="69"/>
        <v>0</v>
      </c>
      <c r="AI464" s="95">
        <f t="shared" si="69"/>
        <v>0</v>
      </c>
      <c r="AJ464" s="95">
        <f t="shared" si="69"/>
        <v>0</v>
      </c>
      <c r="AK464" s="95">
        <f t="shared" si="69"/>
        <v>0</v>
      </c>
      <c r="AL464" s="95">
        <f t="shared" ref="AL464:BM464" si="70">AL188+AL203+AL218+AL233</f>
        <v>0</v>
      </c>
      <c r="AM464" s="95">
        <f t="shared" si="70"/>
        <v>0</v>
      </c>
      <c r="AN464" s="95">
        <f t="shared" si="70"/>
        <v>0</v>
      </c>
      <c r="AO464" s="95">
        <f t="shared" si="70"/>
        <v>0</v>
      </c>
      <c r="AP464" s="95">
        <f t="shared" si="70"/>
        <v>0</v>
      </c>
      <c r="AQ464" s="95">
        <f t="shared" si="70"/>
        <v>0</v>
      </c>
      <c r="AR464" s="95">
        <f t="shared" si="70"/>
        <v>0</v>
      </c>
      <c r="AS464" s="95">
        <f t="shared" si="70"/>
        <v>0</v>
      </c>
      <c r="AT464" s="95">
        <f t="shared" si="70"/>
        <v>0</v>
      </c>
      <c r="AU464" s="95">
        <f t="shared" si="70"/>
        <v>0</v>
      </c>
      <c r="AV464" s="95">
        <f t="shared" si="70"/>
        <v>0</v>
      </c>
      <c r="AW464" s="95">
        <f t="shared" si="70"/>
        <v>0</v>
      </c>
      <c r="AX464" s="95">
        <f t="shared" si="70"/>
        <v>0</v>
      </c>
      <c r="AY464" s="95">
        <f t="shared" si="70"/>
        <v>0</v>
      </c>
      <c r="AZ464" s="95">
        <f t="shared" si="70"/>
        <v>0</v>
      </c>
      <c r="BA464" s="95">
        <f t="shared" si="70"/>
        <v>0</v>
      </c>
      <c r="BB464" s="95">
        <f t="shared" si="70"/>
        <v>0</v>
      </c>
      <c r="BC464" s="95">
        <f t="shared" si="70"/>
        <v>0</v>
      </c>
      <c r="BD464" s="95">
        <f t="shared" si="70"/>
        <v>0</v>
      </c>
      <c r="BE464" s="95">
        <f t="shared" si="70"/>
        <v>0</v>
      </c>
      <c r="BF464" s="95">
        <f t="shared" si="70"/>
        <v>0</v>
      </c>
      <c r="BG464" s="95">
        <f t="shared" si="70"/>
        <v>0</v>
      </c>
      <c r="BH464" s="95">
        <f t="shared" si="70"/>
        <v>0</v>
      </c>
      <c r="BI464" s="95">
        <f t="shared" si="70"/>
        <v>0</v>
      </c>
      <c r="BJ464" s="95">
        <f t="shared" si="70"/>
        <v>0</v>
      </c>
      <c r="BK464" s="95">
        <f t="shared" si="70"/>
        <v>0</v>
      </c>
      <c r="BL464" s="95">
        <f t="shared" si="70"/>
        <v>0</v>
      </c>
      <c r="BM464" s="95">
        <f t="shared" si="70"/>
        <v>0</v>
      </c>
    </row>
    <row r="465" spans="3:65">
      <c r="C465" s="15"/>
      <c r="D465">
        <f t="shared" si="56"/>
        <v>3</v>
      </c>
      <c r="E465" s="81"/>
      <c r="F465" s="95"/>
      <c r="G465" s="95"/>
      <c r="H465" s="95"/>
      <c r="I465" s="95"/>
      <c r="J465" s="95"/>
      <c r="K465" s="95"/>
      <c r="L465" s="95"/>
      <c r="M465" s="95"/>
      <c r="N465" s="95"/>
      <c r="O465" s="95"/>
      <c r="P465" s="95"/>
      <c r="Q465" s="95"/>
      <c r="R465" s="95"/>
      <c r="S465" s="95"/>
      <c r="T465" s="95"/>
      <c r="U465" s="95"/>
      <c r="V465" s="95"/>
      <c r="W465" s="95"/>
      <c r="X465" s="95"/>
      <c r="Y465" s="95"/>
      <c r="Z465" s="95"/>
      <c r="AA465" s="95"/>
      <c r="AB465" s="95"/>
      <c r="AC465" s="95"/>
      <c r="AD465" s="95"/>
      <c r="AE465" s="95"/>
      <c r="AF465" s="95"/>
      <c r="AG465" s="95"/>
      <c r="AH465" s="95"/>
      <c r="AI465" s="95"/>
      <c r="AJ465" s="95"/>
      <c r="AK465" s="95"/>
      <c r="AL465" s="95"/>
      <c r="AM465" s="95"/>
      <c r="AN465" s="95"/>
      <c r="AO465" s="95"/>
      <c r="AP465" s="95"/>
      <c r="AQ465" s="95"/>
      <c r="AR465" s="95"/>
      <c r="AS465" s="95"/>
      <c r="AT465" s="95"/>
      <c r="AU465" s="95"/>
      <c r="AV465" s="95"/>
      <c r="AW465" s="95"/>
      <c r="AX465" s="95"/>
      <c r="AY465" s="95"/>
      <c r="AZ465" s="95"/>
      <c r="BA465" s="95"/>
      <c r="BB465" s="95"/>
      <c r="BC465" s="95"/>
      <c r="BD465" s="95"/>
      <c r="BE465" s="95"/>
      <c r="BF465" s="95"/>
      <c r="BG465" s="95"/>
      <c r="BH465" s="95"/>
      <c r="BI465" s="95"/>
      <c r="BJ465" s="95"/>
      <c r="BK465" s="95"/>
      <c r="BL465" s="95"/>
      <c r="BM465" s="95"/>
    </row>
    <row r="466" spans="3:65">
      <c r="C466" s="15"/>
      <c r="D466">
        <f t="shared" si="56"/>
        <v>3</v>
      </c>
      <c r="E466" s="81"/>
      <c r="F466" s="95"/>
      <c r="G466" s="95"/>
      <c r="H466" s="95"/>
      <c r="I466" s="95"/>
      <c r="J466" s="95"/>
      <c r="K466" s="95"/>
      <c r="L466" s="95"/>
      <c r="M466" s="95"/>
      <c r="N466" s="95"/>
      <c r="O466" s="95"/>
      <c r="P466" s="95"/>
      <c r="Q466" s="95"/>
      <c r="R466" s="95"/>
      <c r="S466" s="95"/>
      <c r="T466" s="95"/>
      <c r="U466" s="95"/>
      <c r="V466" s="95"/>
      <c r="W466" s="95"/>
      <c r="X466" s="95"/>
      <c r="Y466" s="95"/>
      <c r="Z466" s="95"/>
      <c r="AA466" s="95"/>
      <c r="AB466" s="95"/>
      <c r="AC466" s="95"/>
      <c r="AD466" s="95"/>
      <c r="AE466" s="95"/>
      <c r="AF466" s="95"/>
      <c r="AG466" s="95"/>
      <c r="AH466" s="95"/>
      <c r="AI466" s="95"/>
      <c r="AJ466" s="95"/>
      <c r="AK466" s="95"/>
      <c r="AL466" s="95"/>
      <c r="AM466" s="95"/>
      <c r="AN466" s="95"/>
      <c r="AO466" s="95"/>
      <c r="AP466" s="95"/>
      <c r="AQ466" s="95"/>
      <c r="AR466" s="95"/>
      <c r="AS466" s="95"/>
      <c r="AT466" s="95"/>
      <c r="AU466" s="95"/>
      <c r="AV466" s="95"/>
      <c r="AW466" s="95"/>
      <c r="AX466" s="95"/>
      <c r="AY466" s="95"/>
      <c r="AZ466" s="95"/>
      <c r="BA466" s="95"/>
      <c r="BB466" s="95"/>
      <c r="BC466" s="95"/>
      <c r="BD466" s="95"/>
      <c r="BE466" s="95"/>
      <c r="BF466" s="95"/>
      <c r="BG466" s="95"/>
      <c r="BH466" s="95"/>
      <c r="BI466" s="95"/>
      <c r="BJ466" s="95"/>
      <c r="BK466" s="95"/>
      <c r="BL466" s="95"/>
      <c r="BM466" s="95"/>
    </row>
    <row r="467" spans="3:65">
      <c r="C467" s="15"/>
      <c r="D467">
        <f t="shared" si="56"/>
        <v>3</v>
      </c>
      <c r="E467" s="81"/>
      <c r="F467" s="95"/>
      <c r="G467" s="95"/>
      <c r="H467" s="95"/>
      <c r="I467" s="95"/>
      <c r="J467" s="95"/>
      <c r="K467" s="95"/>
      <c r="L467" s="95"/>
      <c r="M467" s="95"/>
      <c r="N467" s="95"/>
      <c r="O467" s="95"/>
      <c r="P467" s="95"/>
      <c r="Q467" s="95"/>
      <c r="R467" s="95"/>
      <c r="S467" s="95"/>
      <c r="T467" s="95"/>
      <c r="U467" s="95"/>
      <c r="V467" s="95"/>
      <c r="W467" s="95"/>
      <c r="X467" s="95"/>
      <c r="Y467" s="95"/>
      <c r="Z467" s="95"/>
      <c r="AA467" s="95"/>
      <c r="AB467" s="95"/>
      <c r="AC467" s="95"/>
      <c r="AD467" s="95"/>
      <c r="AE467" s="95"/>
      <c r="AF467" s="95"/>
      <c r="AG467" s="95"/>
      <c r="AH467" s="95"/>
      <c r="AI467" s="95"/>
      <c r="AJ467" s="95"/>
      <c r="AK467" s="95"/>
      <c r="AL467" s="95"/>
      <c r="AM467" s="95"/>
      <c r="AN467" s="95"/>
      <c r="AO467" s="95"/>
      <c r="AP467" s="95"/>
      <c r="AQ467" s="95"/>
      <c r="AR467" s="95"/>
      <c r="AS467" s="95"/>
      <c r="AT467" s="95"/>
      <c r="AU467" s="95"/>
      <c r="AV467" s="95"/>
      <c r="AW467" s="95"/>
      <c r="AX467" s="95"/>
      <c r="AY467" s="95"/>
      <c r="AZ467" s="95"/>
      <c r="BA467" s="95"/>
      <c r="BB467" s="95"/>
      <c r="BC467" s="95"/>
      <c r="BD467" s="95"/>
      <c r="BE467" s="95"/>
      <c r="BF467" s="95"/>
      <c r="BG467" s="95"/>
      <c r="BH467" s="95"/>
      <c r="BI467" s="95"/>
      <c r="BJ467" s="95"/>
      <c r="BK467" s="95"/>
      <c r="BL467" s="95"/>
      <c r="BM467" s="95"/>
    </row>
    <row r="468" spans="3:65">
      <c r="C468" s="15"/>
      <c r="D468">
        <v>4</v>
      </c>
      <c r="E468" s="81" t="s">
        <v>28</v>
      </c>
      <c r="F468" s="95">
        <f t="shared" ref="F468:AK468" si="71">F255+F270+F285+F300</f>
        <v>0</v>
      </c>
      <c r="G468" s="95">
        <f t="shared" si="71"/>
        <v>0</v>
      </c>
      <c r="H468" s="95">
        <f t="shared" si="71"/>
        <v>0</v>
      </c>
      <c r="I468" s="95">
        <f t="shared" si="71"/>
        <v>0</v>
      </c>
      <c r="J468" s="95">
        <f t="shared" si="71"/>
        <v>0</v>
      </c>
      <c r="K468" s="95">
        <f t="shared" si="71"/>
        <v>0</v>
      </c>
      <c r="L468" s="95">
        <f t="shared" si="71"/>
        <v>0</v>
      </c>
      <c r="M468" s="95">
        <f t="shared" si="71"/>
        <v>0</v>
      </c>
      <c r="N468" s="95">
        <f t="shared" si="71"/>
        <v>0</v>
      </c>
      <c r="O468" s="95">
        <f t="shared" si="71"/>
        <v>0</v>
      </c>
      <c r="P468" s="95">
        <f t="shared" si="71"/>
        <v>0</v>
      </c>
      <c r="Q468" s="95">
        <f t="shared" si="71"/>
        <v>0</v>
      </c>
      <c r="R468" s="95">
        <f t="shared" si="71"/>
        <v>0</v>
      </c>
      <c r="S468" s="95">
        <f t="shared" si="71"/>
        <v>0</v>
      </c>
      <c r="T468" s="95">
        <f t="shared" si="71"/>
        <v>0</v>
      </c>
      <c r="U468" s="95">
        <f t="shared" si="71"/>
        <v>0</v>
      </c>
      <c r="V468" s="95">
        <f t="shared" si="71"/>
        <v>0</v>
      </c>
      <c r="W468" s="95">
        <f t="shared" si="71"/>
        <v>0</v>
      </c>
      <c r="X468" s="95">
        <f t="shared" si="71"/>
        <v>0</v>
      </c>
      <c r="Y468" s="95">
        <f t="shared" si="71"/>
        <v>0</v>
      </c>
      <c r="Z468" s="95">
        <f t="shared" si="71"/>
        <v>0</v>
      </c>
      <c r="AA468" s="95">
        <f t="shared" si="71"/>
        <v>0</v>
      </c>
      <c r="AB468" s="95">
        <f t="shared" si="71"/>
        <v>0</v>
      </c>
      <c r="AC468" s="95">
        <f t="shared" si="71"/>
        <v>0</v>
      </c>
      <c r="AD468" s="95">
        <f t="shared" si="71"/>
        <v>0</v>
      </c>
      <c r="AE468" s="95">
        <f t="shared" si="71"/>
        <v>0</v>
      </c>
      <c r="AF468" s="95">
        <f t="shared" si="71"/>
        <v>0</v>
      </c>
      <c r="AG468" s="95">
        <f t="shared" si="71"/>
        <v>0</v>
      </c>
      <c r="AH468" s="95">
        <f t="shared" si="71"/>
        <v>0</v>
      </c>
      <c r="AI468" s="95">
        <f t="shared" si="71"/>
        <v>0</v>
      </c>
      <c r="AJ468" s="95">
        <f t="shared" si="71"/>
        <v>0</v>
      </c>
      <c r="AK468" s="95">
        <f t="shared" si="71"/>
        <v>0</v>
      </c>
      <c r="AL468" s="95">
        <f t="shared" ref="AL468:BM468" si="72">AL255+AL270+AL285+AL300</f>
        <v>0</v>
      </c>
      <c r="AM468" s="95">
        <f t="shared" si="72"/>
        <v>0</v>
      </c>
      <c r="AN468" s="95">
        <f t="shared" si="72"/>
        <v>0</v>
      </c>
      <c r="AO468" s="95">
        <f t="shared" si="72"/>
        <v>0</v>
      </c>
      <c r="AP468" s="95">
        <f t="shared" si="72"/>
        <v>0</v>
      </c>
      <c r="AQ468" s="95">
        <f t="shared" si="72"/>
        <v>0</v>
      </c>
      <c r="AR468" s="95">
        <f t="shared" si="72"/>
        <v>0</v>
      </c>
      <c r="AS468" s="95">
        <f t="shared" si="72"/>
        <v>0</v>
      </c>
      <c r="AT468" s="95">
        <f t="shared" si="72"/>
        <v>0</v>
      </c>
      <c r="AU468" s="95">
        <f t="shared" si="72"/>
        <v>0</v>
      </c>
      <c r="AV468" s="95">
        <f t="shared" si="72"/>
        <v>0</v>
      </c>
      <c r="AW468" s="95">
        <f t="shared" si="72"/>
        <v>0</v>
      </c>
      <c r="AX468" s="95">
        <f t="shared" si="72"/>
        <v>0</v>
      </c>
      <c r="AY468" s="95">
        <f t="shared" si="72"/>
        <v>0</v>
      </c>
      <c r="AZ468" s="95">
        <f t="shared" si="72"/>
        <v>0</v>
      </c>
      <c r="BA468" s="95">
        <f t="shared" si="72"/>
        <v>0</v>
      </c>
      <c r="BB468" s="95">
        <f t="shared" si="72"/>
        <v>0</v>
      </c>
      <c r="BC468" s="95">
        <f t="shared" si="72"/>
        <v>0</v>
      </c>
      <c r="BD468" s="95">
        <f t="shared" si="72"/>
        <v>0</v>
      </c>
      <c r="BE468" s="95">
        <f t="shared" si="72"/>
        <v>0</v>
      </c>
      <c r="BF468" s="95">
        <f t="shared" si="72"/>
        <v>0</v>
      </c>
      <c r="BG468" s="95">
        <f t="shared" si="72"/>
        <v>0</v>
      </c>
      <c r="BH468" s="95">
        <f t="shared" si="72"/>
        <v>0</v>
      </c>
      <c r="BI468" s="95">
        <f t="shared" si="72"/>
        <v>0</v>
      </c>
      <c r="BJ468" s="95">
        <f t="shared" si="72"/>
        <v>0</v>
      </c>
      <c r="BK468" s="95">
        <f t="shared" si="72"/>
        <v>0</v>
      </c>
      <c r="BL468" s="95">
        <f t="shared" si="72"/>
        <v>0</v>
      </c>
      <c r="BM468" s="95">
        <f t="shared" si="72"/>
        <v>0</v>
      </c>
    </row>
    <row r="469" spans="3:65">
      <c r="C469" s="15"/>
      <c r="D469">
        <f t="shared" ref="D469:D480" si="73">D468</f>
        <v>4</v>
      </c>
      <c r="E469" s="81" t="s">
        <v>379</v>
      </c>
      <c r="F469" s="95">
        <f t="shared" ref="F469:AK469" si="74">F256+F271+F286+F301</f>
        <v>0</v>
      </c>
      <c r="G469" s="95">
        <f t="shared" si="74"/>
        <v>0</v>
      </c>
      <c r="H469" s="95">
        <f t="shared" si="74"/>
        <v>0</v>
      </c>
      <c r="I469" s="95">
        <f t="shared" si="74"/>
        <v>0</v>
      </c>
      <c r="J469" s="95">
        <f t="shared" si="74"/>
        <v>0</v>
      </c>
      <c r="K469" s="95">
        <f t="shared" si="74"/>
        <v>0</v>
      </c>
      <c r="L469" s="95">
        <f t="shared" si="74"/>
        <v>0</v>
      </c>
      <c r="M469" s="95">
        <f t="shared" si="74"/>
        <v>0</v>
      </c>
      <c r="N469" s="95">
        <f t="shared" si="74"/>
        <v>0</v>
      </c>
      <c r="O469" s="95">
        <f t="shared" si="74"/>
        <v>0</v>
      </c>
      <c r="P469" s="95">
        <f t="shared" si="74"/>
        <v>0</v>
      </c>
      <c r="Q469" s="95">
        <f t="shared" si="74"/>
        <v>0</v>
      </c>
      <c r="R469" s="95">
        <f t="shared" si="74"/>
        <v>0</v>
      </c>
      <c r="S469" s="95">
        <f t="shared" si="74"/>
        <v>0</v>
      </c>
      <c r="T469" s="95">
        <f t="shared" si="74"/>
        <v>0</v>
      </c>
      <c r="U469" s="95">
        <f t="shared" si="74"/>
        <v>0</v>
      </c>
      <c r="V469" s="95">
        <f t="shared" si="74"/>
        <v>0</v>
      </c>
      <c r="W469" s="95">
        <f t="shared" si="74"/>
        <v>0</v>
      </c>
      <c r="X469" s="95">
        <f t="shared" si="74"/>
        <v>0</v>
      </c>
      <c r="Y469" s="95">
        <f t="shared" si="74"/>
        <v>0</v>
      </c>
      <c r="Z469" s="95">
        <f t="shared" si="74"/>
        <v>0</v>
      </c>
      <c r="AA469" s="95">
        <f t="shared" si="74"/>
        <v>0</v>
      </c>
      <c r="AB469" s="95">
        <f t="shared" si="74"/>
        <v>0</v>
      </c>
      <c r="AC469" s="95">
        <f t="shared" si="74"/>
        <v>0</v>
      </c>
      <c r="AD469" s="95">
        <f t="shared" si="74"/>
        <v>0</v>
      </c>
      <c r="AE469" s="95">
        <f t="shared" si="74"/>
        <v>0</v>
      </c>
      <c r="AF469" s="95">
        <f t="shared" si="74"/>
        <v>0</v>
      </c>
      <c r="AG469" s="95">
        <f t="shared" si="74"/>
        <v>0</v>
      </c>
      <c r="AH469" s="95">
        <f t="shared" si="74"/>
        <v>0</v>
      </c>
      <c r="AI469" s="95">
        <f t="shared" si="74"/>
        <v>0</v>
      </c>
      <c r="AJ469" s="95">
        <f t="shared" si="74"/>
        <v>0</v>
      </c>
      <c r="AK469" s="95">
        <f t="shared" si="74"/>
        <v>0</v>
      </c>
      <c r="AL469" s="95">
        <f t="shared" ref="AL469:BM469" si="75">AL256+AL271+AL286+AL301</f>
        <v>0</v>
      </c>
      <c r="AM469" s="95">
        <f t="shared" si="75"/>
        <v>0</v>
      </c>
      <c r="AN469" s="95">
        <f t="shared" si="75"/>
        <v>0</v>
      </c>
      <c r="AO469" s="95">
        <f t="shared" si="75"/>
        <v>0</v>
      </c>
      <c r="AP469" s="95">
        <f t="shared" si="75"/>
        <v>0</v>
      </c>
      <c r="AQ469" s="95">
        <f t="shared" si="75"/>
        <v>0</v>
      </c>
      <c r="AR469" s="95">
        <f t="shared" si="75"/>
        <v>0</v>
      </c>
      <c r="AS469" s="95">
        <f t="shared" si="75"/>
        <v>0</v>
      </c>
      <c r="AT469" s="95">
        <f t="shared" si="75"/>
        <v>0</v>
      </c>
      <c r="AU469" s="95">
        <f t="shared" si="75"/>
        <v>0</v>
      </c>
      <c r="AV469" s="95">
        <f t="shared" si="75"/>
        <v>0</v>
      </c>
      <c r="AW469" s="95">
        <f t="shared" si="75"/>
        <v>0</v>
      </c>
      <c r="AX469" s="95">
        <f t="shared" si="75"/>
        <v>0</v>
      </c>
      <c r="AY469" s="95">
        <f t="shared" si="75"/>
        <v>0</v>
      </c>
      <c r="AZ469" s="95">
        <f t="shared" si="75"/>
        <v>0</v>
      </c>
      <c r="BA469" s="95">
        <f t="shared" si="75"/>
        <v>0</v>
      </c>
      <c r="BB469" s="95">
        <f t="shared" si="75"/>
        <v>0</v>
      </c>
      <c r="BC469" s="95">
        <f t="shared" si="75"/>
        <v>0</v>
      </c>
      <c r="BD469" s="95">
        <f t="shared" si="75"/>
        <v>0</v>
      </c>
      <c r="BE469" s="95">
        <f t="shared" si="75"/>
        <v>0</v>
      </c>
      <c r="BF469" s="95">
        <f t="shared" si="75"/>
        <v>0</v>
      </c>
      <c r="BG469" s="95">
        <f t="shared" si="75"/>
        <v>0</v>
      </c>
      <c r="BH469" s="95">
        <f t="shared" si="75"/>
        <v>0</v>
      </c>
      <c r="BI469" s="95">
        <f t="shared" si="75"/>
        <v>0</v>
      </c>
      <c r="BJ469" s="95">
        <f t="shared" si="75"/>
        <v>0</v>
      </c>
      <c r="BK469" s="95">
        <f t="shared" si="75"/>
        <v>0</v>
      </c>
      <c r="BL469" s="95">
        <f t="shared" si="75"/>
        <v>0</v>
      </c>
      <c r="BM469" s="95">
        <f t="shared" si="75"/>
        <v>0</v>
      </c>
    </row>
    <row r="470" spans="3:65">
      <c r="C470" s="15"/>
      <c r="D470">
        <f t="shared" si="73"/>
        <v>4</v>
      </c>
      <c r="E470" s="81" t="s">
        <v>30</v>
      </c>
      <c r="F470" s="95">
        <f t="shared" ref="F470:AK470" si="76">F257+F272+F287+F302</f>
        <v>0</v>
      </c>
      <c r="G470" s="95">
        <f t="shared" si="76"/>
        <v>0</v>
      </c>
      <c r="H470" s="95">
        <f t="shared" si="76"/>
        <v>0</v>
      </c>
      <c r="I470" s="95">
        <f t="shared" si="76"/>
        <v>0</v>
      </c>
      <c r="J470" s="95">
        <f t="shared" si="76"/>
        <v>0</v>
      </c>
      <c r="K470" s="95">
        <f t="shared" si="76"/>
        <v>0</v>
      </c>
      <c r="L470" s="95">
        <f t="shared" si="76"/>
        <v>0</v>
      </c>
      <c r="M470" s="95">
        <f t="shared" si="76"/>
        <v>0</v>
      </c>
      <c r="N470" s="95">
        <f t="shared" si="76"/>
        <v>0</v>
      </c>
      <c r="O470" s="95">
        <f t="shared" si="76"/>
        <v>0</v>
      </c>
      <c r="P470" s="95">
        <f t="shared" si="76"/>
        <v>0</v>
      </c>
      <c r="Q470" s="95">
        <f t="shared" si="76"/>
        <v>0</v>
      </c>
      <c r="R470" s="95">
        <f t="shared" si="76"/>
        <v>0</v>
      </c>
      <c r="S470" s="95">
        <f t="shared" si="76"/>
        <v>0</v>
      </c>
      <c r="T470" s="95">
        <f t="shared" si="76"/>
        <v>0</v>
      </c>
      <c r="U470" s="95">
        <f t="shared" si="76"/>
        <v>0</v>
      </c>
      <c r="V470" s="95">
        <f t="shared" si="76"/>
        <v>0</v>
      </c>
      <c r="W470" s="95">
        <f t="shared" si="76"/>
        <v>0</v>
      </c>
      <c r="X470" s="95">
        <f t="shared" si="76"/>
        <v>0</v>
      </c>
      <c r="Y470" s="95">
        <f t="shared" si="76"/>
        <v>0</v>
      </c>
      <c r="Z470" s="95">
        <f t="shared" si="76"/>
        <v>0</v>
      </c>
      <c r="AA470" s="95">
        <f t="shared" si="76"/>
        <v>0</v>
      </c>
      <c r="AB470" s="95">
        <f t="shared" si="76"/>
        <v>0</v>
      </c>
      <c r="AC470" s="95">
        <f t="shared" si="76"/>
        <v>0</v>
      </c>
      <c r="AD470" s="95">
        <f t="shared" si="76"/>
        <v>0</v>
      </c>
      <c r="AE470" s="95">
        <f t="shared" si="76"/>
        <v>0</v>
      </c>
      <c r="AF470" s="95">
        <f t="shared" si="76"/>
        <v>0</v>
      </c>
      <c r="AG470" s="95">
        <f t="shared" si="76"/>
        <v>0</v>
      </c>
      <c r="AH470" s="95">
        <f t="shared" si="76"/>
        <v>0</v>
      </c>
      <c r="AI470" s="95">
        <f t="shared" si="76"/>
        <v>0</v>
      </c>
      <c r="AJ470" s="95">
        <f t="shared" si="76"/>
        <v>0</v>
      </c>
      <c r="AK470" s="95">
        <f t="shared" si="76"/>
        <v>0</v>
      </c>
      <c r="AL470" s="95">
        <f t="shared" ref="AL470:BM470" si="77">AL257+AL272+AL287+AL302</f>
        <v>0</v>
      </c>
      <c r="AM470" s="95">
        <f t="shared" si="77"/>
        <v>0</v>
      </c>
      <c r="AN470" s="95">
        <f t="shared" si="77"/>
        <v>0</v>
      </c>
      <c r="AO470" s="95">
        <f t="shared" si="77"/>
        <v>0</v>
      </c>
      <c r="AP470" s="95">
        <f t="shared" si="77"/>
        <v>0</v>
      </c>
      <c r="AQ470" s="95">
        <f t="shared" si="77"/>
        <v>0</v>
      </c>
      <c r="AR470" s="95">
        <f t="shared" si="77"/>
        <v>0</v>
      </c>
      <c r="AS470" s="95">
        <f t="shared" si="77"/>
        <v>0</v>
      </c>
      <c r="AT470" s="95">
        <f t="shared" si="77"/>
        <v>0</v>
      </c>
      <c r="AU470" s="95">
        <f t="shared" si="77"/>
        <v>0</v>
      </c>
      <c r="AV470" s="95">
        <f t="shared" si="77"/>
        <v>0</v>
      </c>
      <c r="AW470" s="95">
        <f t="shared" si="77"/>
        <v>0</v>
      </c>
      <c r="AX470" s="95">
        <f t="shared" si="77"/>
        <v>0</v>
      </c>
      <c r="AY470" s="95">
        <f t="shared" si="77"/>
        <v>0</v>
      </c>
      <c r="AZ470" s="95">
        <f t="shared" si="77"/>
        <v>0</v>
      </c>
      <c r="BA470" s="95">
        <f t="shared" si="77"/>
        <v>0</v>
      </c>
      <c r="BB470" s="95">
        <f t="shared" si="77"/>
        <v>0</v>
      </c>
      <c r="BC470" s="95">
        <f t="shared" si="77"/>
        <v>0</v>
      </c>
      <c r="BD470" s="95">
        <f t="shared" si="77"/>
        <v>0</v>
      </c>
      <c r="BE470" s="95">
        <f t="shared" si="77"/>
        <v>0</v>
      </c>
      <c r="BF470" s="95">
        <f t="shared" si="77"/>
        <v>0</v>
      </c>
      <c r="BG470" s="95">
        <f t="shared" si="77"/>
        <v>0</v>
      </c>
      <c r="BH470" s="95">
        <f t="shared" si="77"/>
        <v>0</v>
      </c>
      <c r="BI470" s="95">
        <f t="shared" si="77"/>
        <v>0</v>
      </c>
      <c r="BJ470" s="95">
        <f t="shared" si="77"/>
        <v>0</v>
      </c>
      <c r="BK470" s="95">
        <f t="shared" si="77"/>
        <v>0</v>
      </c>
      <c r="BL470" s="95">
        <f t="shared" si="77"/>
        <v>0</v>
      </c>
      <c r="BM470" s="95">
        <f t="shared" si="77"/>
        <v>0</v>
      </c>
    </row>
    <row r="471" spans="3:65">
      <c r="C471" s="15"/>
      <c r="D471">
        <f t="shared" si="73"/>
        <v>4</v>
      </c>
      <c r="E471" s="81" t="s">
        <v>32</v>
      </c>
      <c r="F471" s="95">
        <f t="shared" ref="F471:AK471" si="78">F258+F273+F288+F303</f>
        <v>0</v>
      </c>
      <c r="G471" s="95">
        <f t="shared" si="78"/>
        <v>0</v>
      </c>
      <c r="H471" s="95">
        <f t="shared" si="78"/>
        <v>0</v>
      </c>
      <c r="I471" s="95">
        <f t="shared" si="78"/>
        <v>0</v>
      </c>
      <c r="J471" s="95">
        <f t="shared" si="78"/>
        <v>0</v>
      </c>
      <c r="K471" s="95">
        <f t="shared" si="78"/>
        <v>0</v>
      </c>
      <c r="L471" s="95">
        <f t="shared" si="78"/>
        <v>0</v>
      </c>
      <c r="M471" s="95">
        <f t="shared" si="78"/>
        <v>0</v>
      </c>
      <c r="N471" s="95">
        <f t="shared" si="78"/>
        <v>0</v>
      </c>
      <c r="O471" s="95">
        <f t="shared" si="78"/>
        <v>0</v>
      </c>
      <c r="P471" s="95">
        <f t="shared" si="78"/>
        <v>0</v>
      </c>
      <c r="Q471" s="95">
        <f t="shared" si="78"/>
        <v>0</v>
      </c>
      <c r="R471" s="95">
        <f t="shared" si="78"/>
        <v>0</v>
      </c>
      <c r="S471" s="95">
        <f t="shared" si="78"/>
        <v>0</v>
      </c>
      <c r="T471" s="95">
        <f t="shared" si="78"/>
        <v>0</v>
      </c>
      <c r="U471" s="95">
        <f t="shared" si="78"/>
        <v>0</v>
      </c>
      <c r="V471" s="95">
        <f t="shared" si="78"/>
        <v>0</v>
      </c>
      <c r="W471" s="95">
        <f t="shared" si="78"/>
        <v>0</v>
      </c>
      <c r="X471" s="95">
        <f t="shared" si="78"/>
        <v>0</v>
      </c>
      <c r="Y471" s="95">
        <f t="shared" si="78"/>
        <v>0</v>
      </c>
      <c r="Z471" s="95">
        <f t="shared" si="78"/>
        <v>0</v>
      </c>
      <c r="AA471" s="95">
        <f t="shared" si="78"/>
        <v>0</v>
      </c>
      <c r="AB471" s="95">
        <f t="shared" si="78"/>
        <v>0</v>
      </c>
      <c r="AC471" s="95">
        <f t="shared" si="78"/>
        <v>0</v>
      </c>
      <c r="AD471" s="95">
        <f t="shared" si="78"/>
        <v>0</v>
      </c>
      <c r="AE471" s="95">
        <f t="shared" si="78"/>
        <v>0</v>
      </c>
      <c r="AF471" s="95">
        <f t="shared" si="78"/>
        <v>0</v>
      </c>
      <c r="AG471" s="95">
        <f t="shared" si="78"/>
        <v>0</v>
      </c>
      <c r="AH471" s="95">
        <f t="shared" si="78"/>
        <v>0</v>
      </c>
      <c r="AI471" s="95">
        <f t="shared" si="78"/>
        <v>0</v>
      </c>
      <c r="AJ471" s="95">
        <f t="shared" si="78"/>
        <v>0</v>
      </c>
      <c r="AK471" s="95">
        <f t="shared" si="78"/>
        <v>0</v>
      </c>
      <c r="AL471" s="95">
        <f t="shared" ref="AL471:BM471" si="79">AL258+AL273+AL288+AL303</f>
        <v>0</v>
      </c>
      <c r="AM471" s="95">
        <f t="shared" si="79"/>
        <v>0</v>
      </c>
      <c r="AN471" s="95">
        <f t="shared" si="79"/>
        <v>0</v>
      </c>
      <c r="AO471" s="95">
        <f t="shared" si="79"/>
        <v>0</v>
      </c>
      <c r="AP471" s="95">
        <f t="shared" si="79"/>
        <v>0</v>
      </c>
      <c r="AQ471" s="95">
        <f t="shared" si="79"/>
        <v>0</v>
      </c>
      <c r="AR471" s="95">
        <f t="shared" si="79"/>
        <v>0</v>
      </c>
      <c r="AS471" s="95">
        <f t="shared" si="79"/>
        <v>0</v>
      </c>
      <c r="AT471" s="95">
        <f t="shared" si="79"/>
        <v>0</v>
      </c>
      <c r="AU471" s="95">
        <f t="shared" si="79"/>
        <v>0</v>
      </c>
      <c r="AV471" s="95">
        <f t="shared" si="79"/>
        <v>0</v>
      </c>
      <c r="AW471" s="95">
        <f t="shared" si="79"/>
        <v>0</v>
      </c>
      <c r="AX471" s="95">
        <f t="shared" si="79"/>
        <v>0</v>
      </c>
      <c r="AY471" s="95">
        <f t="shared" si="79"/>
        <v>0</v>
      </c>
      <c r="AZ471" s="95">
        <f t="shared" si="79"/>
        <v>0</v>
      </c>
      <c r="BA471" s="95">
        <f t="shared" si="79"/>
        <v>0</v>
      </c>
      <c r="BB471" s="95">
        <f t="shared" si="79"/>
        <v>0</v>
      </c>
      <c r="BC471" s="95">
        <f t="shared" si="79"/>
        <v>0</v>
      </c>
      <c r="BD471" s="95">
        <f t="shared" si="79"/>
        <v>0</v>
      </c>
      <c r="BE471" s="95">
        <f t="shared" si="79"/>
        <v>0</v>
      </c>
      <c r="BF471" s="95">
        <f t="shared" si="79"/>
        <v>0</v>
      </c>
      <c r="BG471" s="95">
        <f t="shared" si="79"/>
        <v>0</v>
      </c>
      <c r="BH471" s="95">
        <f t="shared" si="79"/>
        <v>0</v>
      </c>
      <c r="BI471" s="95">
        <f t="shared" si="79"/>
        <v>0</v>
      </c>
      <c r="BJ471" s="95">
        <f t="shared" si="79"/>
        <v>0</v>
      </c>
      <c r="BK471" s="95">
        <f t="shared" si="79"/>
        <v>0</v>
      </c>
      <c r="BL471" s="95">
        <f t="shared" si="79"/>
        <v>0</v>
      </c>
      <c r="BM471" s="95">
        <f t="shared" si="79"/>
        <v>0</v>
      </c>
    </row>
    <row r="472" spans="3:65">
      <c r="C472" s="15"/>
      <c r="D472">
        <f t="shared" si="73"/>
        <v>4</v>
      </c>
      <c r="E472" s="81" t="s">
        <v>33</v>
      </c>
      <c r="F472" s="95">
        <f t="shared" ref="F472:AK472" si="80">F259+F274+F289+F304</f>
        <v>0</v>
      </c>
      <c r="G472" s="95">
        <f t="shared" si="80"/>
        <v>0</v>
      </c>
      <c r="H472" s="95">
        <f t="shared" si="80"/>
        <v>0</v>
      </c>
      <c r="I472" s="95">
        <f t="shared" si="80"/>
        <v>0</v>
      </c>
      <c r="J472" s="95">
        <f t="shared" si="80"/>
        <v>0</v>
      </c>
      <c r="K472" s="95">
        <f t="shared" si="80"/>
        <v>0</v>
      </c>
      <c r="L472" s="95">
        <f t="shared" si="80"/>
        <v>0</v>
      </c>
      <c r="M472" s="95">
        <f t="shared" si="80"/>
        <v>0</v>
      </c>
      <c r="N472" s="95">
        <f t="shared" si="80"/>
        <v>0</v>
      </c>
      <c r="O472" s="95">
        <f t="shared" si="80"/>
        <v>0</v>
      </c>
      <c r="P472" s="95">
        <f t="shared" si="80"/>
        <v>0</v>
      </c>
      <c r="Q472" s="95">
        <f t="shared" si="80"/>
        <v>0</v>
      </c>
      <c r="R472" s="95">
        <f t="shared" si="80"/>
        <v>0</v>
      </c>
      <c r="S472" s="95">
        <f t="shared" si="80"/>
        <v>0</v>
      </c>
      <c r="T472" s="95">
        <f t="shared" si="80"/>
        <v>0</v>
      </c>
      <c r="U472" s="95">
        <f t="shared" si="80"/>
        <v>0</v>
      </c>
      <c r="V472" s="95">
        <f t="shared" si="80"/>
        <v>0</v>
      </c>
      <c r="W472" s="95">
        <f t="shared" si="80"/>
        <v>0</v>
      </c>
      <c r="X472" s="95">
        <f t="shared" si="80"/>
        <v>0</v>
      </c>
      <c r="Y472" s="95">
        <f t="shared" si="80"/>
        <v>0</v>
      </c>
      <c r="Z472" s="95">
        <f t="shared" si="80"/>
        <v>0</v>
      </c>
      <c r="AA472" s="95">
        <f t="shared" si="80"/>
        <v>0</v>
      </c>
      <c r="AB472" s="95">
        <f t="shared" si="80"/>
        <v>0</v>
      </c>
      <c r="AC472" s="95">
        <f t="shared" si="80"/>
        <v>0</v>
      </c>
      <c r="AD472" s="95">
        <f t="shared" si="80"/>
        <v>0</v>
      </c>
      <c r="AE472" s="95">
        <f t="shared" si="80"/>
        <v>0</v>
      </c>
      <c r="AF472" s="95">
        <f t="shared" si="80"/>
        <v>0</v>
      </c>
      <c r="AG472" s="95">
        <f t="shared" si="80"/>
        <v>0</v>
      </c>
      <c r="AH472" s="95">
        <f t="shared" si="80"/>
        <v>0</v>
      </c>
      <c r="AI472" s="95">
        <f t="shared" si="80"/>
        <v>0</v>
      </c>
      <c r="AJ472" s="95">
        <f t="shared" si="80"/>
        <v>0</v>
      </c>
      <c r="AK472" s="95">
        <f t="shared" si="80"/>
        <v>0</v>
      </c>
      <c r="AL472" s="95">
        <f t="shared" ref="AL472:BM472" si="81">AL259+AL274+AL289+AL304</f>
        <v>0</v>
      </c>
      <c r="AM472" s="95">
        <f t="shared" si="81"/>
        <v>0</v>
      </c>
      <c r="AN472" s="95">
        <f t="shared" si="81"/>
        <v>0</v>
      </c>
      <c r="AO472" s="95">
        <f t="shared" si="81"/>
        <v>0</v>
      </c>
      <c r="AP472" s="95">
        <f t="shared" si="81"/>
        <v>0</v>
      </c>
      <c r="AQ472" s="95">
        <f t="shared" si="81"/>
        <v>0</v>
      </c>
      <c r="AR472" s="95">
        <f t="shared" si="81"/>
        <v>0</v>
      </c>
      <c r="AS472" s="95">
        <f t="shared" si="81"/>
        <v>0</v>
      </c>
      <c r="AT472" s="95">
        <f t="shared" si="81"/>
        <v>0</v>
      </c>
      <c r="AU472" s="95">
        <f t="shared" si="81"/>
        <v>0</v>
      </c>
      <c r="AV472" s="95">
        <f t="shared" si="81"/>
        <v>0</v>
      </c>
      <c r="AW472" s="95">
        <f t="shared" si="81"/>
        <v>0</v>
      </c>
      <c r="AX472" s="95">
        <f t="shared" si="81"/>
        <v>0</v>
      </c>
      <c r="AY472" s="95">
        <f t="shared" si="81"/>
        <v>0</v>
      </c>
      <c r="AZ472" s="95">
        <f t="shared" si="81"/>
        <v>0</v>
      </c>
      <c r="BA472" s="95">
        <f t="shared" si="81"/>
        <v>0</v>
      </c>
      <c r="BB472" s="95">
        <f t="shared" si="81"/>
        <v>0</v>
      </c>
      <c r="BC472" s="95">
        <f t="shared" si="81"/>
        <v>0</v>
      </c>
      <c r="BD472" s="95">
        <f t="shared" si="81"/>
        <v>0</v>
      </c>
      <c r="BE472" s="95">
        <f t="shared" si="81"/>
        <v>0</v>
      </c>
      <c r="BF472" s="95">
        <f t="shared" si="81"/>
        <v>0</v>
      </c>
      <c r="BG472" s="95">
        <f t="shared" si="81"/>
        <v>0</v>
      </c>
      <c r="BH472" s="95">
        <f t="shared" si="81"/>
        <v>0</v>
      </c>
      <c r="BI472" s="95">
        <f t="shared" si="81"/>
        <v>0</v>
      </c>
      <c r="BJ472" s="95">
        <f t="shared" si="81"/>
        <v>0</v>
      </c>
      <c r="BK472" s="95">
        <f t="shared" si="81"/>
        <v>0</v>
      </c>
      <c r="BL472" s="95">
        <f t="shared" si="81"/>
        <v>0</v>
      </c>
      <c r="BM472" s="95">
        <f t="shared" si="81"/>
        <v>0</v>
      </c>
    </row>
    <row r="473" spans="3:65">
      <c r="C473" s="15"/>
      <c r="D473">
        <f t="shared" si="73"/>
        <v>4</v>
      </c>
      <c r="E473" s="81" t="s">
        <v>34</v>
      </c>
      <c r="F473" s="95">
        <f t="shared" ref="F473:AK473" si="82">F260+F275+F290+F305</f>
        <v>0</v>
      </c>
      <c r="G473" s="95">
        <f t="shared" si="82"/>
        <v>0</v>
      </c>
      <c r="H473" s="95">
        <f t="shared" si="82"/>
        <v>0</v>
      </c>
      <c r="I473" s="95">
        <f t="shared" si="82"/>
        <v>0</v>
      </c>
      <c r="J473" s="95">
        <f t="shared" si="82"/>
        <v>0</v>
      </c>
      <c r="K473" s="95">
        <f t="shared" si="82"/>
        <v>0</v>
      </c>
      <c r="L473" s="95">
        <f t="shared" si="82"/>
        <v>0</v>
      </c>
      <c r="M473" s="95">
        <f t="shared" si="82"/>
        <v>0</v>
      </c>
      <c r="N473" s="95">
        <f t="shared" si="82"/>
        <v>0</v>
      </c>
      <c r="O473" s="95">
        <f t="shared" si="82"/>
        <v>0</v>
      </c>
      <c r="P473" s="95">
        <f t="shared" si="82"/>
        <v>0</v>
      </c>
      <c r="Q473" s="95">
        <f t="shared" si="82"/>
        <v>0</v>
      </c>
      <c r="R473" s="95">
        <f t="shared" si="82"/>
        <v>0</v>
      </c>
      <c r="S473" s="95">
        <f t="shared" si="82"/>
        <v>0</v>
      </c>
      <c r="T473" s="95">
        <f t="shared" si="82"/>
        <v>0</v>
      </c>
      <c r="U473" s="95">
        <f t="shared" si="82"/>
        <v>0</v>
      </c>
      <c r="V473" s="95">
        <f t="shared" si="82"/>
        <v>0</v>
      </c>
      <c r="W473" s="95">
        <f t="shared" si="82"/>
        <v>0</v>
      </c>
      <c r="X473" s="95">
        <f t="shared" si="82"/>
        <v>0</v>
      </c>
      <c r="Y473" s="95">
        <f t="shared" si="82"/>
        <v>0</v>
      </c>
      <c r="Z473" s="95">
        <f t="shared" si="82"/>
        <v>0</v>
      </c>
      <c r="AA473" s="95">
        <f t="shared" si="82"/>
        <v>0</v>
      </c>
      <c r="AB473" s="95">
        <f t="shared" si="82"/>
        <v>0</v>
      </c>
      <c r="AC473" s="95">
        <f t="shared" si="82"/>
        <v>0</v>
      </c>
      <c r="AD473" s="95">
        <f t="shared" si="82"/>
        <v>0</v>
      </c>
      <c r="AE473" s="95">
        <f t="shared" si="82"/>
        <v>0</v>
      </c>
      <c r="AF473" s="95">
        <f t="shared" si="82"/>
        <v>0</v>
      </c>
      <c r="AG473" s="95">
        <f t="shared" si="82"/>
        <v>0</v>
      </c>
      <c r="AH473" s="95">
        <f t="shared" si="82"/>
        <v>0</v>
      </c>
      <c r="AI473" s="95">
        <f t="shared" si="82"/>
        <v>0</v>
      </c>
      <c r="AJ473" s="95">
        <f t="shared" si="82"/>
        <v>0</v>
      </c>
      <c r="AK473" s="95">
        <f t="shared" si="82"/>
        <v>0</v>
      </c>
      <c r="AL473" s="95">
        <f t="shared" ref="AL473:BM473" si="83">AL260+AL275+AL290+AL305</f>
        <v>0</v>
      </c>
      <c r="AM473" s="95">
        <f t="shared" si="83"/>
        <v>0</v>
      </c>
      <c r="AN473" s="95">
        <f t="shared" si="83"/>
        <v>0</v>
      </c>
      <c r="AO473" s="95">
        <f t="shared" si="83"/>
        <v>0</v>
      </c>
      <c r="AP473" s="95">
        <f t="shared" si="83"/>
        <v>0</v>
      </c>
      <c r="AQ473" s="95">
        <f t="shared" si="83"/>
        <v>0</v>
      </c>
      <c r="AR473" s="95">
        <f t="shared" si="83"/>
        <v>0</v>
      </c>
      <c r="AS473" s="95">
        <f t="shared" si="83"/>
        <v>0</v>
      </c>
      <c r="AT473" s="95">
        <f t="shared" si="83"/>
        <v>0</v>
      </c>
      <c r="AU473" s="95">
        <f t="shared" si="83"/>
        <v>0</v>
      </c>
      <c r="AV473" s="95">
        <f t="shared" si="83"/>
        <v>0</v>
      </c>
      <c r="AW473" s="95">
        <f t="shared" si="83"/>
        <v>0</v>
      </c>
      <c r="AX473" s="95">
        <f t="shared" si="83"/>
        <v>0</v>
      </c>
      <c r="AY473" s="95">
        <f t="shared" si="83"/>
        <v>0</v>
      </c>
      <c r="AZ473" s="95">
        <f t="shared" si="83"/>
        <v>0</v>
      </c>
      <c r="BA473" s="95">
        <f t="shared" si="83"/>
        <v>0</v>
      </c>
      <c r="BB473" s="95">
        <f t="shared" si="83"/>
        <v>0</v>
      </c>
      <c r="BC473" s="95">
        <f t="shared" si="83"/>
        <v>0</v>
      </c>
      <c r="BD473" s="95">
        <f t="shared" si="83"/>
        <v>0</v>
      </c>
      <c r="BE473" s="95">
        <f t="shared" si="83"/>
        <v>0</v>
      </c>
      <c r="BF473" s="95">
        <f t="shared" si="83"/>
        <v>0</v>
      </c>
      <c r="BG473" s="95">
        <f t="shared" si="83"/>
        <v>0</v>
      </c>
      <c r="BH473" s="95">
        <f t="shared" si="83"/>
        <v>0</v>
      </c>
      <c r="BI473" s="95">
        <f t="shared" si="83"/>
        <v>0</v>
      </c>
      <c r="BJ473" s="95">
        <f t="shared" si="83"/>
        <v>0</v>
      </c>
      <c r="BK473" s="95">
        <f t="shared" si="83"/>
        <v>0</v>
      </c>
      <c r="BL473" s="95">
        <f t="shared" si="83"/>
        <v>0</v>
      </c>
      <c r="BM473" s="95">
        <f t="shared" si="83"/>
        <v>0</v>
      </c>
    </row>
    <row r="474" spans="3:65">
      <c r="C474" s="15"/>
      <c r="D474">
        <f t="shared" si="73"/>
        <v>4</v>
      </c>
      <c r="E474" s="81" t="s">
        <v>562</v>
      </c>
      <c r="F474" s="95">
        <f t="shared" ref="F474:AK474" si="84">F261+F276+F291+F306</f>
        <v>0</v>
      </c>
      <c r="G474" s="95">
        <f t="shared" si="84"/>
        <v>0</v>
      </c>
      <c r="H474" s="95">
        <f t="shared" si="84"/>
        <v>0</v>
      </c>
      <c r="I474" s="95">
        <f t="shared" si="84"/>
        <v>0</v>
      </c>
      <c r="J474" s="95">
        <f t="shared" si="84"/>
        <v>0</v>
      </c>
      <c r="K474" s="95">
        <f t="shared" si="84"/>
        <v>0</v>
      </c>
      <c r="L474" s="95">
        <f t="shared" si="84"/>
        <v>0</v>
      </c>
      <c r="M474" s="95">
        <f t="shared" si="84"/>
        <v>0</v>
      </c>
      <c r="N474" s="95">
        <f t="shared" si="84"/>
        <v>0</v>
      </c>
      <c r="O474" s="95">
        <f t="shared" si="84"/>
        <v>0</v>
      </c>
      <c r="P474" s="95">
        <f t="shared" si="84"/>
        <v>0</v>
      </c>
      <c r="Q474" s="95">
        <f t="shared" si="84"/>
        <v>0</v>
      </c>
      <c r="R474" s="95">
        <f t="shared" si="84"/>
        <v>0</v>
      </c>
      <c r="S474" s="95">
        <f t="shared" si="84"/>
        <v>0</v>
      </c>
      <c r="T474" s="95">
        <f t="shared" si="84"/>
        <v>0</v>
      </c>
      <c r="U474" s="95">
        <f t="shared" si="84"/>
        <v>0</v>
      </c>
      <c r="V474" s="95">
        <f t="shared" si="84"/>
        <v>0</v>
      </c>
      <c r="W474" s="95">
        <f t="shared" si="84"/>
        <v>0</v>
      </c>
      <c r="X474" s="95">
        <f t="shared" si="84"/>
        <v>0</v>
      </c>
      <c r="Y474" s="95">
        <f t="shared" si="84"/>
        <v>0</v>
      </c>
      <c r="Z474" s="95">
        <f t="shared" si="84"/>
        <v>0</v>
      </c>
      <c r="AA474" s="95">
        <f t="shared" si="84"/>
        <v>0</v>
      </c>
      <c r="AB474" s="95">
        <f t="shared" si="84"/>
        <v>0</v>
      </c>
      <c r="AC474" s="95">
        <f t="shared" si="84"/>
        <v>0</v>
      </c>
      <c r="AD474" s="95">
        <f t="shared" si="84"/>
        <v>0</v>
      </c>
      <c r="AE474" s="95">
        <f t="shared" si="84"/>
        <v>0</v>
      </c>
      <c r="AF474" s="95">
        <f t="shared" si="84"/>
        <v>0</v>
      </c>
      <c r="AG474" s="95">
        <f t="shared" si="84"/>
        <v>0</v>
      </c>
      <c r="AH474" s="95">
        <f t="shared" si="84"/>
        <v>0</v>
      </c>
      <c r="AI474" s="95">
        <f t="shared" si="84"/>
        <v>0</v>
      </c>
      <c r="AJ474" s="95">
        <f t="shared" si="84"/>
        <v>0</v>
      </c>
      <c r="AK474" s="95">
        <f t="shared" si="84"/>
        <v>0</v>
      </c>
      <c r="AL474" s="95">
        <f t="shared" ref="AL474:BM474" si="85">AL261+AL276+AL291+AL306</f>
        <v>0</v>
      </c>
      <c r="AM474" s="95">
        <f t="shared" si="85"/>
        <v>0</v>
      </c>
      <c r="AN474" s="95">
        <f t="shared" si="85"/>
        <v>0</v>
      </c>
      <c r="AO474" s="95">
        <f t="shared" si="85"/>
        <v>0</v>
      </c>
      <c r="AP474" s="95">
        <f t="shared" si="85"/>
        <v>0</v>
      </c>
      <c r="AQ474" s="95">
        <f t="shared" si="85"/>
        <v>0</v>
      </c>
      <c r="AR474" s="95">
        <f t="shared" si="85"/>
        <v>0</v>
      </c>
      <c r="AS474" s="95">
        <f t="shared" si="85"/>
        <v>0</v>
      </c>
      <c r="AT474" s="95">
        <f t="shared" si="85"/>
        <v>0</v>
      </c>
      <c r="AU474" s="95">
        <f t="shared" si="85"/>
        <v>0</v>
      </c>
      <c r="AV474" s="95">
        <f t="shared" si="85"/>
        <v>0</v>
      </c>
      <c r="AW474" s="95">
        <f t="shared" si="85"/>
        <v>0</v>
      </c>
      <c r="AX474" s="95">
        <f t="shared" si="85"/>
        <v>0</v>
      </c>
      <c r="AY474" s="95">
        <f t="shared" si="85"/>
        <v>0</v>
      </c>
      <c r="AZ474" s="95">
        <f t="shared" si="85"/>
        <v>0</v>
      </c>
      <c r="BA474" s="95">
        <f t="shared" si="85"/>
        <v>0</v>
      </c>
      <c r="BB474" s="95">
        <f t="shared" si="85"/>
        <v>0</v>
      </c>
      <c r="BC474" s="95">
        <f t="shared" si="85"/>
        <v>0</v>
      </c>
      <c r="BD474" s="95">
        <f t="shared" si="85"/>
        <v>0</v>
      </c>
      <c r="BE474" s="95">
        <f t="shared" si="85"/>
        <v>0</v>
      </c>
      <c r="BF474" s="95">
        <f t="shared" si="85"/>
        <v>0</v>
      </c>
      <c r="BG474" s="95">
        <f t="shared" si="85"/>
        <v>0</v>
      </c>
      <c r="BH474" s="95">
        <f t="shared" si="85"/>
        <v>0</v>
      </c>
      <c r="BI474" s="95">
        <f t="shared" si="85"/>
        <v>0</v>
      </c>
      <c r="BJ474" s="95">
        <f t="shared" si="85"/>
        <v>0</v>
      </c>
      <c r="BK474" s="95">
        <f t="shared" si="85"/>
        <v>0</v>
      </c>
      <c r="BL474" s="95">
        <f t="shared" si="85"/>
        <v>0</v>
      </c>
      <c r="BM474" s="95">
        <f t="shared" si="85"/>
        <v>0</v>
      </c>
    </row>
    <row r="475" spans="3:65">
      <c r="C475" s="15"/>
      <c r="D475">
        <f t="shared" si="73"/>
        <v>4</v>
      </c>
      <c r="E475" s="81"/>
      <c r="F475" s="95"/>
      <c r="G475" s="95"/>
      <c r="H475" s="95"/>
      <c r="I475" s="95"/>
      <c r="J475" s="95"/>
      <c r="K475" s="95"/>
      <c r="L475" s="95"/>
      <c r="M475" s="95"/>
      <c r="N475" s="95"/>
      <c r="O475" s="95"/>
      <c r="P475" s="95"/>
      <c r="Q475" s="95"/>
      <c r="R475" s="95"/>
      <c r="S475" s="95"/>
      <c r="T475" s="95"/>
      <c r="U475" s="95"/>
      <c r="V475" s="95"/>
      <c r="W475" s="95"/>
      <c r="X475" s="95"/>
      <c r="Y475" s="95"/>
      <c r="Z475" s="95"/>
      <c r="AA475" s="95"/>
      <c r="AB475" s="95"/>
      <c r="AC475" s="95"/>
      <c r="AD475" s="95"/>
      <c r="AE475" s="95"/>
      <c r="AF475" s="95"/>
      <c r="AG475" s="95"/>
      <c r="AH475" s="95"/>
      <c r="AI475" s="95"/>
      <c r="AJ475" s="95"/>
      <c r="AK475" s="95"/>
      <c r="AL475" s="95"/>
      <c r="AM475" s="95"/>
      <c r="AN475" s="95"/>
      <c r="AO475" s="95"/>
      <c r="AP475" s="95"/>
      <c r="AQ475" s="95"/>
      <c r="AR475" s="95"/>
      <c r="AS475" s="95"/>
      <c r="AT475" s="95"/>
      <c r="AU475" s="95"/>
      <c r="AV475" s="95"/>
      <c r="AW475" s="95"/>
      <c r="AX475" s="95"/>
      <c r="AY475" s="95"/>
      <c r="AZ475" s="95"/>
      <c r="BA475" s="95"/>
      <c r="BB475" s="95"/>
      <c r="BC475" s="95"/>
      <c r="BD475" s="95"/>
      <c r="BE475" s="95"/>
      <c r="BF475" s="95"/>
      <c r="BG475" s="95"/>
      <c r="BH475" s="95"/>
      <c r="BI475" s="95"/>
      <c r="BJ475" s="95"/>
      <c r="BK475" s="95"/>
      <c r="BL475" s="95"/>
      <c r="BM475" s="95"/>
    </row>
    <row r="476" spans="3:65">
      <c r="C476" s="15"/>
      <c r="D476">
        <f t="shared" si="73"/>
        <v>4</v>
      </c>
      <c r="E476" s="81"/>
      <c r="F476" s="95"/>
      <c r="G476" s="95"/>
      <c r="H476" s="95"/>
      <c r="I476" s="95"/>
      <c r="J476" s="95"/>
      <c r="K476" s="95"/>
      <c r="L476" s="95"/>
      <c r="M476" s="95"/>
      <c r="N476" s="95"/>
      <c r="O476" s="95"/>
      <c r="P476" s="95"/>
      <c r="Q476" s="95"/>
      <c r="R476" s="95"/>
      <c r="S476" s="95"/>
      <c r="T476" s="95"/>
      <c r="U476" s="95"/>
      <c r="V476" s="95"/>
      <c r="W476" s="95"/>
      <c r="X476" s="95"/>
      <c r="Y476" s="95"/>
      <c r="Z476" s="95"/>
      <c r="AA476" s="95"/>
      <c r="AB476" s="95"/>
      <c r="AC476" s="95"/>
      <c r="AD476" s="95"/>
      <c r="AE476" s="95"/>
      <c r="AF476" s="95"/>
      <c r="AG476" s="95"/>
      <c r="AH476" s="95"/>
      <c r="AI476" s="95"/>
      <c r="AJ476" s="95"/>
      <c r="AK476" s="95"/>
      <c r="AL476" s="95"/>
      <c r="AM476" s="95"/>
      <c r="AN476" s="95"/>
      <c r="AO476" s="95"/>
      <c r="AP476" s="95"/>
      <c r="AQ476" s="95"/>
      <c r="AR476" s="95"/>
      <c r="AS476" s="95"/>
      <c r="AT476" s="95"/>
      <c r="AU476" s="95"/>
      <c r="AV476" s="95"/>
      <c r="AW476" s="95"/>
      <c r="AX476" s="95"/>
      <c r="AY476" s="95"/>
      <c r="AZ476" s="95"/>
      <c r="BA476" s="95"/>
      <c r="BB476" s="95"/>
      <c r="BC476" s="95"/>
      <c r="BD476" s="95"/>
      <c r="BE476" s="95"/>
      <c r="BF476" s="95"/>
      <c r="BG476" s="95"/>
      <c r="BH476" s="95"/>
      <c r="BI476" s="95"/>
      <c r="BJ476" s="95"/>
      <c r="BK476" s="95"/>
      <c r="BL476" s="95"/>
      <c r="BM476" s="95"/>
    </row>
    <row r="477" spans="3:65">
      <c r="C477" s="15"/>
      <c r="D477">
        <f t="shared" si="73"/>
        <v>4</v>
      </c>
      <c r="E477" s="81" t="s">
        <v>730</v>
      </c>
      <c r="F477" s="95">
        <f t="shared" ref="F477:AK477" si="86">F264+F279+F294+F309</f>
        <v>0</v>
      </c>
      <c r="G477" s="95">
        <f t="shared" si="86"/>
        <v>0</v>
      </c>
      <c r="H477" s="95">
        <f t="shared" si="86"/>
        <v>0</v>
      </c>
      <c r="I477" s="95">
        <f t="shared" si="86"/>
        <v>0</v>
      </c>
      <c r="J477" s="95">
        <f t="shared" si="86"/>
        <v>0</v>
      </c>
      <c r="K477" s="95">
        <f t="shared" si="86"/>
        <v>0</v>
      </c>
      <c r="L477" s="95">
        <f t="shared" si="86"/>
        <v>0</v>
      </c>
      <c r="M477" s="95">
        <f t="shared" si="86"/>
        <v>0</v>
      </c>
      <c r="N477" s="95">
        <f t="shared" si="86"/>
        <v>0</v>
      </c>
      <c r="O477" s="95">
        <f t="shared" si="86"/>
        <v>0</v>
      </c>
      <c r="P477" s="95">
        <f t="shared" si="86"/>
        <v>0</v>
      </c>
      <c r="Q477" s="95">
        <f t="shared" si="86"/>
        <v>0</v>
      </c>
      <c r="R477" s="95">
        <f t="shared" si="86"/>
        <v>0</v>
      </c>
      <c r="S477" s="95">
        <f t="shared" si="86"/>
        <v>0</v>
      </c>
      <c r="T477" s="95">
        <f t="shared" si="86"/>
        <v>0</v>
      </c>
      <c r="U477" s="95">
        <f t="shared" si="86"/>
        <v>0</v>
      </c>
      <c r="V477" s="95">
        <f t="shared" si="86"/>
        <v>0</v>
      </c>
      <c r="W477" s="95">
        <f t="shared" si="86"/>
        <v>0</v>
      </c>
      <c r="X477" s="95">
        <f t="shared" si="86"/>
        <v>0</v>
      </c>
      <c r="Y477" s="95">
        <f t="shared" si="86"/>
        <v>0</v>
      </c>
      <c r="Z477" s="95">
        <f t="shared" si="86"/>
        <v>0</v>
      </c>
      <c r="AA477" s="95">
        <f t="shared" si="86"/>
        <v>0</v>
      </c>
      <c r="AB477" s="95">
        <f t="shared" si="86"/>
        <v>0</v>
      </c>
      <c r="AC477" s="95">
        <f t="shared" si="86"/>
        <v>0</v>
      </c>
      <c r="AD477" s="95">
        <f t="shared" si="86"/>
        <v>0</v>
      </c>
      <c r="AE477" s="95">
        <f t="shared" si="86"/>
        <v>0</v>
      </c>
      <c r="AF477" s="95">
        <f t="shared" si="86"/>
        <v>0</v>
      </c>
      <c r="AG477" s="95">
        <f t="shared" si="86"/>
        <v>0</v>
      </c>
      <c r="AH477" s="95">
        <f t="shared" si="86"/>
        <v>0</v>
      </c>
      <c r="AI477" s="95">
        <f t="shared" si="86"/>
        <v>0</v>
      </c>
      <c r="AJ477" s="95">
        <f t="shared" si="86"/>
        <v>0</v>
      </c>
      <c r="AK477" s="95">
        <f t="shared" si="86"/>
        <v>0</v>
      </c>
      <c r="AL477" s="95">
        <f t="shared" ref="AL477:BM477" si="87">AL264+AL279+AL294+AL309</f>
        <v>0</v>
      </c>
      <c r="AM477" s="95">
        <f t="shared" si="87"/>
        <v>0</v>
      </c>
      <c r="AN477" s="95">
        <f t="shared" si="87"/>
        <v>0</v>
      </c>
      <c r="AO477" s="95">
        <f t="shared" si="87"/>
        <v>0</v>
      </c>
      <c r="AP477" s="95">
        <f t="shared" si="87"/>
        <v>0</v>
      </c>
      <c r="AQ477" s="95">
        <f t="shared" si="87"/>
        <v>0</v>
      </c>
      <c r="AR477" s="95">
        <f t="shared" si="87"/>
        <v>0</v>
      </c>
      <c r="AS477" s="95">
        <f t="shared" si="87"/>
        <v>0</v>
      </c>
      <c r="AT477" s="95">
        <f t="shared" si="87"/>
        <v>0</v>
      </c>
      <c r="AU477" s="95">
        <f t="shared" si="87"/>
        <v>0</v>
      </c>
      <c r="AV477" s="95">
        <f t="shared" si="87"/>
        <v>0</v>
      </c>
      <c r="AW477" s="95">
        <f t="shared" si="87"/>
        <v>0</v>
      </c>
      <c r="AX477" s="95">
        <f t="shared" si="87"/>
        <v>0</v>
      </c>
      <c r="AY477" s="95">
        <f t="shared" si="87"/>
        <v>0</v>
      </c>
      <c r="AZ477" s="95">
        <f t="shared" si="87"/>
        <v>0</v>
      </c>
      <c r="BA477" s="95">
        <f t="shared" si="87"/>
        <v>0</v>
      </c>
      <c r="BB477" s="95">
        <f t="shared" si="87"/>
        <v>0</v>
      </c>
      <c r="BC477" s="95">
        <f t="shared" si="87"/>
        <v>0</v>
      </c>
      <c r="BD477" s="95">
        <f t="shared" si="87"/>
        <v>0</v>
      </c>
      <c r="BE477" s="95">
        <f t="shared" si="87"/>
        <v>0</v>
      </c>
      <c r="BF477" s="95">
        <f t="shared" si="87"/>
        <v>0</v>
      </c>
      <c r="BG477" s="95">
        <f t="shared" si="87"/>
        <v>0</v>
      </c>
      <c r="BH477" s="95">
        <f t="shared" si="87"/>
        <v>0</v>
      </c>
      <c r="BI477" s="95">
        <f t="shared" si="87"/>
        <v>0</v>
      </c>
      <c r="BJ477" s="95">
        <f t="shared" si="87"/>
        <v>0</v>
      </c>
      <c r="BK477" s="95">
        <f t="shared" si="87"/>
        <v>0</v>
      </c>
      <c r="BL477" s="95">
        <f t="shared" si="87"/>
        <v>0</v>
      </c>
      <c r="BM477" s="95">
        <f t="shared" si="87"/>
        <v>0</v>
      </c>
    </row>
    <row r="478" spans="3:65">
      <c r="C478" s="15"/>
      <c r="D478">
        <f t="shared" si="73"/>
        <v>4</v>
      </c>
      <c r="E478" s="81"/>
      <c r="F478" s="95"/>
      <c r="G478" s="95"/>
      <c r="H478" s="95"/>
      <c r="I478" s="95"/>
      <c r="J478" s="95"/>
      <c r="K478" s="95"/>
      <c r="L478" s="95"/>
      <c r="M478" s="95"/>
      <c r="N478" s="95"/>
      <c r="O478" s="95"/>
      <c r="P478" s="95"/>
      <c r="Q478" s="95"/>
      <c r="R478" s="95"/>
      <c r="S478" s="95"/>
      <c r="T478" s="95"/>
      <c r="U478" s="95"/>
      <c r="V478" s="95"/>
      <c r="W478" s="95"/>
      <c r="X478" s="95"/>
      <c r="Y478" s="95"/>
      <c r="Z478" s="95"/>
      <c r="AA478" s="95"/>
      <c r="AB478" s="95"/>
      <c r="AC478" s="95"/>
      <c r="AD478" s="95"/>
      <c r="AE478" s="95"/>
      <c r="AF478" s="95"/>
      <c r="AG478" s="95"/>
      <c r="AH478" s="95"/>
      <c r="AI478" s="95"/>
      <c r="AJ478" s="95"/>
      <c r="AK478" s="95"/>
      <c r="AL478" s="95"/>
      <c r="AM478" s="95"/>
      <c r="AN478" s="95"/>
      <c r="AO478" s="95"/>
      <c r="AP478" s="95"/>
      <c r="AQ478" s="95"/>
      <c r="AR478" s="95"/>
      <c r="AS478" s="95"/>
      <c r="AT478" s="95"/>
      <c r="AU478" s="95"/>
      <c r="AV478" s="95"/>
      <c r="AW478" s="95"/>
      <c r="AX478" s="95"/>
      <c r="AY478" s="95"/>
      <c r="AZ478" s="95"/>
      <c r="BA478" s="95"/>
      <c r="BB478" s="95"/>
      <c r="BC478" s="95"/>
      <c r="BD478" s="95"/>
      <c r="BE478" s="95"/>
      <c r="BF478" s="95"/>
      <c r="BG478" s="95"/>
      <c r="BH478" s="95"/>
      <c r="BI478" s="95"/>
      <c r="BJ478" s="95"/>
      <c r="BK478" s="95"/>
      <c r="BL478" s="95"/>
      <c r="BM478" s="95"/>
    </row>
    <row r="479" spans="3:65">
      <c r="C479" s="15"/>
      <c r="D479">
        <f t="shared" si="73"/>
        <v>4</v>
      </c>
      <c r="E479" s="81"/>
      <c r="F479" s="95"/>
      <c r="G479" s="95"/>
      <c r="H479" s="95"/>
      <c r="I479" s="95"/>
      <c r="J479" s="95"/>
      <c r="K479" s="95"/>
      <c r="L479" s="95"/>
      <c r="M479" s="95"/>
      <c r="N479" s="95"/>
      <c r="O479" s="95"/>
      <c r="P479" s="95"/>
      <c r="Q479" s="95"/>
      <c r="R479" s="95"/>
      <c r="S479" s="95"/>
      <c r="T479" s="95"/>
      <c r="U479" s="95"/>
      <c r="V479" s="95"/>
      <c r="W479" s="95"/>
      <c r="X479" s="95"/>
      <c r="Y479" s="95"/>
      <c r="Z479" s="95"/>
      <c r="AA479" s="95"/>
      <c r="AB479" s="95"/>
      <c r="AC479" s="95"/>
      <c r="AD479" s="95"/>
      <c r="AE479" s="95"/>
      <c r="AF479" s="95"/>
      <c r="AG479" s="95"/>
      <c r="AH479" s="95"/>
      <c r="AI479" s="95"/>
      <c r="AJ479" s="95"/>
      <c r="AK479" s="95"/>
      <c r="AL479" s="95"/>
      <c r="AM479" s="95"/>
      <c r="AN479" s="95"/>
      <c r="AO479" s="95"/>
      <c r="AP479" s="95"/>
      <c r="AQ479" s="95"/>
      <c r="AR479" s="95"/>
      <c r="AS479" s="95"/>
      <c r="AT479" s="95"/>
      <c r="AU479" s="95"/>
      <c r="AV479" s="95"/>
      <c r="AW479" s="95"/>
      <c r="AX479" s="95"/>
      <c r="AY479" s="95"/>
      <c r="AZ479" s="95"/>
      <c r="BA479" s="95"/>
      <c r="BB479" s="95"/>
      <c r="BC479" s="95"/>
      <c r="BD479" s="95"/>
      <c r="BE479" s="95"/>
      <c r="BF479" s="95"/>
      <c r="BG479" s="95"/>
      <c r="BH479" s="95"/>
      <c r="BI479" s="95"/>
      <c r="BJ479" s="95"/>
      <c r="BK479" s="95"/>
      <c r="BL479" s="95"/>
      <c r="BM479" s="95"/>
    </row>
    <row r="480" spans="3:65">
      <c r="C480" s="15"/>
      <c r="D480">
        <f t="shared" si="73"/>
        <v>4</v>
      </c>
      <c r="E480" s="81"/>
      <c r="F480" s="95"/>
      <c r="G480" s="95"/>
      <c r="H480" s="95"/>
      <c r="I480" s="95"/>
      <c r="J480" s="95"/>
      <c r="K480" s="95"/>
      <c r="L480" s="95"/>
      <c r="M480" s="95"/>
      <c r="N480" s="95"/>
      <c r="O480" s="95"/>
      <c r="P480" s="95"/>
      <c r="Q480" s="95"/>
      <c r="R480" s="95"/>
      <c r="S480" s="95"/>
      <c r="T480" s="95"/>
      <c r="U480" s="95"/>
      <c r="V480" s="95"/>
      <c r="W480" s="95"/>
      <c r="X480" s="95"/>
      <c r="Y480" s="95"/>
      <c r="Z480" s="95"/>
      <c r="AA480" s="95"/>
      <c r="AB480" s="95"/>
      <c r="AC480" s="95"/>
      <c r="AD480" s="95"/>
      <c r="AE480" s="95"/>
      <c r="AF480" s="95"/>
      <c r="AG480" s="95"/>
      <c r="AH480" s="95"/>
      <c r="AI480" s="95"/>
      <c r="AJ480" s="95"/>
      <c r="AK480" s="95"/>
      <c r="AL480" s="95"/>
      <c r="AM480" s="95"/>
      <c r="AN480" s="95"/>
      <c r="AO480" s="95"/>
      <c r="AP480" s="95"/>
      <c r="AQ480" s="95"/>
      <c r="AR480" s="95"/>
      <c r="AS480" s="95"/>
      <c r="AT480" s="95"/>
      <c r="AU480" s="95"/>
      <c r="AV480" s="95"/>
      <c r="AW480" s="95"/>
      <c r="AX480" s="95"/>
      <c r="AY480" s="95"/>
      <c r="AZ480" s="95"/>
      <c r="BA480" s="95"/>
      <c r="BB480" s="95"/>
      <c r="BC480" s="95"/>
      <c r="BD480" s="95"/>
      <c r="BE480" s="95"/>
      <c r="BF480" s="95"/>
      <c r="BG480" s="95"/>
      <c r="BH480" s="95"/>
      <c r="BI480" s="95"/>
      <c r="BJ480" s="95"/>
      <c r="BK480" s="95"/>
      <c r="BL480" s="95"/>
      <c r="BM480" s="95"/>
    </row>
    <row r="481" spans="3:65">
      <c r="C481" s="15"/>
      <c r="D481">
        <v>5</v>
      </c>
      <c r="E481" s="81" t="s">
        <v>28</v>
      </c>
      <c r="F481" s="95">
        <f t="shared" ref="F481:AK481" si="88">F331+F346+F361+F376</f>
        <v>0</v>
      </c>
      <c r="G481" s="95">
        <f t="shared" si="88"/>
        <v>0</v>
      </c>
      <c r="H481" s="95">
        <f t="shared" si="88"/>
        <v>0</v>
      </c>
      <c r="I481" s="95">
        <f t="shared" si="88"/>
        <v>0</v>
      </c>
      <c r="J481" s="95">
        <f t="shared" si="88"/>
        <v>0</v>
      </c>
      <c r="K481" s="95">
        <f t="shared" si="88"/>
        <v>0</v>
      </c>
      <c r="L481" s="95">
        <f t="shared" si="88"/>
        <v>0</v>
      </c>
      <c r="M481" s="95">
        <f t="shared" si="88"/>
        <v>0</v>
      </c>
      <c r="N481" s="95">
        <f t="shared" si="88"/>
        <v>0</v>
      </c>
      <c r="O481" s="95">
        <f t="shared" si="88"/>
        <v>0</v>
      </c>
      <c r="P481" s="95">
        <f t="shared" si="88"/>
        <v>0</v>
      </c>
      <c r="Q481" s="95">
        <f t="shared" si="88"/>
        <v>0</v>
      </c>
      <c r="R481" s="95">
        <f t="shared" si="88"/>
        <v>0</v>
      </c>
      <c r="S481" s="95">
        <f t="shared" si="88"/>
        <v>0</v>
      </c>
      <c r="T481" s="95">
        <f t="shared" si="88"/>
        <v>0</v>
      </c>
      <c r="U481" s="95">
        <f t="shared" si="88"/>
        <v>0</v>
      </c>
      <c r="V481" s="95">
        <f t="shared" si="88"/>
        <v>0</v>
      </c>
      <c r="W481" s="95">
        <f t="shared" si="88"/>
        <v>0</v>
      </c>
      <c r="X481" s="95">
        <f t="shared" si="88"/>
        <v>0</v>
      </c>
      <c r="Y481" s="95">
        <f t="shared" si="88"/>
        <v>0</v>
      </c>
      <c r="Z481" s="95">
        <f t="shared" si="88"/>
        <v>0</v>
      </c>
      <c r="AA481" s="95">
        <f t="shared" si="88"/>
        <v>0</v>
      </c>
      <c r="AB481" s="95">
        <f t="shared" si="88"/>
        <v>0</v>
      </c>
      <c r="AC481" s="95">
        <f t="shared" si="88"/>
        <v>0</v>
      </c>
      <c r="AD481" s="95">
        <f t="shared" si="88"/>
        <v>0</v>
      </c>
      <c r="AE481" s="95">
        <f t="shared" si="88"/>
        <v>0</v>
      </c>
      <c r="AF481" s="95">
        <f t="shared" si="88"/>
        <v>0</v>
      </c>
      <c r="AG481" s="95">
        <f t="shared" si="88"/>
        <v>0</v>
      </c>
      <c r="AH481" s="95">
        <f t="shared" si="88"/>
        <v>0</v>
      </c>
      <c r="AI481" s="95">
        <f t="shared" si="88"/>
        <v>0</v>
      </c>
      <c r="AJ481" s="95">
        <f t="shared" si="88"/>
        <v>0</v>
      </c>
      <c r="AK481" s="95">
        <f t="shared" si="88"/>
        <v>0</v>
      </c>
      <c r="AL481" s="95">
        <f t="shared" ref="AL481:BM481" si="89">AL331+AL346+AL361+AL376</f>
        <v>0</v>
      </c>
      <c r="AM481" s="95">
        <f t="shared" si="89"/>
        <v>0</v>
      </c>
      <c r="AN481" s="95">
        <f t="shared" si="89"/>
        <v>0</v>
      </c>
      <c r="AO481" s="95">
        <f t="shared" si="89"/>
        <v>0</v>
      </c>
      <c r="AP481" s="95">
        <f t="shared" si="89"/>
        <v>0</v>
      </c>
      <c r="AQ481" s="95">
        <f t="shared" si="89"/>
        <v>0</v>
      </c>
      <c r="AR481" s="95">
        <f t="shared" si="89"/>
        <v>0</v>
      </c>
      <c r="AS481" s="95">
        <f t="shared" si="89"/>
        <v>0</v>
      </c>
      <c r="AT481" s="95">
        <f t="shared" si="89"/>
        <v>0</v>
      </c>
      <c r="AU481" s="95">
        <f t="shared" si="89"/>
        <v>0</v>
      </c>
      <c r="AV481" s="95">
        <f t="shared" si="89"/>
        <v>0</v>
      </c>
      <c r="AW481" s="95">
        <f t="shared" si="89"/>
        <v>0</v>
      </c>
      <c r="AX481" s="95">
        <f t="shared" si="89"/>
        <v>0</v>
      </c>
      <c r="AY481" s="95">
        <f t="shared" si="89"/>
        <v>0</v>
      </c>
      <c r="AZ481" s="95">
        <f t="shared" si="89"/>
        <v>0</v>
      </c>
      <c r="BA481" s="95">
        <f t="shared" si="89"/>
        <v>0</v>
      </c>
      <c r="BB481" s="95">
        <f t="shared" si="89"/>
        <v>0</v>
      </c>
      <c r="BC481" s="95">
        <f t="shared" si="89"/>
        <v>0</v>
      </c>
      <c r="BD481" s="95">
        <f t="shared" si="89"/>
        <v>0</v>
      </c>
      <c r="BE481" s="95">
        <f t="shared" si="89"/>
        <v>0</v>
      </c>
      <c r="BF481" s="95">
        <f t="shared" si="89"/>
        <v>0</v>
      </c>
      <c r="BG481" s="95">
        <f t="shared" si="89"/>
        <v>0</v>
      </c>
      <c r="BH481" s="95">
        <f t="shared" si="89"/>
        <v>0</v>
      </c>
      <c r="BI481" s="95">
        <f t="shared" si="89"/>
        <v>0</v>
      </c>
      <c r="BJ481" s="95">
        <f t="shared" si="89"/>
        <v>0</v>
      </c>
      <c r="BK481" s="95">
        <f t="shared" si="89"/>
        <v>0</v>
      </c>
      <c r="BL481" s="95">
        <f t="shared" si="89"/>
        <v>0</v>
      </c>
      <c r="BM481" s="95">
        <f t="shared" si="89"/>
        <v>0</v>
      </c>
    </row>
    <row r="482" spans="3:65">
      <c r="C482" s="15"/>
      <c r="D482">
        <f t="shared" ref="D482:D493" si="90">D481</f>
        <v>5</v>
      </c>
      <c r="E482" s="81" t="s">
        <v>379</v>
      </c>
      <c r="F482" s="95">
        <f t="shared" ref="F482:AK482" si="91">F332+F347+F362+F377</f>
        <v>0</v>
      </c>
      <c r="G482" s="95">
        <f t="shared" si="91"/>
        <v>0</v>
      </c>
      <c r="H482" s="95">
        <f t="shared" si="91"/>
        <v>0</v>
      </c>
      <c r="I482" s="95">
        <f t="shared" si="91"/>
        <v>0</v>
      </c>
      <c r="J482" s="95">
        <f t="shared" si="91"/>
        <v>0</v>
      </c>
      <c r="K482" s="95">
        <f t="shared" si="91"/>
        <v>0</v>
      </c>
      <c r="L482" s="95">
        <f t="shared" si="91"/>
        <v>0</v>
      </c>
      <c r="M482" s="95">
        <f t="shared" si="91"/>
        <v>0</v>
      </c>
      <c r="N482" s="95">
        <f t="shared" si="91"/>
        <v>0</v>
      </c>
      <c r="O482" s="95">
        <f t="shared" si="91"/>
        <v>0</v>
      </c>
      <c r="P482" s="95">
        <f t="shared" si="91"/>
        <v>0</v>
      </c>
      <c r="Q482" s="95">
        <f t="shared" si="91"/>
        <v>0</v>
      </c>
      <c r="R482" s="95">
        <f t="shared" si="91"/>
        <v>0</v>
      </c>
      <c r="S482" s="95">
        <f t="shared" si="91"/>
        <v>0</v>
      </c>
      <c r="T482" s="95">
        <f t="shared" si="91"/>
        <v>0</v>
      </c>
      <c r="U482" s="95">
        <f t="shared" si="91"/>
        <v>0</v>
      </c>
      <c r="V482" s="95">
        <f t="shared" si="91"/>
        <v>0</v>
      </c>
      <c r="W482" s="95">
        <f t="shared" si="91"/>
        <v>0</v>
      </c>
      <c r="X482" s="95">
        <f t="shared" si="91"/>
        <v>0</v>
      </c>
      <c r="Y482" s="95">
        <f t="shared" si="91"/>
        <v>0</v>
      </c>
      <c r="Z482" s="95">
        <f t="shared" si="91"/>
        <v>0</v>
      </c>
      <c r="AA482" s="95">
        <f t="shared" si="91"/>
        <v>0</v>
      </c>
      <c r="AB482" s="95">
        <f t="shared" si="91"/>
        <v>0</v>
      </c>
      <c r="AC482" s="95">
        <f t="shared" si="91"/>
        <v>0</v>
      </c>
      <c r="AD482" s="95">
        <f t="shared" si="91"/>
        <v>0</v>
      </c>
      <c r="AE482" s="95">
        <f t="shared" si="91"/>
        <v>0</v>
      </c>
      <c r="AF482" s="95">
        <f t="shared" si="91"/>
        <v>0</v>
      </c>
      <c r="AG482" s="95">
        <f t="shared" si="91"/>
        <v>0</v>
      </c>
      <c r="AH482" s="95">
        <f t="shared" si="91"/>
        <v>0</v>
      </c>
      <c r="AI482" s="95">
        <f t="shared" si="91"/>
        <v>0</v>
      </c>
      <c r="AJ482" s="95">
        <f t="shared" si="91"/>
        <v>0</v>
      </c>
      <c r="AK482" s="95">
        <f t="shared" si="91"/>
        <v>0</v>
      </c>
      <c r="AL482" s="95">
        <f t="shared" ref="AL482:BM482" si="92">AL332+AL347+AL362+AL377</f>
        <v>0</v>
      </c>
      <c r="AM482" s="95">
        <f t="shared" si="92"/>
        <v>0</v>
      </c>
      <c r="AN482" s="95">
        <f t="shared" si="92"/>
        <v>0</v>
      </c>
      <c r="AO482" s="95">
        <f t="shared" si="92"/>
        <v>0</v>
      </c>
      <c r="AP482" s="95">
        <f t="shared" si="92"/>
        <v>0</v>
      </c>
      <c r="AQ482" s="95">
        <f t="shared" si="92"/>
        <v>0</v>
      </c>
      <c r="AR482" s="95">
        <f t="shared" si="92"/>
        <v>0</v>
      </c>
      <c r="AS482" s="95">
        <f t="shared" si="92"/>
        <v>0</v>
      </c>
      <c r="AT482" s="95">
        <f t="shared" si="92"/>
        <v>0</v>
      </c>
      <c r="AU482" s="95">
        <f t="shared" si="92"/>
        <v>0</v>
      </c>
      <c r="AV482" s="95">
        <f t="shared" si="92"/>
        <v>0</v>
      </c>
      <c r="AW482" s="95">
        <f t="shared" si="92"/>
        <v>0</v>
      </c>
      <c r="AX482" s="95">
        <f t="shared" si="92"/>
        <v>0</v>
      </c>
      <c r="AY482" s="95">
        <f t="shared" si="92"/>
        <v>0</v>
      </c>
      <c r="AZ482" s="95">
        <f t="shared" si="92"/>
        <v>0</v>
      </c>
      <c r="BA482" s="95">
        <f t="shared" si="92"/>
        <v>0</v>
      </c>
      <c r="BB482" s="95">
        <f t="shared" si="92"/>
        <v>0</v>
      </c>
      <c r="BC482" s="95">
        <f t="shared" si="92"/>
        <v>0</v>
      </c>
      <c r="BD482" s="95">
        <f t="shared" si="92"/>
        <v>0</v>
      </c>
      <c r="BE482" s="95">
        <f t="shared" si="92"/>
        <v>0</v>
      </c>
      <c r="BF482" s="95">
        <f t="shared" si="92"/>
        <v>0</v>
      </c>
      <c r="BG482" s="95">
        <f t="shared" si="92"/>
        <v>0</v>
      </c>
      <c r="BH482" s="95">
        <f t="shared" si="92"/>
        <v>0</v>
      </c>
      <c r="BI482" s="95">
        <f t="shared" si="92"/>
        <v>0</v>
      </c>
      <c r="BJ482" s="95">
        <f t="shared" si="92"/>
        <v>0</v>
      </c>
      <c r="BK482" s="95">
        <f t="shared" si="92"/>
        <v>0</v>
      </c>
      <c r="BL482" s="95">
        <f t="shared" si="92"/>
        <v>0</v>
      </c>
      <c r="BM482" s="95">
        <f t="shared" si="92"/>
        <v>0</v>
      </c>
    </row>
    <row r="483" spans="3:65">
      <c r="C483" s="15"/>
      <c r="D483">
        <f t="shared" si="90"/>
        <v>5</v>
      </c>
      <c r="E483" s="81" t="s">
        <v>30</v>
      </c>
      <c r="F483" s="95">
        <f t="shared" ref="F483:AK483" si="93">F333+F348+F363+F378</f>
        <v>0</v>
      </c>
      <c r="G483" s="95">
        <f t="shared" si="93"/>
        <v>0</v>
      </c>
      <c r="H483" s="95">
        <f t="shared" si="93"/>
        <v>0</v>
      </c>
      <c r="I483" s="95">
        <f t="shared" si="93"/>
        <v>0</v>
      </c>
      <c r="J483" s="95">
        <f t="shared" si="93"/>
        <v>0</v>
      </c>
      <c r="K483" s="95">
        <f t="shared" si="93"/>
        <v>0</v>
      </c>
      <c r="L483" s="95">
        <f t="shared" si="93"/>
        <v>0</v>
      </c>
      <c r="M483" s="95">
        <f t="shared" si="93"/>
        <v>0</v>
      </c>
      <c r="N483" s="95">
        <f t="shared" si="93"/>
        <v>0</v>
      </c>
      <c r="O483" s="95">
        <f t="shared" si="93"/>
        <v>0</v>
      </c>
      <c r="P483" s="95">
        <f t="shared" si="93"/>
        <v>0</v>
      </c>
      <c r="Q483" s="95">
        <f t="shared" si="93"/>
        <v>0</v>
      </c>
      <c r="R483" s="95">
        <f t="shared" si="93"/>
        <v>0</v>
      </c>
      <c r="S483" s="95">
        <f t="shared" si="93"/>
        <v>0</v>
      </c>
      <c r="T483" s="95">
        <f t="shared" si="93"/>
        <v>0</v>
      </c>
      <c r="U483" s="95">
        <f t="shared" si="93"/>
        <v>0</v>
      </c>
      <c r="V483" s="95">
        <f t="shared" si="93"/>
        <v>0</v>
      </c>
      <c r="W483" s="95">
        <f t="shared" si="93"/>
        <v>0</v>
      </c>
      <c r="X483" s="95">
        <f t="shared" si="93"/>
        <v>0</v>
      </c>
      <c r="Y483" s="95">
        <f t="shared" si="93"/>
        <v>0</v>
      </c>
      <c r="Z483" s="95">
        <f t="shared" si="93"/>
        <v>0</v>
      </c>
      <c r="AA483" s="95">
        <f t="shared" si="93"/>
        <v>0</v>
      </c>
      <c r="AB483" s="95">
        <f t="shared" si="93"/>
        <v>0</v>
      </c>
      <c r="AC483" s="95">
        <f t="shared" si="93"/>
        <v>0</v>
      </c>
      <c r="AD483" s="95">
        <f t="shared" si="93"/>
        <v>0</v>
      </c>
      <c r="AE483" s="95">
        <f t="shared" si="93"/>
        <v>0</v>
      </c>
      <c r="AF483" s="95">
        <f t="shared" si="93"/>
        <v>0</v>
      </c>
      <c r="AG483" s="95">
        <f t="shared" si="93"/>
        <v>0</v>
      </c>
      <c r="AH483" s="95">
        <f t="shared" si="93"/>
        <v>0</v>
      </c>
      <c r="AI483" s="95">
        <f t="shared" si="93"/>
        <v>0</v>
      </c>
      <c r="AJ483" s="95">
        <f t="shared" si="93"/>
        <v>0</v>
      </c>
      <c r="AK483" s="95">
        <f t="shared" si="93"/>
        <v>0</v>
      </c>
      <c r="AL483" s="95">
        <f t="shared" ref="AL483:BM483" si="94">AL333+AL348+AL363+AL378</f>
        <v>0</v>
      </c>
      <c r="AM483" s="95">
        <f t="shared" si="94"/>
        <v>0</v>
      </c>
      <c r="AN483" s="95">
        <f t="shared" si="94"/>
        <v>0</v>
      </c>
      <c r="AO483" s="95">
        <f t="shared" si="94"/>
        <v>0</v>
      </c>
      <c r="AP483" s="95">
        <f t="shared" si="94"/>
        <v>0</v>
      </c>
      <c r="AQ483" s="95">
        <f t="shared" si="94"/>
        <v>0</v>
      </c>
      <c r="AR483" s="95">
        <f t="shared" si="94"/>
        <v>0</v>
      </c>
      <c r="AS483" s="95">
        <f t="shared" si="94"/>
        <v>0</v>
      </c>
      <c r="AT483" s="95">
        <f t="shared" si="94"/>
        <v>0</v>
      </c>
      <c r="AU483" s="95">
        <f t="shared" si="94"/>
        <v>0</v>
      </c>
      <c r="AV483" s="95">
        <f t="shared" si="94"/>
        <v>0</v>
      </c>
      <c r="AW483" s="95">
        <f t="shared" si="94"/>
        <v>0</v>
      </c>
      <c r="AX483" s="95">
        <f t="shared" si="94"/>
        <v>0</v>
      </c>
      <c r="AY483" s="95">
        <f t="shared" si="94"/>
        <v>0</v>
      </c>
      <c r="AZ483" s="95">
        <f t="shared" si="94"/>
        <v>0</v>
      </c>
      <c r="BA483" s="95">
        <f t="shared" si="94"/>
        <v>0</v>
      </c>
      <c r="BB483" s="95">
        <f t="shared" si="94"/>
        <v>0</v>
      </c>
      <c r="BC483" s="95">
        <f t="shared" si="94"/>
        <v>0</v>
      </c>
      <c r="BD483" s="95">
        <f t="shared" si="94"/>
        <v>0</v>
      </c>
      <c r="BE483" s="95">
        <f t="shared" si="94"/>
        <v>0</v>
      </c>
      <c r="BF483" s="95">
        <f t="shared" si="94"/>
        <v>0</v>
      </c>
      <c r="BG483" s="95">
        <f t="shared" si="94"/>
        <v>0</v>
      </c>
      <c r="BH483" s="95">
        <f t="shared" si="94"/>
        <v>0</v>
      </c>
      <c r="BI483" s="95">
        <f t="shared" si="94"/>
        <v>0</v>
      </c>
      <c r="BJ483" s="95">
        <f t="shared" si="94"/>
        <v>0</v>
      </c>
      <c r="BK483" s="95">
        <f t="shared" si="94"/>
        <v>0</v>
      </c>
      <c r="BL483" s="95">
        <f t="shared" si="94"/>
        <v>0</v>
      </c>
      <c r="BM483" s="95">
        <f t="shared" si="94"/>
        <v>0</v>
      </c>
    </row>
    <row r="484" spans="3:65">
      <c r="C484" s="15"/>
      <c r="D484">
        <f t="shared" si="90"/>
        <v>5</v>
      </c>
      <c r="E484" s="81" t="s">
        <v>32</v>
      </c>
      <c r="F484" s="95">
        <f t="shared" ref="F484:AK484" si="95">F334+F349+F364+F379</f>
        <v>0</v>
      </c>
      <c r="G484" s="95">
        <f t="shared" si="95"/>
        <v>0</v>
      </c>
      <c r="H484" s="95">
        <f t="shared" si="95"/>
        <v>0</v>
      </c>
      <c r="I484" s="95">
        <f t="shared" si="95"/>
        <v>0</v>
      </c>
      <c r="J484" s="95">
        <f t="shared" si="95"/>
        <v>0</v>
      </c>
      <c r="K484" s="95">
        <f t="shared" si="95"/>
        <v>0</v>
      </c>
      <c r="L484" s="95">
        <f t="shared" si="95"/>
        <v>0</v>
      </c>
      <c r="M484" s="95">
        <f t="shared" si="95"/>
        <v>0</v>
      </c>
      <c r="N484" s="95">
        <f t="shared" si="95"/>
        <v>0</v>
      </c>
      <c r="O484" s="95">
        <f t="shared" si="95"/>
        <v>0</v>
      </c>
      <c r="P484" s="95">
        <f t="shared" si="95"/>
        <v>0</v>
      </c>
      <c r="Q484" s="95">
        <f t="shared" si="95"/>
        <v>0</v>
      </c>
      <c r="R484" s="95">
        <f t="shared" si="95"/>
        <v>0</v>
      </c>
      <c r="S484" s="95">
        <f t="shared" si="95"/>
        <v>0</v>
      </c>
      <c r="T484" s="95">
        <f t="shared" si="95"/>
        <v>0</v>
      </c>
      <c r="U484" s="95">
        <f t="shared" si="95"/>
        <v>0</v>
      </c>
      <c r="V484" s="95">
        <f t="shared" si="95"/>
        <v>0</v>
      </c>
      <c r="W484" s="95">
        <f t="shared" si="95"/>
        <v>0</v>
      </c>
      <c r="X484" s="95">
        <f t="shared" si="95"/>
        <v>0</v>
      </c>
      <c r="Y484" s="95">
        <f t="shared" si="95"/>
        <v>0</v>
      </c>
      <c r="Z484" s="95">
        <f t="shared" si="95"/>
        <v>0</v>
      </c>
      <c r="AA484" s="95">
        <f t="shared" si="95"/>
        <v>0</v>
      </c>
      <c r="AB484" s="95">
        <f t="shared" si="95"/>
        <v>0</v>
      </c>
      <c r="AC484" s="95">
        <f t="shared" si="95"/>
        <v>0</v>
      </c>
      <c r="AD484" s="95">
        <f t="shared" si="95"/>
        <v>0</v>
      </c>
      <c r="AE484" s="95">
        <f t="shared" si="95"/>
        <v>0</v>
      </c>
      <c r="AF484" s="95">
        <f t="shared" si="95"/>
        <v>0</v>
      </c>
      <c r="AG484" s="95">
        <f t="shared" si="95"/>
        <v>0</v>
      </c>
      <c r="AH484" s="95">
        <f t="shared" si="95"/>
        <v>0</v>
      </c>
      <c r="AI484" s="95">
        <f t="shared" si="95"/>
        <v>0</v>
      </c>
      <c r="AJ484" s="95">
        <f t="shared" si="95"/>
        <v>0</v>
      </c>
      <c r="AK484" s="95">
        <f t="shared" si="95"/>
        <v>0</v>
      </c>
      <c r="AL484" s="95">
        <f t="shared" ref="AL484:BM484" si="96">AL334+AL349+AL364+AL379</f>
        <v>0</v>
      </c>
      <c r="AM484" s="95">
        <f t="shared" si="96"/>
        <v>0</v>
      </c>
      <c r="AN484" s="95">
        <f t="shared" si="96"/>
        <v>0</v>
      </c>
      <c r="AO484" s="95">
        <f t="shared" si="96"/>
        <v>0</v>
      </c>
      <c r="AP484" s="95">
        <f t="shared" si="96"/>
        <v>0</v>
      </c>
      <c r="AQ484" s="95">
        <f t="shared" si="96"/>
        <v>0</v>
      </c>
      <c r="AR484" s="95">
        <f t="shared" si="96"/>
        <v>0</v>
      </c>
      <c r="AS484" s="95">
        <f t="shared" si="96"/>
        <v>0</v>
      </c>
      <c r="AT484" s="95">
        <f t="shared" si="96"/>
        <v>0</v>
      </c>
      <c r="AU484" s="95">
        <f t="shared" si="96"/>
        <v>0</v>
      </c>
      <c r="AV484" s="95">
        <f t="shared" si="96"/>
        <v>0</v>
      </c>
      <c r="AW484" s="95">
        <f t="shared" si="96"/>
        <v>0</v>
      </c>
      <c r="AX484" s="95">
        <f t="shared" si="96"/>
        <v>0</v>
      </c>
      <c r="AY484" s="95">
        <f t="shared" si="96"/>
        <v>0</v>
      </c>
      <c r="AZ484" s="95">
        <f t="shared" si="96"/>
        <v>0</v>
      </c>
      <c r="BA484" s="95">
        <f t="shared" si="96"/>
        <v>0</v>
      </c>
      <c r="BB484" s="95">
        <f t="shared" si="96"/>
        <v>0</v>
      </c>
      <c r="BC484" s="95">
        <f t="shared" si="96"/>
        <v>0</v>
      </c>
      <c r="BD484" s="95">
        <f t="shared" si="96"/>
        <v>0</v>
      </c>
      <c r="BE484" s="95">
        <f t="shared" si="96"/>
        <v>0</v>
      </c>
      <c r="BF484" s="95">
        <f t="shared" si="96"/>
        <v>0</v>
      </c>
      <c r="BG484" s="95">
        <f t="shared" si="96"/>
        <v>0</v>
      </c>
      <c r="BH484" s="95">
        <f t="shared" si="96"/>
        <v>0</v>
      </c>
      <c r="BI484" s="95">
        <f t="shared" si="96"/>
        <v>0</v>
      </c>
      <c r="BJ484" s="95">
        <f t="shared" si="96"/>
        <v>0</v>
      </c>
      <c r="BK484" s="95">
        <f t="shared" si="96"/>
        <v>0</v>
      </c>
      <c r="BL484" s="95">
        <f t="shared" si="96"/>
        <v>0</v>
      </c>
      <c r="BM484" s="95">
        <f t="shared" si="96"/>
        <v>0</v>
      </c>
    </row>
    <row r="485" spans="3:65">
      <c r="C485" s="15"/>
      <c r="D485">
        <f t="shared" si="90"/>
        <v>5</v>
      </c>
      <c r="E485" s="81" t="s">
        <v>33</v>
      </c>
      <c r="F485" s="95">
        <f t="shared" ref="F485:AK485" si="97">F335+F350+F365+F380</f>
        <v>0</v>
      </c>
      <c r="G485" s="95">
        <f t="shared" si="97"/>
        <v>0</v>
      </c>
      <c r="H485" s="95">
        <f t="shared" si="97"/>
        <v>0</v>
      </c>
      <c r="I485" s="95">
        <f t="shared" si="97"/>
        <v>0</v>
      </c>
      <c r="J485" s="95">
        <f t="shared" si="97"/>
        <v>0</v>
      </c>
      <c r="K485" s="95">
        <f t="shared" si="97"/>
        <v>0</v>
      </c>
      <c r="L485" s="95">
        <f t="shared" si="97"/>
        <v>0</v>
      </c>
      <c r="M485" s="95">
        <f t="shared" si="97"/>
        <v>0</v>
      </c>
      <c r="N485" s="95">
        <f t="shared" si="97"/>
        <v>0</v>
      </c>
      <c r="O485" s="95">
        <f t="shared" si="97"/>
        <v>0</v>
      </c>
      <c r="P485" s="95">
        <f t="shared" si="97"/>
        <v>0</v>
      </c>
      <c r="Q485" s="95">
        <f t="shared" si="97"/>
        <v>0</v>
      </c>
      <c r="R485" s="95">
        <f t="shared" si="97"/>
        <v>0</v>
      </c>
      <c r="S485" s="95">
        <f t="shared" si="97"/>
        <v>0</v>
      </c>
      <c r="T485" s="95">
        <f t="shared" si="97"/>
        <v>0</v>
      </c>
      <c r="U485" s="95">
        <f t="shared" si="97"/>
        <v>0</v>
      </c>
      <c r="V485" s="95">
        <f t="shared" si="97"/>
        <v>0</v>
      </c>
      <c r="W485" s="95">
        <f t="shared" si="97"/>
        <v>0</v>
      </c>
      <c r="X485" s="95">
        <f t="shared" si="97"/>
        <v>0</v>
      </c>
      <c r="Y485" s="95">
        <f t="shared" si="97"/>
        <v>0</v>
      </c>
      <c r="Z485" s="95">
        <f t="shared" si="97"/>
        <v>0</v>
      </c>
      <c r="AA485" s="95">
        <f t="shared" si="97"/>
        <v>0</v>
      </c>
      <c r="AB485" s="95">
        <f t="shared" si="97"/>
        <v>0</v>
      </c>
      <c r="AC485" s="95">
        <f t="shared" si="97"/>
        <v>0</v>
      </c>
      <c r="AD485" s="95">
        <f t="shared" si="97"/>
        <v>0</v>
      </c>
      <c r="AE485" s="95">
        <f t="shared" si="97"/>
        <v>0</v>
      </c>
      <c r="AF485" s="95">
        <f t="shared" si="97"/>
        <v>0</v>
      </c>
      <c r="AG485" s="95">
        <f t="shared" si="97"/>
        <v>0</v>
      </c>
      <c r="AH485" s="95">
        <f t="shared" si="97"/>
        <v>0</v>
      </c>
      <c r="AI485" s="95">
        <f t="shared" si="97"/>
        <v>0</v>
      </c>
      <c r="AJ485" s="95">
        <f t="shared" si="97"/>
        <v>0</v>
      </c>
      <c r="AK485" s="95">
        <f t="shared" si="97"/>
        <v>0</v>
      </c>
      <c r="AL485" s="95">
        <f t="shared" ref="AL485:BM485" si="98">AL335+AL350+AL365+AL380</f>
        <v>0</v>
      </c>
      <c r="AM485" s="95">
        <f t="shared" si="98"/>
        <v>0</v>
      </c>
      <c r="AN485" s="95">
        <f t="shared" si="98"/>
        <v>0</v>
      </c>
      <c r="AO485" s="95">
        <f t="shared" si="98"/>
        <v>0</v>
      </c>
      <c r="AP485" s="95">
        <f t="shared" si="98"/>
        <v>0</v>
      </c>
      <c r="AQ485" s="95">
        <f t="shared" si="98"/>
        <v>0</v>
      </c>
      <c r="AR485" s="95">
        <f t="shared" si="98"/>
        <v>0</v>
      </c>
      <c r="AS485" s="95">
        <f t="shared" si="98"/>
        <v>0</v>
      </c>
      <c r="AT485" s="95">
        <f t="shared" si="98"/>
        <v>0</v>
      </c>
      <c r="AU485" s="95">
        <f t="shared" si="98"/>
        <v>0</v>
      </c>
      <c r="AV485" s="95">
        <f t="shared" si="98"/>
        <v>0</v>
      </c>
      <c r="AW485" s="95">
        <f t="shared" si="98"/>
        <v>0</v>
      </c>
      <c r="AX485" s="95">
        <f t="shared" si="98"/>
        <v>0</v>
      </c>
      <c r="AY485" s="95">
        <f t="shared" si="98"/>
        <v>0</v>
      </c>
      <c r="AZ485" s="95">
        <f t="shared" si="98"/>
        <v>0</v>
      </c>
      <c r="BA485" s="95">
        <f t="shared" si="98"/>
        <v>0</v>
      </c>
      <c r="BB485" s="95">
        <f t="shared" si="98"/>
        <v>0</v>
      </c>
      <c r="BC485" s="95">
        <f t="shared" si="98"/>
        <v>0</v>
      </c>
      <c r="BD485" s="95">
        <f t="shared" si="98"/>
        <v>0</v>
      </c>
      <c r="BE485" s="95">
        <f t="shared" si="98"/>
        <v>0</v>
      </c>
      <c r="BF485" s="95">
        <f t="shared" si="98"/>
        <v>0</v>
      </c>
      <c r="BG485" s="95">
        <f t="shared" si="98"/>
        <v>0</v>
      </c>
      <c r="BH485" s="95">
        <f t="shared" si="98"/>
        <v>0</v>
      </c>
      <c r="BI485" s="95">
        <f t="shared" si="98"/>
        <v>0</v>
      </c>
      <c r="BJ485" s="95">
        <f t="shared" si="98"/>
        <v>0</v>
      </c>
      <c r="BK485" s="95">
        <f t="shared" si="98"/>
        <v>0</v>
      </c>
      <c r="BL485" s="95">
        <f t="shared" si="98"/>
        <v>0</v>
      </c>
      <c r="BM485" s="95">
        <f t="shared" si="98"/>
        <v>0</v>
      </c>
    </row>
    <row r="486" spans="3:65">
      <c r="C486" s="15"/>
      <c r="D486">
        <f t="shared" si="90"/>
        <v>5</v>
      </c>
      <c r="E486" s="81" t="s">
        <v>34</v>
      </c>
      <c r="F486" s="95">
        <f t="shared" ref="F486:AK486" si="99">F336+F351+F366+F381</f>
        <v>0</v>
      </c>
      <c r="G486" s="95">
        <f t="shared" si="99"/>
        <v>0</v>
      </c>
      <c r="H486" s="95">
        <f t="shared" si="99"/>
        <v>0</v>
      </c>
      <c r="I486" s="95">
        <f t="shared" si="99"/>
        <v>0</v>
      </c>
      <c r="J486" s="95">
        <f t="shared" si="99"/>
        <v>0</v>
      </c>
      <c r="K486" s="95">
        <f t="shared" si="99"/>
        <v>0</v>
      </c>
      <c r="L486" s="95">
        <f t="shared" si="99"/>
        <v>0</v>
      </c>
      <c r="M486" s="95">
        <f t="shared" si="99"/>
        <v>0</v>
      </c>
      <c r="N486" s="95">
        <f t="shared" si="99"/>
        <v>0</v>
      </c>
      <c r="O486" s="95">
        <f t="shared" si="99"/>
        <v>0</v>
      </c>
      <c r="P486" s="95">
        <f t="shared" si="99"/>
        <v>0</v>
      </c>
      <c r="Q486" s="95">
        <f t="shared" si="99"/>
        <v>0</v>
      </c>
      <c r="R486" s="95">
        <f t="shared" si="99"/>
        <v>0</v>
      </c>
      <c r="S486" s="95">
        <f t="shared" si="99"/>
        <v>0</v>
      </c>
      <c r="T486" s="95">
        <f t="shared" si="99"/>
        <v>0</v>
      </c>
      <c r="U486" s="95">
        <f t="shared" si="99"/>
        <v>0</v>
      </c>
      <c r="V486" s="95">
        <f t="shared" si="99"/>
        <v>0</v>
      </c>
      <c r="W486" s="95">
        <f t="shared" si="99"/>
        <v>0</v>
      </c>
      <c r="X486" s="95">
        <f t="shared" si="99"/>
        <v>0</v>
      </c>
      <c r="Y486" s="95">
        <f t="shared" si="99"/>
        <v>0</v>
      </c>
      <c r="Z486" s="95">
        <f t="shared" si="99"/>
        <v>0</v>
      </c>
      <c r="AA486" s="95">
        <f t="shared" si="99"/>
        <v>0</v>
      </c>
      <c r="AB486" s="95">
        <f t="shared" si="99"/>
        <v>0</v>
      </c>
      <c r="AC486" s="95">
        <f t="shared" si="99"/>
        <v>0</v>
      </c>
      <c r="AD486" s="95">
        <f t="shared" si="99"/>
        <v>0</v>
      </c>
      <c r="AE486" s="95">
        <f t="shared" si="99"/>
        <v>0</v>
      </c>
      <c r="AF486" s="95">
        <f t="shared" si="99"/>
        <v>0</v>
      </c>
      <c r="AG486" s="95">
        <f t="shared" si="99"/>
        <v>0</v>
      </c>
      <c r="AH486" s="95">
        <f t="shared" si="99"/>
        <v>0</v>
      </c>
      <c r="AI486" s="95">
        <f t="shared" si="99"/>
        <v>0</v>
      </c>
      <c r="AJ486" s="95">
        <f t="shared" si="99"/>
        <v>0</v>
      </c>
      <c r="AK486" s="95">
        <f t="shared" si="99"/>
        <v>0</v>
      </c>
      <c r="AL486" s="95">
        <f t="shared" ref="AL486:BM486" si="100">AL336+AL351+AL366+AL381</f>
        <v>0</v>
      </c>
      <c r="AM486" s="95">
        <f t="shared" si="100"/>
        <v>0</v>
      </c>
      <c r="AN486" s="95">
        <f t="shared" si="100"/>
        <v>0</v>
      </c>
      <c r="AO486" s="95">
        <f t="shared" si="100"/>
        <v>0</v>
      </c>
      <c r="AP486" s="95">
        <f t="shared" si="100"/>
        <v>0</v>
      </c>
      <c r="AQ486" s="95">
        <f t="shared" si="100"/>
        <v>0</v>
      </c>
      <c r="AR486" s="95">
        <f t="shared" si="100"/>
        <v>0</v>
      </c>
      <c r="AS486" s="95">
        <f t="shared" si="100"/>
        <v>0</v>
      </c>
      <c r="AT486" s="95">
        <f t="shared" si="100"/>
        <v>0</v>
      </c>
      <c r="AU486" s="95">
        <f t="shared" si="100"/>
        <v>0</v>
      </c>
      <c r="AV486" s="95">
        <f t="shared" si="100"/>
        <v>0</v>
      </c>
      <c r="AW486" s="95">
        <f t="shared" si="100"/>
        <v>0</v>
      </c>
      <c r="AX486" s="95">
        <f t="shared" si="100"/>
        <v>0</v>
      </c>
      <c r="AY486" s="95">
        <f t="shared" si="100"/>
        <v>0</v>
      </c>
      <c r="AZ486" s="95">
        <f t="shared" si="100"/>
        <v>0</v>
      </c>
      <c r="BA486" s="95">
        <f t="shared" si="100"/>
        <v>0</v>
      </c>
      <c r="BB486" s="95">
        <f t="shared" si="100"/>
        <v>0</v>
      </c>
      <c r="BC486" s="95">
        <f t="shared" si="100"/>
        <v>0</v>
      </c>
      <c r="BD486" s="95">
        <f t="shared" si="100"/>
        <v>0</v>
      </c>
      <c r="BE486" s="95">
        <f t="shared" si="100"/>
        <v>0</v>
      </c>
      <c r="BF486" s="95">
        <f t="shared" si="100"/>
        <v>0</v>
      </c>
      <c r="BG486" s="95">
        <f t="shared" si="100"/>
        <v>0</v>
      </c>
      <c r="BH486" s="95">
        <f t="shared" si="100"/>
        <v>0</v>
      </c>
      <c r="BI486" s="95">
        <f t="shared" si="100"/>
        <v>0</v>
      </c>
      <c r="BJ486" s="95">
        <f t="shared" si="100"/>
        <v>0</v>
      </c>
      <c r="BK486" s="95">
        <f t="shared" si="100"/>
        <v>0</v>
      </c>
      <c r="BL486" s="95">
        <f t="shared" si="100"/>
        <v>0</v>
      </c>
      <c r="BM486" s="95">
        <f t="shared" si="100"/>
        <v>0</v>
      </c>
    </row>
    <row r="487" spans="3:65">
      <c r="C487" s="15"/>
      <c r="D487">
        <f t="shared" si="90"/>
        <v>5</v>
      </c>
      <c r="E487" s="81" t="s">
        <v>562</v>
      </c>
      <c r="F487" s="95">
        <f t="shared" ref="F487:AK487" si="101">F337+F352+F367+F382</f>
        <v>0</v>
      </c>
      <c r="G487" s="95">
        <f t="shared" si="101"/>
        <v>0</v>
      </c>
      <c r="H487" s="95">
        <f t="shared" si="101"/>
        <v>0</v>
      </c>
      <c r="I487" s="95">
        <f t="shared" si="101"/>
        <v>0</v>
      </c>
      <c r="J487" s="95">
        <f t="shared" si="101"/>
        <v>0</v>
      </c>
      <c r="K487" s="95">
        <f t="shared" si="101"/>
        <v>0</v>
      </c>
      <c r="L487" s="95">
        <f t="shared" si="101"/>
        <v>0</v>
      </c>
      <c r="M487" s="95">
        <f t="shared" si="101"/>
        <v>0</v>
      </c>
      <c r="N487" s="95">
        <f t="shared" si="101"/>
        <v>0</v>
      </c>
      <c r="O487" s="95">
        <f t="shared" si="101"/>
        <v>0</v>
      </c>
      <c r="P487" s="95">
        <f t="shared" si="101"/>
        <v>0</v>
      </c>
      <c r="Q487" s="95">
        <f t="shared" si="101"/>
        <v>0</v>
      </c>
      <c r="R487" s="95">
        <f t="shared" si="101"/>
        <v>0</v>
      </c>
      <c r="S487" s="95">
        <f t="shared" si="101"/>
        <v>0</v>
      </c>
      <c r="T487" s="95">
        <f t="shared" si="101"/>
        <v>0</v>
      </c>
      <c r="U487" s="95">
        <f t="shared" si="101"/>
        <v>0</v>
      </c>
      <c r="V487" s="95">
        <f t="shared" si="101"/>
        <v>0</v>
      </c>
      <c r="W487" s="95">
        <f t="shared" si="101"/>
        <v>0</v>
      </c>
      <c r="X487" s="95">
        <f t="shared" si="101"/>
        <v>0</v>
      </c>
      <c r="Y487" s="95">
        <f t="shared" si="101"/>
        <v>0</v>
      </c>
      <c r="Z487" s="95">
        <f t="shared" si="101"/>
        <v>0</v>
      </c>
      <c r="AA487" s="95">
        <f t="shared" si="101"/>
        <v>0</v>
      </c>
      <c r="AB487" s="95">
        <f t="shared" si="101"/>
        <v>0</v>
      </c>
      <c r="AC487" s="95">
        <f t="shared" si="101"/>
        <v>0</v>
      </c>
      <c r="AD487" s="95">
        <f t="shared" si="101"/>
        <v>0</v>
      </c>
      <c r="AE487" s="95">
        <f t="shared" si="101"/>
        <v>0</v>
      </c>
      <c r="AF487" s="95">
        <f t="shared" si="101"/>
        <v>0</v>
      </c>
      <c r="AG487" s="95">
        <f t="shared" si="101"/>
        <v>0</v>
      </c>
      <c r="AH487" s="95">
        <f t="shared" si="101"/>
        <v>0</v>
      </c>
      <c r="AI487" s="95">
        <f t="shared" si="101"/>
        <v>0</v>
      </c>
      <c r="AJ487" s="95">
        <f t="shared" si="101"/>
        <v>0</v>
      </c>
      <c r="AK487" s="95">
        <f t="shared" si="101"/>
        <v>0</v>
      </c>
      <c r="AL487" s="95">
        <f t="shared" ref="AL487:BM487" si="102">AL337+AL352+AL367+AL382</f>
        <v>0</v>
      </c>
      <c r="AM487" s="95">
        <f t="shared" si="102"/>
        <v>0</v>
      </c>
      <c r="AN487" s="95">
        <f t="shared" si="102"/>
        <v>0</v>
      </c>
      <c r="AO487" s="95">
        <f t="shared" si="102"/>
        <v>0</v>
      </c>
      <c r="AP487" s="95">
        <f t="shared" si="102"/>
        <v>0</v>
      </c>
      <c r="AQ487" s="95">
        <f t="shared" si="102"/>
        <v>0</v>
      </c>
      <c r="AR487" s="95">
        <f t="shared" si="102"/>
        <v>0</v>
      </c>
      <c r="AS487" s="95">
        <f t="shared" si="102"/>
        <v>0</v>
      </c>
      <c r="AT487" s="95">
        <f t="shared" si="102"/>
        <v>0</v>
      </c>
      <c r="AU487" s="95">
        <f t="shared" si="102"/>
        <v>0</v>
      </c>
      <c r="AV487" s="95">
        <f t="shared" si="102"/>
        <v>0</v>
      </c>
      <c r="AW487" s="95">
        <f t="shared" si="102"/>
        <v>0</v>
      </c>
      <c r="AX487" s="95">
        <f t="shared" si="102"/>
        <v>0</v>
      </c>
      <c r="AY487" s="95">
        <f t="shared" si="102"/>
        <v>0</v>
      </c>
      <c r="AZ487" s="95">
        <f t="shared" si="102"/>
        <v>0</v>
      </c>
      <c r="BA487" s="95">
        <f t="shared" si="102"/>
        <v>0</v>
      </c>
      <c r="BB487" s="95">
        <f t="shared" si="102"/>
        <v>0</v>
      </c>
      <c r="BC487" s="95">
        <f t="shared" si="102"/>
        <v>0</v>
      </c>
      <c r="BD487" s="95">
        <f t="shared" si="102"/>
        <v>0</v>
      </c>
      <c r="BE487" s="95">
        <f t="shared" si="102"/>
        <v>0</v>
      </c>
      <c r="BF487" s="95">
        <f t="shared" si="102"/>
        <v>0</v>
      </c>
      <c r="BG487" s="95">
        <f t="shared" si="102"/>
        <v>0</v>
      </c>
      <c r="BH487" s="95">
        <f t="shared" si="102"/>
        <v>0</v>
      </c>
      <c r="BI487" s="95">
        <f t="shared" si="102"/>
        <v>0</v>
      </c>
      <c r="BJ487" s="95">
        <f t="shared" si="102"/>
        <v>0</v>
      </c>
      <c r="BK487" s="95">
        <f t="shared" si="102"/>
        <v>0</v>
      </c>
      <c r="BL487" s="95">
        <f t="shared" si="102"/>
        <v>0</v>
      </c>
      <c r="BM487" s="95">
        <f t="shared" si="102"/>
        <v>0</v>
      </c>
    </row>
    <row r="488" spans="3:65">
      <c r="C488" s="15"/>
      <c r="D488">
        <f t="shared" si="90"/>
        <v>5</v>
      </c>
      <c r="E488" s="81"/>
      <c r="F488" s="95"/>
      <c r="G488" s="95"/>
      <c r="H488" s="95"/>
      <c r="I488" s="95"/>
      <c r="J488" s="95"/>
      <c r="K488" s="95"/>
      <c r="L488" s="95"/>
      <c r="M488" s="95"/>
      <c r="N488" s="95"/>
      <c r="O488" s="95"/>
      <c r="P488" s="95"/>
      <c r="Q488" s="95"/>
      <c r="R488" s="95"/>
      <c r="S488" s="95"/>
      <c r="T488" s="95"/>
      <c r="U488" s="95"/>
      <c r="V488" s="95"/>
      <c r="W488" s="95"/>
      <c r="X488" s="95"/>
      <c r="Y488" s="95"/>
      <c r="Z488" s="95"/>
      <c r="AA488" s="95"/>
      <c r="AB488" s="95"/>
      <c r="AC488" s="95"/>
      <c r="AD488" s="95"/>
      <c r="AE488" s="95"/>
      <c r="AF488" s="95"/>
      <c r="AG488" s="95"/>
      <c r="AH488" s="95"/>
      <c r="AI488" s="95"/>
      <c r="AJ488" s="95"/>
      <c r="AK488" s="95"/>
      <c r="AL488" s="95"/>
      <c r="AM488" s="95"/>
      <c r="AN488" s="95"/>
      <c r="AO488" s="95"/>
      <c r="AP488" s="95"/>
      <c r="AQ488" s="95"/>
      <c r="AR488" s="95"/>
      <c r="AS488" s="95"/>
      <c r="AT488" s="95"/>
      <c r="AU488" s="95"/>
      <c r="AV488" s="95"/>
      <c r="AW488" s="95"/>
      <c r="AX488" s="95"/>
      <c r="AY488" s="95"/>
      <c r="AZ488" s="95"/>
      <c r="BA488" s="95"/>
      <c r="BB488" s="95"/>
      <c r="BC488" s="95"/>
      <c r="BD488" s="95"/>
      <c r="BE488" s="95"/>
      <c r="BF488" s="95"/>
      <c r="BG488" s="95"/>
      <c r="BH488" s="95"/>
      <c r="BI488" s="95"/>
      <c r="BJ488" s="95"/>
      <c r="BK488" s="95"/>
      <c r="BL488" s="95"/>
      <c r="BM488" s="95"/>
    </row>
    <row r="489" spans="3:65">
      <c r="C489" s="15"/>
      <c r="D489">
        <f t="shared" si="90"/>
        <v>5</v>
      </c>
      <c r="E489" s="81"/>
      <c r="F489" s="95"/>
      <c r="G489" s="95"/>
      <c r="H489" s="95"/>
      <c r="I489" s="95"/>
      <c r="J489" s="95"/>
      <c r="K489" s="95"/>
      <c r="L489" s="95"/>
      <c r="M489" s="95"/>
      <c r="N489" s="95"/>
      <c r="O489" s="95"/>
      <c r="P489" s="95"/>
      <c r="Q489" s="95"/>
      <c r="R489" s="95"/>
      <c r="S489" s="95"/>
      <c r="T489" s="95"/>
      <c r="U489" s="95"/>
      <c r="V489" s="95"/>
      <c r="W489" s="95"/>
      <c r="X489" s="95"/>
      <c r="Y489" s="95"/>
      <c r="Z489" s="95"/>
      <c r="AA489" s="95"/>
      <c r="AB489" s="95"/>
      <c r="AC489" s="95"/>
      <c r="AD489" s="95"/>
      <c r="AE489" s="95"/>
      <c r="AF489" s="95"/>
      <c r="AG489" s="95"/>
      <c r="AH489" s="95"/>
      <c r="AI489" s="95"/>
      <c r="AJ489" s="95"/>
      <c r="AK489" s="95"/>
      <c r="AL489" s="95"/>
      <c r="AM489" s="95"/>
      <c r="AN489" s="95"/>
      <c r="AO489" s="95"/>
      <c r="AP489" s="95"/>
      <c r="AQ489" s="95"/>
      <c r="AR489" s="95"/>
      <c r="AS489" s="95"/>
      <c r="AT489" s="95"/>
      <c r="AU489" s="95"/>
      <c r="AV489" s="95"/>
      <c r="AW489" s="95"/>
      <c r="AX489" s="95"/>
      <c r="AY489" s="95"/>
      <c r="AZ489" s="95"/>
      <c r="BA489" s="95"/>
      <c r="BB489" s="95"/>
      <c r="BC489" s="95"/>
      <c r="BD489" s="95"/>
      <c r="BE489" s="95"/>
      <c r="BF489" s="95"/>
      <c r="BG489" s="95"/>
      <c r="BH489" s="95"/>
      <c r="BI489" s="95"/>
      <c r="BJ489" s="95"/>
      <c r="BK489" s="95"/>
      <c r="BL489" s="95"/>
      <c r="BM489" s="95"/>
    </row>
    <row r="490" spans="3:65">
      <c r="C490" s="15"/>
      <c r="D490">
        <f t="shared" si="90"/>
        <v>5</v>
      </c>
      <c r="E490" s="81" t="s">
        <v>730</v>
      </c>
      <c r="F490" s="95">
        <f t="shared" ref="F490:AK490" si="103">F340+F355+F370+F385</f>
        <v>0</v>
      </c>
      <c r="G490" s="95">
        <f t="shared" si="103"/>
        <v>0</v>
      </c>
      <c r="H490" s="95">
        <f t="shared" si="103"/>
        <v>0</v>
      </c>
      <c r="I490" s="95">
        <f t="shared" si="103"/>
        <v>0</v>
      </c>
      <c r="J490" s="95">
        <f t="shared" si="103"/>
        <v>0</v>
      </c>
      <c r="K490" s="95">
        <f t="shared" si="103"/>
        <v>0</v>
      </c>
      <c r="L490" s="95">
        <f t="shared" si="103"/>
        <v>0</v>
      </c>
      <c r="M490" s="95">
        <f t="shared" si="103"/>
        <v>0</v>
      </c>
      <c r="N490" s="95">
        <f t="shared" si="103"/>
        <v>0</v>
      </c>
      <c r="O490" s="95">
        <f t="shared" si="103"/>
        <v>0</v>
      </c>
      <c r="P490" s="95">
        <f t="shared" si="103"/>
        <v>0</v>
      </c>
      <c r="Q490" s="95">
        <f t="shared" si="103"/>
        <v>0</v>
      </c>
      <c r="R490" s="95">
        <f t="shared" si="103"/>
        <v>0</v>
      </c>
      <c r="S490" s="95">
        <f t="shared" si="103"/>
        <v>0</v>
      </c>
      <c r="T490" s="95">
        <f t="shared" si="103"/>
        <v>0</v>
      </c>
      <c r="U490" s="95">
        <f t="shared" si="103"/>
        <v>0</v>
      </c>
      <c r="V490" s="95">
        <f t="shared" si="103"/>
        <v>0</v>
      </c>
      <c r="W490" s="95">
        <f t="shared" si="103"/>
        <v>0</v>
      </c>
      <c r="X490" s="95">
        <f t="shared" si="103"/>
        <v>0</v>
      </c>
      <c r="Y490" s="95">
        <f t="shared" si="103"/>
        <v>0</v>
      </c>
      <c r="Z490" s="95">
        <f t="shared" si="103"/>
        <v>0</v>
      </c>
      <c r="AA490" s="95">
        <f t="shared" si="103"/>
        <v>0</v>
      </c>
      <c r="AB490" s="95">
        <f t="shared" si="103"/>
        <v>0</v>
      </c>
      <c r="AC490" s="95">
        <f t="shared" si="103"/>
        <v>0</v>
      </c>
      <c r="AD490" s="95">
        <f t="shared" si="103"/>
        <v>0</v>
      </c>
      <c r="AE490" s="95">
        <f t="shared" si="103"/>
        <v>0</v>
      </c>
      <c r="AF490" s="95">
        <f t="shared" si="103"/>
        <v>0</v>
      </c>
      <c r="AG490" s="95">
        <f t="shared" si="103"/>
        <v>0</v>
      </c>
      <c r="AH490" s="95">
        <f t="shared" si="103"/>
        <v>0</v>
      </c>
      <c r="AI490" s="95">
        <f t="shared" si="103"/>
        <v>0</v>
      </c>
      <c r="AJ490" s="95">
        <f t="shared" si="103"/>
        <v>0</v>
      </c>
      <c r="AK490" s="95">
        <f t="shared" si="103"/>
        <v>0</v>
      </c>
      <c r="AL490" s="95">
        <f t="shared" ref="AL490:BM490" si="104">AL340+AL355+AL370+AL385</f>
        <v>0</v>
      </c>
      <c r="AM490" s="95">
        <f t="shared" si="104"/>
        <v>0</v>
      </c>
      <c r="AN490" s="95">
        <f t="shared" si="104"/>
        <v>0</v>
      </c>
      <c r="AO490" s="95">
        <f t="shared" si="104"/>
        <v>0</v>
      </c>
      <c r="AP490" s="95">
        <f t="shared" si="104"/>
        <v>0</v>
      </c>
      <c r="AQ490" s="95">
        <f t="shared" si="104"/>
        <v>0</v>
      </c>
      <c r="AR490" s="95">
        <f t="shared" si="104"/>
        <v>0</v>
      </c>
      <c r="AS490" s="95">
        <f t="shared" si="104"/>
        <v>0</v>
      </c>
      <c r="AT490" s="95">
        <f t="shared" si="104"/>
        <v>0</v>
      </c>
      <c r="AU490" s="95">
        <f t="shared" si="104"/>
        <v>0</v>
      </c>
      <c r="AV490" s="95">
        <f t="shared" si="104"/>
        <v>0</v>
      </c>
      <c r="AW490" s="95">
        <f t="shared" si="104"/>
        <v>0</v>
      </c>
      <c r="AX490" s="95">
        <f t="shared" si="104"/>
        <v>0</v>
      </c>
      <c r="AY490" s="95">
        <f t="shared" si="104"/>
        <v>0</v>
      </c>
      <c r="AZ490" s="95">
        <f t="shared" si="104"/>
        <v>0</v>
      </c>
      <c r="BA490" s="95">
        <f t="shared" si="104"/>
        <v>0</v>
      </c>
      <c r="BB490" s="95">
        <f t="shared" si="104"/>
        <v>0</v>
      </c>
      <c r="BC490" s="95">
        <f t="shared" si="104"/>
        <v>0</v>
      </c>
      <c r="BD490" s="95">
        <f t="shared" si="104"/>
        <v>0</v>
      </c>
      <c r="BE490" s="95">
        <f t="shared" si="104"/>
        <v>0</v>
      </c>
      <c r="BF490" s="95">
        <f t="shared" si="104"/>
        <v>0</v>
      </c>
      <c r="BG490" s="95">
        <f t="shared" si="104"/>
        <v>0</v>
      </c>
      <c r="BH490" s="95">
        <f t="shared" si="104"/>
        <v>0</v>
      </c>
      <c r="BI490" s="95">
        <f t="shared" si="104"/>
        <v>0</v>
      </c>
      <c r="BJ490" s="95">
        <f t="shared" si="104"/>
        <v>0</v>
      </c>
      <c r="BK490" s="95">
        <f t="shared" si="104"/>
        <v>0</v>
      </c>
      <c r="BL490" s="95">
        <f t="shared" si="104"/>
        <v>0</v>
      </c>
      <c r="BM490" s="95">
        <f t="shared" si="104"/>
        <v>0</v>
      </c>
    </row>
    <row r="491" spans="3:65">
      <c r="C491" s="15"/>
      <c r="D491">
        <f t="shared" si="90"/>
        <v>5</v>
      </c>
      <c r="E491" s="81"/>
      <c r="F491" s="95"/>
      <c r="G491" s="95"/>
      <c r="H491" s="95"/>
      <c r="I491" s="95"/>
      <c r="J491" s="95"/>
      <c r="K491" s="95"/>
      <c r="L491" s="95"/>
      <c r="M491" s="95"/>
      <c r="N491" s="95"/>
      <c r="O491" s="95"/>
      <c r="P491" s="95"/>
      <c r="Q491" s="95"/>
      <c r="R491" s="95"/>
      <c r="S491" s="95"/>
      <c r="T491" s="95"/>
      <c r="U491" s="95"/>
      <c r="V491" s="95"/>
      <c r="W491" s="95"/>
      <c r="X491" s="95"/>
      <c r="Y491" s="95"/>
      <c r="Z491" s="95"/>
      <c r="AA491" s="95"/>
      <c r="AB491" s="95"/>
      <c r="AC491" s="95"/>
      <c r="AD491" s="95"/>
      <c r="AE491" s="95"/>
      <c r="AF491" s="95"/>
      <c r="AG491" s="95"/>
      <c r="AH491" s="95"/>
      <c r="AI491" s="95"/>
      <c r="AJ491" s="95"/>
      <c r="AK491" s="95"/>
      <c r="AL491" s="95"/>
      <c r="AM491" s="95"/>
      <c r="AN491" s="95"/>
      <c r="AO491" s="95"/>
      <c r="AP491" s="95"/>
      <c r="AQ491" s="95"/>
      <c r="AR491" s="95"/>
      <c r="AS491" s="95"/>
      <c r="AT491" s="95"/>
      <c r="AU491" s="95"/>
      <c r="AV491" s="95"/>
      <c r="AW491" s="95"/>
      <c r="AX491" s="95"/>
      <c r="AY491" s="95"/>
      <c r="AZ491" s="95"/>
      <c r="BA491" s="95"/>
      <c r="BB491" s="95"/>
      <c r="BC491" s="95"/>
      <c r="BD491" s="95"/>
      <c r="BE491" s="95"/>
      <c r="BF491" s="95"/>
      <c r="BG491" s="95"/>
      <c r="BH491" s="95"/>
      <c r="BI491" s="95"/>
      <c r="BJ491" s="95"/>
      <c r="BK491" s="95"/>
      <c r="BL491" s="95"/>
      <c r="BM491" s="95"/>
    </row>
    <row r="492" spans="3:65">
      <c r="C492" s="15"/>
      <c r="D492">
        <f t="shared" si="90"/>
        <v>5</v>
      </c>
      <c r="E492" s="81"/>
      <c r="F492" s="95"/>
      <c r="G492" s="95"/>
      <c r="H492" s="95"/>
      <c r="I492" s="95"/>
      <c r="J492" s="95"/>
      <c r="K492" s="95"/>
      <c r="L492" s="95"/>
      <c r="M492" s="95"/>
      <c r="N492" s="95"/>
      <c r="O492" s="95"/>
      <c r="P492" s="95"/>
      <c r="Q492" s="95"/>
      <c r="R492" s="95"/>
      <c r="S492" s="95"/>
      <c r="T492" s="95"/>
      <c r="U492" s="95"/>
      <c r="V492" s="95"/>
      <c r="W492" s="95"/>
      <c r="X492" s="95"/>
      <c r="Y492" s="95"/>
      <c r="Z492" s="95"/>
      <c r="AA492" s="95"/>
      <c r="AB492" s="95"/>
      <c r="AC492" s="95"/>
      <c r="AD492" s="95"/>
      <c r="AE492" s="95"/>
      <c r="AF492" s="95"/>
      <c r="AG492" s="95"/>
      <c r="AH492" s="95"/>
      <c r="AI492" s="95"/>
      <c r="AJ492" s="95"/>
      <c r="AK492" s="95"/>
      <c r="AL492" s="95"/>
      <c r="AM492" s="95"/>
      <c r="AN492" s="95"/>
      <c r="AO492" s="95"/>
      <c r="AP492" s="95"/>
      <c r="AQ492" s="95"/>
      <c r="AR492" s="95"/>
      <c r="AS492" s="95"/>
      <c r="AT492" s="95"/>
      <c r="AU492" s="95"/>
      <c r="AV492" s="95"/>
      <c r="AW492" s="95"/>
      <c r="AX492" s="95"/>
      <c r="AY492" s="95"/>
      <c r="AZ492" s="95"/>
      <c r="BA492" s="95"/>
      <c r="BB492" s="95"/>
      <c r="BC492" s="95"/>
      <c r="BD492" s="95"/>
      <c r="BE492" s="95"/>
      <c r="BF492" s="95"/>
      <c r="BG492" s="95"/>
      <c r="BH492" s="95"/>
      <c r="BI492" s="95"/>
      <c r="BJ492" s="95"/>
      <c r="BK492" s="95"/>
      <c r="BL492" s="95"/>
      <c r="BM492" s="95"/>
    </row>
    <row r="493" spans="3:65">
      <c r="C493" s="15"/>
      <c r="D493">
        <f t="shared" si="90"/>
        <v>5</v>
      </c>
      <c r="E493" s="81"/>
      <c r="F493" s="95"/>
      <c r="G493" s="95"/>
      <c r="H493" s="95"/>
      <c r="I493" s="95"/>
      <c r="J493" s="95"/>
      <c r="K493" s="95"/>
      <c r="L493" s="95"/>
      <c r="M493" s="95"/>
      <c r="N493" s="95"/>
      <c r="O493" s="95"/>
      <c r="P493" s="95"/>
      <c r="Q493" s="95"/>
      <c r="R493" s="95"/>
      <c r="S493" s="95"/>
      <c r="T493" s="95"/>
      <c r="U493" s="95"/>
      <c r="V493" s="95"/>
      <c r="W493" s="95"/>
      <c r="X493" s="95"/>
      <c r="Y493" s="95"/>
      <c r="Z493" s="95"/>
      <c r="AA493" s="95"/>
      <c r="AB493" s="95"/>
      <c r="AC493" s="95"/>
      <c r="AD493" s="95"/>
      <c r="AE493" s="95"/>
      <c r="AF493" s="95"/>
      <c r="AG493" s="95"/>
      <c r="AH493" s="95"/>
      <c r="AI493" s="95"/>
      <c r="AJ493" s="95"/>
      <c r="AK493" s="95"/>
      <c r="AL493" s="95"/>
      <c r="AM493" s="95"/>
      <c r="AN493" s="95"/>
      <c r="AO493" s="95"/>
      <c r="AP493" s="95"/>
      <c r="AQ493" s="95"/>
      <c r="AR493" s="95"/>
      <c r="AS493" s="95"/>
      <c r="AT493" s="95"/>
      <c r="AU493" s="95"/>
      <c r="AV493" s="95"/>
      <c r="AW493" s="95"/>
      <c r="AX493" s="95"/>
      <c r="AY493" s="95"/>
      <c r="AZ493" s="95"/>
      <c r="BA493" s="95"/>
      <c r="BB493" s="95"/>
      <c r="BC493" s="95"/>
      <c r="BD493" s="95"/>
      <c r="BE493" s="95"/>
      <c r="BF493" s="95"/>
      <c r="BG493" s="95"/>
      <c r="BH493" s="95"/>
      <c r="BI493" s="95"/>
      <c r="BJ493" s="95"/>
      <c r="BK493" s="95"/>
      <c r="BL493" s="95"/>
      <c r="BM493" s="95"/>
    </row>
    <row r="494" spans="3:65">
      <c r="C494" s="15" t="s">
        <v>937</v>
      </c>
      <c r="E494" s="81" t="s">
        <v>708</v>
      </c>
      <c r="F494" s="95">
        <f t="shared" ref="F494:AK494" si="105">F9+F85+F161+F237+F313</f>
        <v>84</v>
      </c>
      <c r="G494" s="95">
        <f t="shared" si="105"/>
        <v>84</v>
      </c>
      <c r="H494" s="95">
        <f t="shared" si="105"/>
        <v>84</v>
      </c>
      <c r="I494" s="95">
        <f t="shared" si="105"/>
        <v>84</v>
      </c>
      <c r="J494" s="95">
        <f t="shared" si="105"/>
        <v>84</v>
      </c>
      <c r="K494" s="95">
        <f t="shared" si="105"/>
        <v>84</v>
      </c>
      <c r="L494" s="95">
        <f t="shared" si="105"/>
        <v>84</v>
      </c>
      <c r="M494" s="95">
        <f t="shared" si="105"/>
        <v>84</v>
      </c>
      <c r="N494" s="95">
        <f t="shared" si="105"/>
        <v>84</v>
      </c>
      <c r="O494" s="95">
        <f t="shared" si="105"/>
        <v>84</v>
      </c>
      <c r="P494" s="95">
        <f t="shared" si="105"/>
        <v>84</v>
      </c>
      <c r="Q494" s="95">
        <f t="shared" si="105"/>
        <v>84</v>
      </c>
      <c r="R494" s="95">
        <f t="shared" si="105"/>
        <v>84</v>
      </c>
      <c r="S494" s="95">
        <f t="shared" si="105"/>
        <v>84</v>
      </c>
      <c r="T494" s="95">
        <f t="shared" si="105"/>
        <v>84</v>
      </c>
      <c r="U494" s="95">
        <f t="shared" si="105"/>
        <v>84</v>
      </c>
      <c r="V494" s="95">
        <f t="shared" si="105"/>
        <v>84</v>
      </c>
      <c r="W494" s="95">
        <f t="shared" si="105"/>
        <v>84</v>
      </c>
      <c r="X494" s="95">
        <f t="shared" si="105"/>
        <v>84</v>
      </c>
      <c r="Y494" s="95">
        <f t="shared" si="105"/>
        <v>84</v>
      </c>
      <c r="Z494" s="95">
        <f t="shared" si="105"/>
        <v>84</v>
      </c>
      <c r="AA494" s="95">
        <f t="shared" si="105"/>
        <v>84</v>
      </c>
      <c r="AB494" s="95">
        <f t="shared" si="105"/>
        <v>84</v>
      </c>
      <c r="AC494" s="95">
        <f t="shared" si="105"/>
        <v>84</v>
      </c>
      <c r="AD494" s="95">
        <f t="shared" si="105"/>
        <v>84</v>
      </c>
      <c r="AE494" s="95">
        <f t="shared" si="105"/>
        <v>84</v>
      </c>
      <c r="AF494" s="95">
        <f t="shared" si="105"/>
        <v>84</v>
      </c>
      <c r="AG494" s="95">
        <f t="shared" si="105"/>
        <v>84</v>
      </c>
      <c r="AH494" s="95">
        <f t="shared" si="105"/>
        <v>84</v>
      </c>
      <c r="AI494" s="95">
        <f t="shared" si="105"/>
        <v>84</v>
      </c>
      <c r="AJ494" s="95">
        <f t="shared" si="105"/>
        <v>84</v>
      </c>
      <c r="AK494" s="95">
        <f t="shared" si="105"/>
        <v>84</v>
      </c>
      <c r="AL494" s="95">
        <f t="shared" ref="AL494:BM494" si="106">AL9+AL85+AL161+AL237+AL313</f>
        <v>84</v>
      </c>
      <c r="AM494" s="95">
        <f t="shared" si="106"/>
        <v>84</v>
      </c>
      <c r="AN494" s="95">
        <f t="shared" si="106"/>
        <v>84</v>
      </c>
      <c r="AO494" s="95">
        <f t="shared" si="106"/>
        <v>84</v>
      </c>
      <c r="AP494" s="95">
        <f t="shared" si="106"/>
        <v>84</v>
      </c>
      <c r="AQ494" s="95">
        <f t="shared" si="106"/>
        <v>84</v>
      </c>
      <c r="AR494" s="95">
        <f t="shared" si="106"/>
        <v>84</v>
      </c>
      <c r="AS494" s="95">
        <f t="shared" si="106"/>
        <v>84</v>
      </c>
      <c r="AT494" s="95">
        <f t="shared" si="106"/>
        <v>84</v>
      </c>
      <c r="AU494" s="95">
        <f t="shared" si="106"/>
        <v>84</v>
      </c>
      <c r="AV494" s="95">
        <f t="shared" si="106"/>
        <v>84</v>
      </c>
      <c r="AW494" s="95">
        <f t="shared" si="106"/>
        <v>84</v>
      </c>
      <c r="AX494" s="95">
        <f t="shared" si="106"/>
        <v>84</v>
      </c>
      <c r="AY494" s="95">
        <f t="shared" si="106"/>
        <v>84</v>
      </c>
      <c r="AZ494" s="95">
        <f t="shared" si="106"/>
        <v>84</v>
      </c>
      <c r="BA494" s="95">
        <f t="shared" si="106"/>
        <v>84</v>
      </c>
      <c r="BB494" s="95">
        <f t="shared" si="106"/>
        <v>84</v>
      </c>
      <c r="BC494" s="95">
        <f t="shared" si="106"/>
        <v>84</v>
      </c>
      <c r="BD494" s="95">
        <f t="shared" si="106"/>
        <v>84</v>
      </c>
      <c r="BE494" s="95">
        <f t="shared" si="106"/>
        <v>84</v>
      </c>
      <c r="BF494" s="95">
        <f t="shared" si="106"/>
        <v>84</v>
      </c>
      <c r="BG494" s="95">
        <f t="shared" si="106"/>
        <v>84</v>
      </c>
      <c r="BH494" s="95">
        <f t="shared" si="106"/>
        <v>84</v>
      </c>
      <c r="BI494" s="95">
        <f t="shared" si="106"/>
        <v>84</v>
      </c>
      <c r="BJ494" s="95">
        <f t="shared" si="106"/>
        <v>84</v>
      </c>
      <c r="BK494" s="95">
        <f t="shared" si="106"/>
        <v>84</v>
      </c>
      <c r="BL494" s="95">
        <f t="shared" si="106"/>
        <v>84</v>
      </c>
      <c r="BM494" s="95">
        <f t="shared" si="106"/>
        <v>84</v>
      </c>
    </row>
    <row r="495" spans="3:65">
      <c r="C495" s="15"/>
      <c r="E495" s="81" t="s">
        <v>709</v>
      </c>
      <c r="F495" s="95">
        <f t="shared" ref="F495:AK495" si="107">F10+F86+F162+F238+F314</f>
        <v>0</v>
      </c>
      <c r="G495" s="95">
        <f t="shared" si="107"/>
        <v>0</v>
      </c>
      <c r="H495" s="95">
        <f t="shared" si="107"/>
        <v>7</v>
      </c>
      <c r="I495" s="95">
        <f t="shared" si="107"/>
        <v>0</v>
      </c>
      <c r="J495" s="95">
        <f t="shared" si="107"/>
        <v>7</v>
      </c>
      <c r="K495" s="95">
        <f t="shared" si="107"/>
        <v>0</v>
      </c>
      <c r="L495" s="95">
        <f t="shared" si="107"/>
        <v>7</v>
      </c>
      <c r="M495" s="95">
        <f t="shared" si="107"/>
        <v>0</v>
      </c>
      <c r="N495" s="95">
        <f t="shared" si="107"/>
        <v>7</v>
      </c>
      <c r="O495" s="95">
        <f t="shared" si="107"/>
        <v>0</v>
      </c>
      <c r="P495" s="95">
        <f t="shared" si="107"/>
        <v>7</v>
      </c>
      <c r="Q495" s="95">
        <f t="shared" si="107"/>
        <v>0</v>
      </c>
      <c r="R495" s="95">
        <f t="shared" si="107"/>
        <v>7</v>
      </c>
      <c r="S495" s="95">
        <f t="shared" si="107"/>
        <v>0</v>
      </c>
      <c r="T495" s="95">
        <f t="shared" si="107"/>
        <v>7</v>
      </c>
      <c r="U495" s="95">
        <f t="shared" si="107"/>
        <v>0</v>
      </c>
      <c r="V495" s="95">
        <f t="shared" si="107"/>
        <v>7</v>
      </c>
      <c r="W495" s="95">
        <f t="shared" si="107"/>
        <v>0</v>
      </c>
      <c r="X495" s="95">
        <f t="shared" si="107"/>
        <v>7</v>
      </c>
      <c r="Y495" s="95">
        <f t="shared" si="107"/>
        <v>0</v>
      </c>
      <c r="Z495" s="95">
        <f t="shared" si="107"/>
        <v>7</v>
      </c>
      <c r="AA495" s="95">
        <f t="shared" si="107"/>
        <v>0</v>
      </c>
      <c r="AB495" s="95">
        <f t="shared" si="107"/>
        <v>7</v>
      </c>
      <c r="AC495" s="95">
        <f t="shared" si="107"/>
        <v>0</v>
      </c>
      <c r="AD495" s="95">
        <f t="shared" si="107"/>
        <v>7</v>
      </c>
      <c r="AE495" s="95">
        <f t="shared" si="107"/>
        <v>0</v>
      </c>
      <c r="AF495" s="95">
        <f t="shared" si="107"/>
        <v>7</v>
      </c>
      <c r="AG495" s="95">
        <f t="shared" si="107"/>
        <v>0</v>
      </c>
      <c r="AH495" s="95">
        <f t="shared" si="107"/>
        <v>7</v>
      </c>
      <c r="AI495" s="95">
        <f t="shared" si="107"/>
        <v>0</v>
      </c>
      <c r="AJ495" s="95">
        <f t="shared" si="107"/>
        <v>7</v>
      </c>
      <c r="AK495" s="95">
        <f t="shared" si="107"/>
        <v>0</v>
      </c>
      <c r="AL495" s="95">
        <f t="shared" ref="AL495:BM495" si="108">AL10+AL86+AL162+AL238+AL314</f>
        <v>7</v>
      </c>
      <c r="AM495" s="95">
        <f t="shared" si="108"/>
        <v>0</v>
      </c>
      <c r="AN495" s="95">
        <f t="shared" si="108"/>
        <v>7</v>
      </c>
      <c r="AO495" s="95">
        <f t="shared" si="108"/>
        <v>0</v>
      </c>
      <c r="AP495" s="95">
        <f t="shared" si="108"/>
        <v>7</v>
      </c>
      <c r="AQ495" s="95">
        <f t="shared" si="108"/>
        <v>0</v>
      </c>
      <c r="AR495" s="95">
        <f t="shared" si="108"/>
        <v>7</v>
      </c>
      <c r="AS495" s="95">
        <f t="shared" si="108"/>
        <v>0</v>
      </c>
      <c r="AT495" s="95">
        <f t="shared" si="108"/>
        <v>7</v>
      </c>
      <c r="AU495" s="95">
        <f t="shared" si="108"/>
        <v>0</v>
      </c>
      <c r="AV495" s="95">
        <f t="shared" si="108"/>
        <v>7</v>
      </c>
      <c r="AW495" s="95">
        <f t="shared" si="108"/>
        <v>0</v>
      </c>
      <c r="AX495" s="95">
        <f t="shared" si="108"/>
        <v>7</v>
      </c>
      <c r="AY495" s="95">
        <f t="shared" si="108"/>
        <v>0</v>
      </c>
      <c r="AZ495" s="95">
        <f t="shared" si="108"/>
        <v>7</v>
      </c>
      <c r="BA495" s="95">
        <f t="shared" si="108"/>
        <v>0</v>
      </c>
      <c r="BB495" s="95">
        <f t="shared" si="108"/>
        <v>7</v>
      </c>
      <c r="BC495" s="95">
        <f t="shared" si="108"/>
        <v>0</v>
      </c>
      <c r="BD495" s="95">
        <f t="shared" si="108"/>
        <v>7</v>
      </c>
      <c r="BE495" s="95">
        <f t="shared" si="108"/>
        <v>0</v>
      </c>
      <c r="BF495" s="95">
        <f t="shared" si="108"/>
        <v>7</v>
      </c>
      <c r="BG495" s="95">
        <f t="shared" si="108"/>
        <v>0</v>
      </c>
      <c r="BH495" s="95">
        <f t="shared" si="108"/>
        <v>7</v>
      </c>
      <c r="BI495" s="95">
        <f t="shared" si="108"/>
        <v>0</v>
      </c>
      <c r="BJ495" s="95">
        <f t="shared" si="108"/>
        <v>7</v>
      </c>
      <c r="BK495" s="95">
        <f t="shared" si="108"/>
        <v>0</v>
      </c>
      <c r="BL495" s="95">
        <f t="shared" si="108"/>
        <v>7</v>
      </c>
      <c r="BM495" s="95">
        <f t="shared" si="108"/>
        <v>0</v>
      </c>
    </row>
    <row r="496" spans="3:65">
      <c r="C496" s="15"/>
      <c r="E496" s="81" t="s">
        <v>29</v>
      </c>
      <c r="F496" s="95">
        <f t="shared" ref="F496:AK496" si="109">F11+F87+F163+F239+F315</f>
        <v>0</v>
      </c>
      <c r="G496" s="95">
        <f t="shared" si="109"/>
        <v>0</v>
      </c>
      <c r="H496" s="95">
        <f t="shared" si="109"/>
        <v>0</v>
      </c>
      <c r="I496" s="95">
        <f t="shared" si="109"/>
        <v>0</v>
      </c>
      <c r="J496" s="95">
        <f t="shared" si="109"/>
        <v>0</v>
      </c>
      <c r="K496" s="95">
        <f t="shared" si="109"/>
        <v>0</v>
      </c>
      <c r="L496" s="95">
        <f t="shared" si="109"/>
        <v>0</v>
      </c>
      <c r="M496" s="95">
        <f t="shared" si="109"/>
        <v>0</v>
      </c>
      <c r="N496" s="95">
        <f t="shared" si="109"/>
        <v>0</v>
      </c>
      <c r="O496" s="95">
        <f t="shared" si="109"/>
        <v>0</v>
      </c>
      <c r="P496" s="95">
        <f t="shared" si="109"/>
        <v>0</v>
      </c>
      <c r="Q496" s="95">
        <f t="shared" si="109"/>
        <v>0</v>
      </c>
      <c r="R496" s="95">
        <f t="shared" si="109"/>
        <v>0</v>
      </c>
      <c r="S496" s="95">
        <f t="shared" si="109"/>
        <v>0</v>
      </c>
      <c r="T496" s="95">
        <f t="shared" si="109"/>
        <v>0</v>
      </c>
      <c r="U496" s="95">
        <f t="shared" si="109"/>
        <v>0</v>
      </c>
      <c r="V496" s="95">
        <f t="shared" si="109"/>
        <v>0</v>
      </c>
      <c r="W496" s="95">
        <f t="shared" si="109"/>
        <v>0</v>
      </c>
      <c r="X496" s="95">
        <f t="shared" si="109"/>
        <v>0</v>
      </c>
      <c r="Y496" s="95">
        <f t="shared" si="109"/>
        <v>0</v>
      </c>
      <c r="Z496" s="95">
        <f t="shared" si="109"/>
        <v>0</v>
      </c>
      <c r="AA496" s="95">
        <f t="shared" si="109"/>
        <v>0</v>
      </c>
      <c r="AB496" s="95">
        <f t="shared" si="109"/>
        <v>0</v>
      </c>
      <c r="AC496" s="95">
        <f t="shared" si="109"/>
        <v>0</v>
      </c>
      <c r="AD496" s="95">
        <f t="shared" si="109"/>
        <v>0</v>
      </c>
      <c r="AE496" s="95">
        <f t="shared" si="109"/>
        <v>0</v>
      </c>
      <c r="AF496" s="95">
        <f t="shared" si="109"/>
        <v>0</v>
      </c>
      <c r="AG496" s="95">
        <f t="shared" si="109"/>
        <v>0</v>
      </c>
      <c r="AH496" s="95">
        <f t="shared" si="109"/>
        <v>0</v>
      </c>
      <c r="AI496" s="95">
        <f t="shared" si="109"/>
        <v>0</v>
      </c>
      <c r="AJ496" s="95">
        <f t="shared" si="109"/>
        <v>0</v>
      </c>
      <c r="AK496" s="95">
        <f t="shared" si="109"/>
        <v>0</v>
      </c>
      <c r="AL496" s="95">
        <f t="shared" ref="AL496:BM496" si="110">AL11+AL87+AL163+AL239+AL315</f>
        <v>0</v>
      </c>
      <c r="AM496" s="95">
        <f t="shared" si="110"/>
        <v>0</v>
      </c>
      <c r="AN496" s="95">
        <f t="shared" si="110"/>
        <v>0</v>
      </c>
      <c r="AO496" s="95">
        <f t="shared" si="110"/>
        <v>0</v>
      </c>
      <c r="AP496" s="95">
        <f t="shared" si="110"/>
        <v>0</v>
      </c>
      <c r="AQ496" s="95">
        <f t="shared" si="110"/>
        <v>0</v>
      </c>
      <c r="AR496" s="95">
        <f t="shared" si="110"/>
        <v>0</v>
      </c>
      <c r="AS496" s="95">
        <f t="shared" si="110"/>
        <v>0</v>
      </c>
      <c r="AT496" s="95">
        <f t="shared" si="110"/>
        <v>0</v>
      </c>
      <c r="AU496" s="95">
        <f t="shared" si="110"/>
        <v>0</v>
      </c>
      <c r="AV496" s="95">
        <f t="shared" si="110"/>
        <v>0</v>
      </c>
      <c r="AW496" s="95">
        <f t="shared" si="110"/>
        <v>0</v>
      </c>
      <c r="AX496" s="95">
        <f t="shared" si="110"/>
        <v>0</v>
      </c>
      <c r="AY496" s="95">
        <f t="shared" si="110"/>
        <v>0</v>
      </c>
      <c r="AZ496" s="95">
        <f t="shared" si="110"/>
        <v>0</v>
      </c>
      <c r="BA496" s="95">
        <f t="shared" si="110"/>
        <v>0</v>
      </c>
      <c r="BB496" s="95">
        <f t="shared" si="110"/>
        <v>0</v>
      </c>
      <c r="BC496" s="95">
        <f t="shared" si="110"/>
        <v>0</v>
      </c>
      <c r="BD496" s="95">
        <f t="shared" si="110"/>
        <v>0</v>
      </c>
      <c r="BE496" s="95">
        <f t="shared" si="110"/>
        <v>0</v>
      </c>
      <c r="BF496" s="95">
        <f t="shared" si="110"/>
        <v>0</v>
      </c>
      <c r="BG496" s="95">
        <f t="shared" si="110"/>
        <v>0</v>
      </c>
      <c r="BH496" s="95">
        <f t="shared" si="110"/>
        <v>0</v>
      </c>
      <c r="BI496" s="95">
        <f t="shared" si="110"/>
        <v>0</v>
      </c>
      <c r="BJ496" s="95">
        <f t="shared" si="110"/>
        <v>0</v>
      </c>
      <c r="BK496" s="95">
        <f t="shared" si="110"/>
        <v>0</v>
      </c>
      <c r="BL496" s="95">
        <f t="shared" si="110"/>
        <v>0</v>
      </c>
      <c r="BM496" s="95">
        <f t="shared" si="110"/>
        <v>0</v>
      </c>
    </row>
    <row r="497" spans="3:65">
      <c r="C497" s="15"/>
      <c r="E497" s="81" t="s">
        <v>380</v>
      </c>
      <c r="F497" s="95">
        <f t="shared" ref="F497:AK497" si="111">F12+F88+F164+F240+F316</f>
        <v>0</v>
      </c>
      <c r="G497" s="95">
        <f t="shared" si="111"/>
        <v>0</v>
      </c>
      <c r="H497" s="95">
        <f t="shared" si="111"/>
        <v>0</v>
      </c>
      <c r="I497" s="95">
        <f t="shared" si="111"/>
        <v>0</v>
      </c>
      <c r="J497" s="95">
        <f t="shared" si="111"/>
        <v>0</v>
      </c>
      <c r="K497" s="95">
        <f t="shared" si="111"/>
        <v>0</v>
      </c>
      <c r="L497" s="95">
        <f t="shared" si="111"/>
        <v>0</v>
      </c>
      <c r="M497" s="95">
        <f t="shared" si="111"/>
        <v>0</v>
      </c>
      <c r="N497" s="95">
        <f t="shared" si="111"/>
        <v>0</v>
      </c>
      <c r="O497" s="95">
        <f t="shared" si="111"/>
        <v>0</v>
      </c>
      <c r="P497" s="95">
        <f t="shared" si="111"/>
        <v>0</v>
      </c>
      <c r="Q497" s="95">
        <f t="shared" si="111"/>
        <v>0</v>
      </c>
      <c r="R497" s="95">
        <f t="shared" si="111"/>
        <v>0</v>
      </c>
      <c r="S497" s="95">
        <f t="shared" si="111"/>
        <v>0</v>
      </c>
      <c r="T497" s="95">
        <f t="shared" si="111"/>
        <v>0</v>
      </c>
      <c r="U497" s="95">
        <f t="shared" si="111"/>
        <v>0</v>
      </c>
      <c r="V497" s="95">
        <f t="shared" si="111"/>
        <v>0</v>
      </c>
      <c r="W497" s="95">
        <f t="shared" si="111"/>
        <v>0</v>
      </c>
      <c r="X497" s="95">
        <f t="shared" si="111"/>
        <v>0</v>
      </c>
      <c r="Y497" s="95">
        <f t="shared" si="111"/>
        <v>0</v>
      </c>
      <c r="Z497" s="95">
        <f t="shared" si="111"/>
        <v>0</v>
      </c>
      <c r="AA497" s="95">
        <f t="shared" si="111"/>
        <v>0</v>
      </c>
      <c r="AB497" s="95">
        <f t="shared" si="111"/>
        <v>0</v>
      </c>
      <c r="AC497" s="95">
        <f t="shared" si="111"/>
        <v>0</v>
      </c>
      <c r="AD497" s="95">
        <f t="shared" si="111"/>
        <v>0</v>
      </c>
      <c r="AE497" s="95">
        <f t="shared" si="111"/>
        <v>0</v>
      </c>
      <c r="AF497" s="95">
        <f t="shared" si="111"/>
        <v>0</v>
      </c>
      <c r="AG497" s="95">
        <f t="shared" si="111"/>
        <v>0</v>
      </c>
      <c r="AH497" s="95">
        <f t="shared" si="111"/>
        <v>0</v>
      </c>
      <c r="AI497" s="95">
        <f t="shared" si="111"/>
        <v>0</v>
      </c>
      <c r="AJ497" s="95">
        <f t="shared" si="111"/>
        <v>0</v>
      </c>
      <c r="AK497" s="95">
        <f t="shared" si="111"/>
        <v>0</v>
      </c>
      <c r="AL497" s="95">
        <f t="shared" ref="AL497:BM497" si="112">AL12+AL88+AL164+AL240+AL316</f>
        <v>0</v>
      </c>
      <c r="AM497" s="95">
        <f t="shared" si="112"/>
        <v>0</v>
      </c>
      <c r="AN497" s="95">
        <f t="shared" si="112"/>
        <v>0</v>
      </c>
      <c r="AO497" s="95">
        <f t="shared" si="112"/>
        <v>0</v>
      </c>
      <c r="AP497" s="95">
        <f t="shared" si="112"/>
        <v>0</v>
      </c>
      <c r="AQ497" s="95">
        <f t="shared" si="112"/>
        <v>0</v>
      </c>
      <c r="AR497" s="95">
        <f t="shared" si="112"/>
        <v>0</v>
      </c>
      <c r="AS497" s="95">
        <f t="shared" si="112"/>
        <v>0</v>
      </c>
      <c r="AT497" s="95">
        <f t="shared" si="112"/>
        <v>0</v>
      </c>
      <c r="AU497" s="95">
        <f t="shared" si="112"/>
        <v>0</v>
      </c>
      <c r="AV497" s="95">
        <f t="shared" si="112"/>
        <v>0</v>
      </c>
      <c r="AW497" s="95">
        <f t="shared" si="112"/>
        <v>0</v>
      </c>
      <c r="AX497" s="95">
        <f t="shared" si="112"/>
        <v>0</v>
      </c>
      <c r="AY497" s="95">
        <f t="shared" si="112"/>
        <v>0</v>
      </c>
      <c r="AZ497" s="95">
        <f t="shared" si="112"/>
        <v>0</v>
      </c>
      <c r="BA497" s="95">
        <f t="shared" si="112"/>
        <v>0</v>
      </c>
      <c r="BB497" s="95">
        <f t="shared" si="112"/>
        <v>0</v>
      </c>
      <c r="BC497" s="95">
        <f t="shared" si="112"/>
        <v>0</v>
      </c>
      <c r="BD497" s="95">
        <f t="shared" si="112"/>
        <v>0</v>
      </c>
      <c r="BE497" s="95">
        <f t="shared" si="112"/>
        <v>0</v>
      </c>
      <c r="BF497" s="95">
        <f t="shared" si="112"/>
        <v>0</v>
      </c>
      <c r="BG497" s="95">
        <f t="shared" si="112"/>
        <v>0</v>
      </c>
      <c r="BH497" s="95">
        <f t="shared" si="112"/>
        <v>0</v>
      </c>
      <c r="BI497" s="95">
        <f t="shared" si="112"/>
        <v>0</v>
      </c>
      <c r="BJ497" s="95">
        <f t="shared" si="112"/>
        <v>0</v>
      </c>
      <c r="BK497" s="95">
        <f t="shared" si="112"/>
        <v>0</v>
      </c>
      <c r="BL497" s="95">
        <f t="shared" si="112"/>
        <v>0</v>
      </c>
      <c r="BM497" s="95">
        <f t="shared" si="112"/>
        <v>0</v>
      </c>
    </row>
    <row r="498" spans="3:65">
      <c r="C498" s="15"/>
      <c r="E498" s="81" t="s">
        <v>381</v>
      </c>
      <c r="F498" s="95">
        <f t="shared" ref="F498:AK498" si="113">F13+F89+F165+F241+F317</f>
        <v>0</v>
      </c>
      <c r="G498" s="95">
        <f t="shared" si="113"/>
        <v>0</v>
      </c>
      <c r="H498" s="95">
        <f t="shared" si="113"/>
        <v>0</v>
      </c>
      <c r="I498" s="95">
        <f t="shared" si="113"/>
        <v>0</v>
      </c>
      <c r="J498" s="95">
        <f t="shared" si="113"/>
        <v>0</v>
      </c>
      <c r="K498" s="95">
        <f t="shared" si="113"/>
        <v>0</v>
      </c>
      <c r="L498" s="95">
        <f t="shared" si="113"/>
        <v>0</v>
      </c>
      <c r="M498" s="95">
        <f t="shared" si="113"/>
        <v>0</v>
      </c>
      <c r="N498" s="95">
        <f t="shared" si="113"/>
        <v>0</v>
      </c>
      <c r="O498" s="95">
        <f t="shared" si="113"/>
        <v>0</v>
      </c>
      <c r="P498" s="95">
        <f t="shared" si="113"/>
        <v>0</v>
      </c>
      <c r="Q498" s="95">
        <f t="shared" si="113"/>
        <v>0</v>
      </c>
      <c r="R498" s="95">
        <f t="shared" si="113"/>
        <v>0</v>
      </c>
      <c r="S498" s="95">
        <f t="shared" si="113"/>
        <v>0</v>
      </c>
      <c r="T498" s="95">
        <f t="shared" si="113"/>
        <v>0</v>
      </c>
      <c r="U498" s="95">
        <f t="shared" si="113"/>
        <v>0</v>
      </c>
      <c r="V498" s="95">
        <f t="shared" si="113"/>
        <v>0</v>
      </c>
      <c r="W498" s="95">
        <f t="shared" si="113"/>
        <v>0</v>
      </c>
      <c r="X498" s="95">
        <f t="shared" si="113"/>
        <v>0</v>
      </c>
      <c r="Y498" s="95">
        <f t="shared" si="113"/>
        <v>0</v>
      </c>
      <c r="Z498" s="95">
        <f t="shared" si="113"/>
        <v>0</v>
      </c>
      <c r="AA498" s="95">
        <f t="shared" si="113"/>
        <v>0</v>
      </c>
      <c r="AB498" s="95">
        <f t="shared" si="113"/>
        <v>0</v>
      </c>
      <c r="AC498" s="95">
        <f t="shared" si="113"/>
        <v>0</v>
      </c>
      <c r="AD498" s="95">
        <f t="shared" si="113"/>
        <v>0</v>
      </c>
      <c r="AE498" s="95">
        <f t="shared" si="113"/>
        <v>0</v>
      </c>
      <c r="AF498" s="95">
        <f t="shared" si="113"/>
        <v>0</v>
      </c>
      <c r="AG498" s="95">
        <f t="shared" si="113"/>
        <v>0</v>
      </c>
      <c r="AH498" s="95">
        <f t="shared" si="113"/>
        <v>0</v>
      </c>
      <c r="AI498" s="95">
        <f t="shared" si="113"/>
        <v>0</v>
      </c>
      <c r="AJ498" s="95">
        <f t="shared" si="113"/>
        <v>0</v>
      </c>
      <c r="AK498" s="95">
        <f t="shared" si="113"/>
        <v>0</v>
      </c>
      <c r="AL498" s="95">
        <f t="shared" ref="AL498:BM498" si="114">AL13+AL89+AL165+AL241+AL317</f>
        <v>0</v>
      </c>
      <c r="AM498" s="95">
        <f t="shared" si="114"/>
        <v>0</v>
      </c>
      <c r="AN498" s="95">
        <f t="shared" si="114"/>
        <v>0</v>
      </c>
      <c r="AO498" s="95">
        <f t="shared" si="114"/>
        <v>0</v>
      </c>
      <c r="AP498" s="95">
        <f t="shared" si="114"/>
        <v>0</v>
      </c>
      <c r="AQ498" s="95">
        <f t="shared" si="114"/>
        <v>0</v>
      </c>
      <c r="AR498" s="95">
        <f t="shared" si="114"/>
        <v>0</v>
      </c>
      <c r="AS498" s="95">
        <f t="shared" si="114"/>
        <v>0</v>
      </c>
      <c r="AT498" s="95">
        <f t="shared" si="114"/>
        <v>0</v>
      </c>
      <c r="AU498" s="95">
        <f t="shared" si="114"/>
        <v>0</v>
      </c>
      <c r="AV498" s="95">
        <f t="shared" si="114"/>
        <v>0</v>
      </c>
      <c r="AW498" s="95">
        <f t="shared" si="114"/>
        <v>0</v>
      </c>
      <c r="AX498" s="95">
        <f t="shared" si="114"/>
        <v>0</v>
      </c>
      <c r="AY498" s="95">
        <f t="shared" si="114"/>
        <v>0</v>
      </c>
      <c r="AZ498" s="95">
        <f t="shared" si="114"/>
        <v>0</v>
      </c>
      <c r="BA498" s="95">
        <f t="shared" si="114"/>
        <v>0</v>
      </c>
      <c r="BB498" s="95">
        <f t="shared" si="114"/>
        <v>0</v>
      </c>
      <c r="BC498" s="95">
        <f t="shared" si="114"/>
        <v>0</v>
      </c>
      <c r="BD498" s="95">
        <f t="shared" si="114"/>
        <v>0</v>
      </c>
      <c r="BE498" s="95">
        <f t="shared" si="114"/>
        <v>0</v>
      </c>
      <c r="BF498" s="95">
        <f t="shared" si="114"/>
        <v>0</v>
      </c>
      <c r="BG498" s="95">
        <f t="shared" si="114"/>
        <v>0</v>
      </c>
      <c r="BH498" s="95">
        <f t="shared" si="114"/>
        <v>0</v>
      </c>
      <c r="BI498" s="95">
        <f t="shared" si="114"/>
        <v>0</v>
      </c>
      <c r="BJ498" s="95">
        <f t="shared" si="114"/>
        <v>0</v>
      </c>
      <c r="BK498" s="95">
        <f t="shared" si="114"/>
        <v>0</v>
      </c>
      <c r="BL498" s="95">
        <f t="shared" si="114"/>
        <v>0</v>
      </c>
      <c r="BM498" s="95">
        <f t="shared" si="114"/>
        <v>0</v>
      </c>
    </row>
    <row r="499" spans="3:65">
      <c r="C499" s="15"/>
      <c r="E499" s="81" t="s">
        <v>31</v>
      </c>
      <c r="F499" s="95">
        <f t="shared" ref="F499:AK499" si="115">F14+F90+F166+F242+F318</f>
        <v>0</v>
      </c>
      <c r="G499" s="95">
        <f t="shared" si="115"/>
        <v>0</v>
      </c>
      <c r="H499" s="95">
        <f t="shared" si="115"/>
        <v>0</v>
      </c>
      <c r="I499" s="95">
        <f t="shared" si="115"/>
        <v>0</v>
      </c>
      <c r="J499" s="95">
        <f t="shared" si="115"/>
        <v>0</v>
      </c>
      <c r="K499" s="95">
        <f t="shared" si="115"/>
        <v>0</v>
      </c>
      <c r="L499" s="95">
        <f t="shared" si="115"/>
        <v>0</v>
      </c>
      <c r="M499" s="95">
        <f t="shared" si="115"/>
        <v>0</v>
      </c>
      <c r="N499" s="95">
        <f t="shared" si="115"/>
        <v>0</v>
      </c>
      <c r="O499" s="95">
        <f t="shared" si="115"/>
        <v>0</v>
      </c>
      <c r="P499" s="95">
        <f t="shared" si="115"/>
        <v>0</v>
      </c>
      <c r="Q499" s="95">
        <f t="shared" si="115"/>
        <v>0</v>
      </c>
      <c r="R499" s="95">
        <f t="shared" si="115"/>
        <v>0</v>
      </c>
      <c r="S499" s="95">
        <f t="shared" si="115"/>
        <v>0</v>
      </c>
      <c r="T499" s="95">
        <f t="shared" si="115"/>
        <v>0</v>
      </c>
      <c r="U499" s="95">
        <f t="shared" si="115"/>
        <v>0</v>
      </c>
      <c r="V499" s="95">
        <f t="shared" si="115"/>
        <v>0</v>
      </c>
      <c r="W499" s="95">
        <f t="shared" si="115"/>
        <v>0</v>
      </c>
      <c r="X499" s="95">
        <f t="shared" si="115"/>
        <v>0</v>
      </c>
      <c r="Y499" s="95">
        <f t="shared" si="115"/>
        <v>0</v>
      </c>
      <c r="Z499" s="95">
        <f t="shared" si="115"/>
        <v>0</v>
      </c>
      <c r="AA499" s="95">
        <f t="shared" si="115"/>
        <v>0</v>
      </c>
      <c r="AB499" s="95">
        <f t="shared" si="115"/>
        <v>0</v>
      </c>
      <c r="AC499" s="95">
        <f t="shared" si="115"/>
        <v>0</v>
      </c>
      <c r="AD499" s="95">
        <f t="shared" si="115"/>
        <v>0</v>
      </c>
      <c r="AE499" s="95">
        <f t="shared" si="115"/>
        <v>0</v>
      </c>
      <c r="AF499" s="95">
        <f t="shared" si="115"/>
        <v>0</v>
      </c>
      <c r="AG499" s="95">
        <f t="shared" si="115"/>
        <v>0</v>
      </c>
      <c r="AH499" s="95">
        <f t="shared" si="115"/>
        <v>0</v>
      </c>
      <c r="AI499" s="95">
        <f t="shared" si="115"/>
        <v>0</v>
      </c>
      <c r="AJ499" s="95">
        <f t="shared" si="115"/>
        <v>0</v>
      </c>
      <c r="AK499" s="95">
        <f t="shared" si="115"/>
        <v>0</v>
      </c>
      <c r="AL499" s="95">
        <f t="shared" ref="AL499:BM499" si="116">AL14+AL90+AL166+AL242+AL318</f>
        <v>0</v>
      </c>
      <c r="AM499" s="95">
        <f t="shared" si="116"/>
        <v>0</v>
      </c>
      <c r="AN499" s="95">
        <f t="shared" si="116"/>
        <v>0</v>
      </c>
      <c r="AO499" s="95">
        <f t="shared" si="116"/>
        <v>0</v>
      </c>
      <c r="AP499" s="95">
        <f t="shared" si="116"/>
        <v>0</v>
      </c>
      <c r="AQ499" s="95">
        <f t="shared" si="116"/>
        <v>0</v>
      </c>
      <c r="AR499" s="95">
        <f t="shared" si="116"/>
        <v>0</v>
      </c>
      <c r="AS499" s="95">
        <f t="shared" si="116"/>
        <v>0</v>
      </c>
      <c r="AT499" s="95">
        <f t="shared" si="116"/>
        <v>0</v>
      </c>
      <c r="AU499" s="95">
        <f t="shared" si="116"/>
        <v>0</v>
      </c>
      <c r="AV499" s="95">
        <f t="shared" si="116"/>
        <v>0</v>
      </c>
      <c r="AW499" s="95">
        <f t="shared" si="116"/>
        <v>0</v>
      </c>
      <c r="AX499" s="95">
        <f t="shared" si="116"/>
        <v>0</v>
      </c>
      <c r="AY499" s="95">
        <f t="shared" si="116"/>
        <v>0</v>
      </c>
      <c r="AZ499" s="95">
        <f t="shared" si="116"/>
        <v>0</v>
      </c>
      <c r="BA499" s="95">
        <f t="shared" si="116"/>
        <v>0</v>
      </c>
      <c r="BB499" s="95">
        <f t="shared" si="116"/>
        <v>0</v>
      </c>
      <c r="BC499" s="95">
        <f t="shared" si="116"/>
        <v>0</v>
      </c>
      <c r="BD499" s="95">
        <f t="shared" si="116"/>
        <v>0</v>
      </c>
      <c r="BE499" s="95">
        <f t="shared" si="116"/>
        <v>0</v>
      </c>
      <c r="BF499" s="95">
        <f t="shared" si="116"/>
        <v>0</v>
      </c>
      <c r="BG499" s="95">
        <f t="shared" si="116"/>
        <v>0</v>
      </c>
      <c r="BH499" s="95">
        <f t="shared" si="116"/>
        <v>0</v>
      </c>
      <c r="BI499" s="95">
        <f t="shared" si="116"/>
        <v>0</v>
      </c>
      <c r="BJ499" s="95">
        <f t="shared" si="116"/>
        <v>0</v>
      </c>
      <c r="BK499" s="95">
        <f t="shared" si="116"/>
        <v>0</v>
      </c>
      <c r="BL499" s="95">
        <f t="shared" si="116"/>
        <v>0</v>
      </c>
      <c r="BM499" s="95">
        <f t="shared" si="116"/>
        <v>0</v>
      </c>
    </row>
    <row r="500" spans="3:65">
      <c r="C500" s="189"/>
      <c r="E500" s="81" t="s">
        <v>723</v>
      </c>
      <c r="F500" s="95">
        <f t="shared" ref="F500:AK500" si="117">F15+F91+F167+F243+F319</f>
        <v>0</v>
      </c>
      <c r="G500" s="95">
        <f t="shared" si="117"/>
        <v>0</v>
      </c>
      <c r="H500" s="95">
        <f t="shared" si="117"/>
        <v>0</v>
      </c>
      <c r="I500" s="95">
        <f t="shared" si="117"/>
        <v>0</v>
      </c>
      <c r="J500" s="95">
        <f t="shared" si="117"/>
        <v>0</v>
      </c>
      <c r="K500" s="95">
        <f t="shared" si="117"/>
        <v>0</v>
      </c>
      <c r="L500" s="95">
        <f t="shared" si="117"/>
        <v>0</v>
      </c>
      <c r="M500" s="95">
        <f t="shared" si="117"/>
        <v>0</v>
      </c>
      <c r="N500" s="95">
        <f t="shared" si="117"/>
        <v>0</v>
      </c>
      <c r="O500" s="95">
        <f t="shared" si="117"/>
        <v>0</v>
      </c>
      <c r="P500" s="95">
        <f t="shared" si="117"/>
        <v>0</v>
      </c>
      <c r="Q500" s="95">
        <f t="shared" si="117"/>
        <v>0</v>
      </c>
      <c r="R500" s="95">
        <f t="shared" si="117"/>
        <v>0</v>
      </c>
      <c r="S500" s="95">
        <f t="shared" si="117"/>
        <v>0</v>
      </c>
      <c r="T500" s="95">
        <f t="shared" si="117"/>
        <v>0</v>
      </c>
      <c r="U500" s="95">
        <f t="shared" si="117"/>
        <v>0</v>
      </c>
      <c r="V500" s="95">
        <f t="shared" si="117"/>
        <v>0</v>
      </c>
      <c r="W500" s="95">
        <f t="shared" si="117"/>
        <v>0</v>
      </c>
      <c r="X500" s="95">
        <f t="shared" si="117"/>
        <v>0</v>
      </c>
      <c r="Y500" s="95">
        <f t="shared" si="117"/>
        <v>0</v>
      </c>
      <c r="Z500" s="95">
        <f t="shared" si="117"/>
        <v>0</v>
      </c>
      <c r="AA500" s="95">
        <f t="shared" si="117"/>
        <v>0</v>
      </c>
      <c r="AB500" s="95">
        <f t="shared" si="117"/>
        <v>0</v>
      </c>
      <c r="AC500" s="95">
        <f t="shared" si="117"/>
        <v>0</v>
      </c>
      <c r="AD500" s="95">
        <f t="shared" si="117"/>
        <v>0</v>
      </c>
      <c r="AE500" s="95">
        <f t="shared" si="117"/>
        <v>0</v>
      </c>
      <c r="AF500" s="95">
        <f t="shared" si="117"/>
        <v>0</v>
      </c>
      <c r="AG500" s="95">
        <f t="shared" si="117"/>
        <v>0</v>
      </c>
      <c r="AH500" s="95">
        <f t="shared" si="117"/>
        <v>0</v>
      </c>
      <c r="AI500" s="95">
        <f t="shared" si="117"/>
        <v>0</v>
      </c>
      <c r="AJ500" s="95">
        <f t="shared" si="117"/>
        <v>0</v>
      </c>
      <c r="AK500" s="95">
        <f t="shared" si="117"/>
        <v>0</v>
      </c>
      <c r="AL500" s="95">
        <f t="shared" ref="AL500:BM500" si="118">AL15+AL91+AL167+AL243+AL319</f>
        <v>0</v>
      </c>
      <c r="AM500" s="95">
        <f t="shared" si="118"/>
        <v>0</v>
      </c>
      <c r="AN500" s="95">
        <f t="shared" si="118"/>
        <v>0</v>
      </c>
      <c r="AO500" s="95">
        <f t="shared" si="118"/>
        <v>0</v>
      </c>
      <c r="AP500" s="95">
        <f t="shared" si="118"/>
        <v>0</v>
      </c>
      <c r="AQ500" s="95">
        <f t="shared" si="118"/>
        <v>0</v>
      </c>
      <c r="AR500" s="95">
        <f t="shared" si="118"/>
        <v>0</v>
      </c>
      <c r="AS500" s="95">
        <f t="shared" si="118"/>
        <v>0</v>
      </c>
      <c r="AT500" s="95">
        <f t="shared" si="118"/>
        <v>0</v>
      </c>
      <c r="AU500" s="95">
        <f t="shared" si="118"/>
        <v>0</v>
      </c>
      <c r="AV500" s="95">
        <f t="shared" si="118"/>
        <v>0</v>
      </c>
      <c r="AW500" s="95">
        <f t="shared" si="118"/>
        <v>0</v>
      </c>
      <c r="AX500" s="95">
        <f t="shared" si="118"/>
        <v>0</v>
      </c>
      <c r="AY500" s="95">
        <f t="shared" si="118"/>
        <v>0</v>
      </c>
      <c r="AZ500" s="95">
        <f t="shared" si="118"/>
        <v>0</v>
      </c>
      <c r="BA500" s="95">
        <f t="shared" si="118"/>
        <v>0</v>
      </c>
      <c r="BB500" s="95">
        <f t="shared" si="118"/>
        <v>0</v>
      </c>
      <c r="BC500" s="95">
        <f t="shared" si="118"/>
        <v>0</v>
      </c>
      <c r="BD500" s="95">
        <f t="shared" si="118"/>
        <v>0</v>
      </c>
      <c r="BE500" s="95">
        <f t="shared" si="118"/>
        <v>0</v>
      </c>
      <c r="BF500" s="95">
        <f t="shared" si="118"/>
        <v>0</v>
      </c>
      <c r="BG500" s="95">
        <f t="shared" si="118"/>
        <v>0</v>
      </c>
      <c r="BH500" s="95">
        <f t="shared" si="118"/>
        <v>0</v>
      </c>
      <c r="BI500" s="95">
        <f t="shared" si="118"/>
        <v>0</v>
      </c>
      <c r="BJ500" s="95">
        <f t="shared" si="118"/>
        <v>0</v>
      </c>
      <c r="BK500" s="95">
        <f t="shared" si="118"/>
        <v>0</v>
      </c>
      <c r="BL500" s="95">
        <f t="shared" si="118"/>
        <v>0</v>
      </c>
      <c r="BM500" s="95">
        <f t="shared" si="118"/>
        <v>0</v>
      </c>
    </row>
    <row r="501" spans="3:65">
      <c r="C501" s="189"/>
      <c r="E501" s="81" t="s">
        <v>724</v>
      </c>
      <c r="F501" s="95">
        <f t="shared" ref="F501:AK501" si="119">F16+F92+F168+F244+F320</f>
        <v>0</v>
      </c>
      <c r="G501" s="95">
        <f t="shared" si="119"/>
        <v>0</v>
      </c>
      <c r="H501" s="95">
        <f t="shared" si="119"/>
        <v>0</v>
      </c>
      <c r="I501" s="95">
        <f t="shared" si="119"/>
        <v>0</v>
      </c>
      <c r="J501" s="95">
        <f t="shared" si="119"/>
        <v>0</v>
      </c>
      <c r="K501" s="95">
        <f t="shared" si="119"/>
        <v>0</v>
      </c>
      <c r="L501" s="95">
        <f t="shared" si="119"/>
        <v>0</v>
      </c>
      <c r="M501" s="95">
        <f t="shared" si="119"/>
        <v>0</v>
      </c>
      <c r="N501" s="95">
        <f t="shared" si="119"/>
        <v>0</v>
      </c>
      <c r="O501" s="95">
        <f t="shared" si="119"/>
        <v>0</v>
      </c>
      <c r="P501" s="95">
        <f t="shared" si="119"/>
        <v>0</v>
      </c>
      <c r="Q501" s="95">
        <f t="shared" si="119"/>
        <v>0</v>
      </c>
      <c r="R501" s="95">
        <f t="shared" si="119"/>
        <v>0</v>
      </c>
      <c r="S501" s="95">
        <f t="shared" si="119"/>
        <v>0</v>
      </c>
      <c r="T501" s="95">
        <f t="shared" si="119"/>
        <v>0</v>
      </c>
      <c r="U501" s="95">
        <f t="shared" si="119"/>
        <v>0</v>
      </c>
      <c r="V501" s="95">
        <f t="shared" si="119"/>
        <v>0</v>
      </c>
      <c r="W501" s="95">
        <f t="shared" si="119"/>
        <v>0</v>
      </c>
      <c r="X501" s="95">
        <f t="shared" si="119"/>
        <v>0</v>
      </c>
      <c r="Y501" s="95">
        <f t="shared" si="119"/>
        <v>0</v>
      </c>
      <c r="Z501" s="95">
        <f t="shared" si="119"/>
        <v>0</v>
      </c>
      <c r="AA501" s="95">
        <f t="shared" si="119"/>
        <v>0</v>
      </c>
      <c r="AB501" s="95">
        <f t="shared" si="119"/>
        <v>0</v>
      </c>
      <c r="AC501" s="95">
        <f t="shared" si="119"/>
        <v>0</v>
      </c>
      <c r="AD501" s="95">
        <f t="shared" si="119"/>
        <v>0</v>
      </c>
      <c r="AE501" s="95">
        <f t="shared" si="119"/>
        <v>0</v>
      </c>
      <c r="AF501" s="95">
        <f t="shared" si="119"/>
        <v>0</v>
      </c>
      <c r="AG501" s="95">
        <f t="shared" si="119"/>
        <v>0</v>
      </c>
      <c r="AH501" s="95">
        <f t="shared" si="119"/>
        <v>0</v>
      </c>
      <c r="AI501" s="95">
        <f t="shared" si="119"/>
        <v>0</v>
      </c>
      <c r="AJ501" s="95">
        <f t="shared" si="119"/>
        <v>0</v>
      </c>
      <c r="AK501" s="95">
        <f t="shared" si="119"/>
        <v>0</v>
      </c>
      <c r="AL501" s="95">
        <f t="shared" ref="AL501:BM501" si="120">AL16+AL92+AL168+AL244+AL320</f>
        <v>0</v>
      </c>
      <c r="AM501" s="95">
        <f t="shared" si="120"/>
        <v>0</v>
      </c>
      <c r="AN501" s="95">
        <f t="shared" si="120"/>
        <v>0</v>
      </c>
      <c r="AO501" s="95">
        <f t="shared" si="120"/>
        <v>0</v>
      </c>
      <c r="AP501" s="95">
        <f t="shared" si="120"/>
        <v>0</v>
      </c>
      <c r="AQ501" s="95">
        <f t="shared" si="120"/>
        <v>0</v>
      </c>
      <c r="AR501" s="95">
        <f t="shared" si="120"/>
        <v>0</v>
      </c>
      <c r="AS501" s="95">
        <f t="shared" si="120"/>
        <v>0</v>
      </c>
      <c r="AT501" s="95">
        <f t="shared" si="120"/>
        <v>0</v>
      </c>
      <c r="AU501" s="95">
        <f t="shared" si="120"/>
        <v>0</v>
      </c>
      <c r="AV501" s="95">
        <f t="shared" si="120"/>
        <v>0</v>
      </c>
      <c r="AW501" s="95">
        <f t="shared" si="120"/>
        <v>0</v>
      </c>
      <c r="AX501" s="95">
        <f t="shared" si="120"/>
        <v>0</v>
      </c>
      <c r="AY501" s="95">
        <f t="shared" si="120"/>
        <v>0</v>
      </c>
      <c r="AZ501" s="95">
        <f t="shared" si="120"/>
        <v>0</v>
      </c>
      <c r="BA501" s="95">
        <f t="shared" si="120"/>
        <v>0</v>
      </c>
      <c r="BB501" s="95">
        <f t="shared" si="120"/>
        <v>0</v>
      </c>
      <c r="BC501" s="95">
        <f t="shared" si="120"/>
        <v>0</v>
      </c>
      <c r="BD501" s="95">
        <f t="shared" si="120"/>
        <v>0</v>
      </c>
      <c r="BE501" s="95">
        <f t="shared" si="120"/>
        <v>0</v>
      </c>
      <c r="BF501" s="95">
        <f t="shared" si="120"/>
        <v>0</v>
      </c>
      <c r="BG501" s="95">
        <f t="shared" si="120"/>
        <v>0</v>
      </c>
      <c r="BH501" s="95">
        <f t="shared" si="120"/>
        <v>0</v>
      </c>
      <c r="BI501" s="95">
        <f t="shared" si="120"/>
        <v>0</v>
      </c>
      <c r="BJ501" s="95">
        <f t="shared" si="120"/>
        <v>0</v>
      </c>
      <c r="BK501" s="95">
        <f t="shared" si="120"/>
        <v>0</v>
      </c>
      <c r="BL501" s="95">
        <f t="shared" si="120"/>
        <v>0</v>
      </c>
      <c r="BM501" s="95">
        <f t="shared" si="120"/>
        <v>0</v>
      </c>
    </row>
    <row r="502" spans="3:65">
      <c r="C502" s="189"/>
      <c r="E502" s="81" t="s">
        <v>725</v>
      </c>
      <c r="F502" s="95">
        <f t="shared" ref="F502:AK502" si="121">F17+F93+F169+F245+F321</f>
        <v>0</v>
      </c>
      <c r="G502" s="95">
        <f t="shared" si="121"/>
        <v>0</v>
      </c>
      <c r="H502" s="95">
        <f t="shared" si="121"/>
        <v>0</v>
      </c>
      <c r="I502" s="95">
        <f t="shared" si="121"/>
        <v>0</v>
      </c>
      <c r="J502" s="95">
        <f t="shared" si="121"/>
        <v>0</v>
      </c>
      <c r="K502" s="95">
        <f t="shared" si="121"/>
        <v>0</v>
      </c>
      <c r="L502" s="95">
        <f t="shared" si="121"/>
        <v>0</v>
      </c>
      <c r="M502" s="95">
        <f t="shared" si="121"/>
        <v>0</v>
      </c>
      <c r="N502" s="95">
        <f t="shared" si="121"/>
        <v>0</v>
      </c>
      <c r="O502" s="95">
        <f t="shared" si="121"/>
        <v>0</v>
      </c>
      <c r="P502" s="95">
        <f t="shared" si="121"/>
        <v>0</v>
      </c>
      <c r="Q502" s="95">
        <f t="shared" si="121"/>
        <v>0</v>
      </c>
      <c r="R502" s="95">
        <f t="shared" si="121"/>
        <v>0</v>
      </c>
      <c r="S502" s="95">
        <f t="shared" si="121"/>
        <v>0</v>
      </c>
      <c r="T502" s="95">
        <f t="shared" si="121"/>
        <v>0</v>
      </c>
      <c r="U502" s="95">
        <f t="shared" si="121"/>
        <v>0</v>
      </c>
      <c r="V502" s="95">
        <f t="shared" si="121"/>
        <v>0</v>
      </c>
      <c r="W502" s="95">
        <f t="shared" si="121"/>
        <v>0</v>
      </c>
      <c r="X502" s="95">
        <f t="shared" si="121"/>
        <v>0</v>
      </c>
      <c r="Y502" s="95">
        <f t="shared" si="121"/>
        <v>0</v>
      </c>
      <c r="Z502" s="95">
        <f t="shared" si="121"/>
        <v>0</v>
      </c>
      <c r="AA502" s="95">
        <f t="shared" si="121"/>
        <v>0</v>
      </c>
      <c r="AB502" s="95">
        <f t="shared" si="121"/>
        <v>0</v>
      </c>
      <c r="AC502" s="95">
        <f t="shared" si="121"/>
        <v>0</v>
      </c>
      <c r="AD502" s="95">
        <f t="shared" si="121"/>
        <v>0</v>
      </c>
      <c r="AE502" s="95">
        <f t="shared" si="121"/>
        <v>0</v>
      </c>
      <c r="AF502" s="95">
        <f t="shared" si="121"/>
        <v>0</v>
      </c>
      <c r="AG502" s="95">
        <f t="shared" si="121"/>
        <v>0</v>
      </c>
      <c r="AH502" s="95">
        <f t="shared" si="121"/>
        <v>0</v>
      </c>
      <c r="AI502" s="95">
        <f t="shared" si="121"/>
        <v>0</v>
      </c>
      <c r="AJ502" s="95">
        <f t="shared" si="121"/>
        <v>0</v>
      </c>
      <c r="AK502" s="95">
        <f t="shared" si="121"/>
        <v>0</v>
      </c>
      <c r="AL502" s="95">
        <f t="shared" ref="AL502:BM502" si="122">AL17+AL93+AL169+AL245+AL321</f>
        <v>0</v>
      </c>
      <c r="AM502" s="95">
        <f t="shared" si="122"/>
        <v>0</v>
      </c>
      <c r="AN502" s="95">
        <f t="shared" si="122"/>
        <v>0</v>
      </c>
      <c r="AO502" s="95">
        <f t="shared" si="122"/>
        <v>0</v>
      </c>
      <c r="AP502" s="95">
        <f t="shared" si="122"/>
        <v>0</v>
      </c>
      <c r="AQ502" s="95">
        <f t="shared" si="122"/>
        <v>0</v>
      </c>
      <c r="AR502" s="95">
        <f t="shared" si="122"/>
        <v>0</v>
      </c>
      <c r="AS502" s="95">
        <f t="shared" si="122"/>
        <v>0</v>
      </c>
      <c r="AT502" s="95">
        <f t="shared" si="122"/>
        <v>0</v>
      </c>
      <c r="AU502" s="95">
        <f t="shared" si="122"/>
        <v>0</v>
      </c>
      <c r="AV502" s="95">
        <f t="shared" si="122"/>
        <v>0</v>
      </c>
      <c r="AW502" s="95">
        <f t="shared" si="122"/>
        <v>0</v>
      </c>
      <c r="AX502" s="95">
        <f t="shared" si="122"/>
        <v>0</v>
      </c>
      <c r="AY502" s="95">
        <f t="shared" si="122"/>
        <v>0</v>
      </c>
      <c r="AZ502" s="95">
        <f t="shared" si="122"/>
        <v>0</v>
      </c>
      <c r="BA502" s="95">
        <f t="shared" si="122"/>
        <v>0</v>
      </c>
      <c r="BB502" s="95">
        <f t="shared" si="122"/>
        <v>0</v>
      </c>
      <c r="BC502" s="95">
        <f t="shared" si="122"/>
        <v>0</v>
      </c>
      <c r="BD502" s="95">
        <f t="shared" si="122"/>
        <v>0</v>
      </c>
      <c r="BE502" s="95">
        <f t="shared" si="122"/>
        <v>0</v>
      </c>
      <c r="BF502" s="95">
        <f t="shared" si="122"/>
        <v>0</v>
      </c>
      <c r="BG502" s="95">
        <f t="shared" si="122"/>
        <v>0</v>
      </c>
      <c r="BH502" s="95">
        <f t="shared" si="122"/>
        <v>0</v>
      </c>
      <c r="BI502" s="95">
        <f t="shared" si="122"/>
        <v>0</v>
      </c>
      <c r="BJ502" s="95">
        <f t="shared" si="122"/>
        <v>0</v>
      </c>
      <c r="BK502" s="95">
        <f t="shared" si="122"/>
        <v>0</v>
      </c>
      <c r="BL502" s="95">
        <f t="shared" si="122"/>
        <v>0</v>
      </c>
      <c r="BM502" s="95">
        <f t="shared" si="122"/>
        <v>0</v>
      </c>
    </row>
    <row r="503" spans="3:65">
      <c r="C503" s="189"/>
      <c r="E503" s="81" t="s">
        <v>726</v>
      </c>
      <c r="F503" s="95">
        <f t="shared" ref="F503:AK503" si="123">F18+F94+F170+F246+F322</f>
        <v>0</v>
      </c>
      <c r="G503" s="95">
        <f t="shared" si="123"/>
        <v>0</v>
      </c>
      <c r="H503" s="95">
        <f t="shared" si="123"/>
        <v>0</v>
      </c>
      <c r="I503" s="95">
        <f t="shared" si="123"/>
        <v>0</v>
      </c>
      <c r="J503" s="95">
        <f t="shared" si="123"/>
        <v>0</v>
      </c>
      <c r="K503" s="95">
        <f t="shared" si="123"/>
        <v>0</v>
      </c>
      <c r="L503" s="95">
        <f t="shared" si="123"/>
        <v>0</v>
      </c>
      <c r="M503" s="95">
        <f t="shared" si="123"/>
        <v>0</v>
      </c>
      <c r="N503" s="95">
        <f t="shared" si="123"/>
        <v>0</v>
      </c>
      <c r="O503" s="95">
        <f t="shared" si="123"/>
        <v>0</v>
      </c>
      <c r="P503" s="95">
        <f t="shared" si="123"/>
        <v>0</v>
      </c>
      <c r="Q503" s="95">
        <f t="shared" si="123"/>
        <v>0</v>
      </c>
      <c r="R503" s="95">
        <f t="shared" si="123"/>
        <v>0</v>
      </c>
      <c r="S503" s="95">
        <f t="shared" si="123"/>
        <v>0</v>
      </c>
      <c r="T503" s="95">
        <f t="shared" si="123"/>
        <v>0</v>
      </c>
      <c r="U503" s="95">
        <f t="shared" si="123"/>
        <v>0</v>
      </c>
      <c r="V503" s="95">
        <f t="shared" si="123"/>
        <v>0</v>
      </c>
      <c r="W503" s="95">
        <f t="shared" si="123"/>
        <v>0</v>
      </c>
      <c r="X503" s="95">
        <f t="shared" si="123"/>
        <v>0</v>
      </c>
      <c r="Y503" s="95">
        <f t="shared" si="123"/>
        <v>0</v>
      </c>
      <c r="Z503" s="95">
        <f t="shared" si="123"/>
        <v>0</v>
      </c>
      <c r="AA503" s="95">
        <f t="shared" si="123"/>
        <v>0</v>
      </c>
      <c r="AB503" s="95">
        <f t="shared" si="123"/>
        <v>0</v>
      </c>
      <c r="AC503" s="95">
        <f t="shared" si="123"/>
        <v>0</v>
      </c>
      <c r="AD503" s="95">
        <f t="shared" si="123"/>
        <v>0</v>
      </c>
      <c r="AE503" s="95">
        <f t="shared" si="123"/>
        <v>0</v>
      </c>
      <c r="AF503" s="95">
        <f t="shared" si="123"/>
        <v>0</v>
      </c>
      <c r="AG503" s="95">
        <f t="shared" si="123"/>
        <v>0</v>
      </c>
      <c r="AH503" s="95">
        <f t="shared" si="123"/>
        <v>0</v>
      </c>
      <c r="AI503" s="95">
        <f t="shared" si="123"/>
        <v>0</v>
      </c>
      <c r="AJ503" s="95">
        <f t="shared" si="123"/>
        <v>0</v>
      </c>
      <c r="AK503" s="95">
        <f t="shared" si="123"/>
        <v>0</v>
      </c>
      <c r="AL503" s="95">
        <f t="shared" ref="AL503:BM503" si="124">AL18+AL94+AL170+AL246+AL322</f>
        <v>0</v>
      </c>
      <c r="AM503" s="95">
        <f t="shared" si="124"/>
        <v>0</v>
      </c>
      <c r="AN503" s="95">
        <f t="shared" si="124"/>
        <v>0</v>
      </c>
      <c r="AO503" s="95">
        <f t="shared" si="124"/>
        <v>0</v>
      </c>
      <c r="AP503" s="95">
        <f t="shared" si="124"/>
        <v>0</v>
      </c>
      <c r="AQ503" s="95">
        <f t="shared" si="124"/>
        <v>0</v>
      </c>
      <c r="AR503" s="95">
        <f t="shared" si="124"/>
        <v>0</v>
      </c>
      <c r="AS503" s="95">
        <f t="shared" si="124"/>
        <v>0</v>
      </c>
      <c r="AT503" s="95">
        <f t="shared" si="124"/>
        <v>0</v>
      </c>
      <c r="AU503" s="95">
        <f t="shared" si="124"/>
        <v>0</v>
      </c>
      <c r="AV503" s="95">
        <f t="shared" si="124"/>
        <v>0</v>
      </c>
      <c r="AW503" s="95">
        <f t="shared" si="124"/>
        <v>0</v>
      </c>
      <c r="AX503" s="95">
        <f t="shared" si="124"/>
        <v>0</v>
      </c>
      <c r="AY503" s="95">
        <f t="shared" si="124"/>
        <v>0</v>
      </c>
      <c r="AZ503" s="95">
        <f t="shared" si="124"/>
        <v>0</v>
      </c>
      <c r="BA503" s="95">
        <f t="shared" si="124"/>
        <v>0</v>
      </c>
      <c r="BB503" s="95">
        <f t="shared" si="124"/>
        <v>0</v>
      </c>
      <c r="BC503" s="95">
        <f t="shared" si="124"/>
        <v>0</v>
      </c>
      <c r="BD503" s="95">
        <f t="shared" si="124"/>
        <v>0</v>
      </c>
      <c r="BE503" s="95">
        <f t="shared" si="124"/>
        <v>0</v>
      </c>
      <c r="BF503" s="95">
        <f t="shared" si="124"/>
        <v>0</v>
      </c>
      <c r="BG503" s="95">
        <f t="shared" si="124"/>
        <v>0</v>
      </c>
      <c r="BH503" s="95">
        <f t="shared" si="124"/>
        <v>0</v>
      </c>
      <c r="BI503" s="95">
        <f t="shared" si="124"/>
        <v>0</v>
      </c>
      <c r="BJ503" s="95">
        <f t="shared" si="124"/>
        <v>0</v>
      </c>
      <c r="BK503" s="95">
        <f t="shared" si="124"/>
        <v>0</v>
      </c>
      <c r="BL503" s="95">
        <f t="shared" si="124"/>
        <v>0</v>
      </c>
      <c r="BM503" s="95">
        <f t="shared" si="124"/>
        <v>0</v>
      </c>
    </row>
    <row r="504" spans="3:65">
      <c r="C504" s="189"/>
      <c r="E504" s="81" t="s">
        <v>727</v>
      </c>
      <c r="F504" s="95">
        <f t="shared" ref="F504:AK504" si="125">F19+F95+F171+F247+F323</f>
        <v>0</v>
      </c>
      <c r="G504" s="95">
        <f t="shared" si="125"/>
        <v>0</v>
      </c>
      <c r="H504" s="95">
        <f t="shared" si="125"/>
        <v>0</v>
      </c>
      <c r="I504" s="95">
        <f t="shared" si="125"/>
        <v>0</v>
      </c>
      <c r="J504" s="95">
        <f t="shared" si="125"/>
        <v>0</v>
      </c>
      <c r="K504" s="95">
        <f t="shared" si="125"/>
        <v>0</v>
      </c>
      <c r="L504" s="95">
        <f t="shared" si="125"/>
        <v>0</v>
      </c>
      <c r="M504" s="95">
        <f t="shared" si="125"/>
        <v>0</v>
      </c>
      <c r="N504" s="95">
        <f t="shared" si="125"/>
        <v>0</v>
      </c>
      <c r="O504" s="95">
        <f t="shared" si="125"/>
        <v>0</v>
      </c>
      <c r="P504" s="95">
        <f t="shared" si="125"/>
        <v>0</v>
      </c>
      <c r="Q504" s="95">
        <f t="shared" si="125"/>
        <v>0</v>
      </c>
      <c r="R504" s="95">
        <f t="shared" si="125"/>
        <v>0</v>
      </c>
      <c r="S504" s="95">
        <f t="shared" si="125"/>
        <v>0</v>
      </c>
      <c r="T504" s="95">
        <f t="shared" si="125"/>
        <v>0</v>
      </c>
      <c r="U504" s="95">
        <f t="shared" si="125"/>
        <v>0</v>
      </c>
      <c r="V504" s="95">
        <f t="shared" si="125"/>
        <v>0</v>
      </c>
      <c r="W504" s="95">
        <f t="shared" si="125"/>
        <v>0</v>
      </c>
      <c r="X504" s="95">
        <f t="shared" si="125"/>
        <v>0</v>
      </c>
      <c r="Y504" s="95">
        <f t="shared" si="125"/>
        <v>0</v>
      </c>
      <c r="Z504" s="95">
        <f t="shared" si="125"/>
        <v>0</v>
      </c>
      <c r="AA504" s="95">
        <f t="shared" si="125"/>
        <v>0</v>
      </c>
      <c r="AB504" s="95">
        <f t="shared" si="125"/>
        <v>0</v>
      </c>
      <c r="AC504" s="95">
        <f t="shared" si="125"/>
        <v>0</v>
      </c>
      <c r="AD504" s="95">
        <f t="shared" si="125"/>
        <v>0</v>
      </c>
      <c r="AE504" s="95">
        <f t="shared" si="125"/>
        <v>0</v>
      </c>
      <c r="AF504" s="95">
        <f t="shared" si="125"/>
        <v>0</v>
      </c>
      <c r="AG504" s="95">
        <f t="shared" si="125"/>
        <v>0</v>
      </c>
      <c r="AH504" s="95">
        <f t="shared" si="125"/>
        <v>0</v>
      </c>
      <c r="AI504" s="95">
        <f t="shared" si="125"/>
        <v>0</v>
      </c>
      <c r="AJ504" s="95">
        <f t="shared" si="125"/>
        <v>0</v>
      </c>
      <c r="AK504" s="95">
        <f t="shared" si="125"/>
        <v>0</v>
      </c>
      <c r="AL504" s="95">
        <f t="shared" ref="AL504:BM504" si="126">AL19+AL95+AL171+AL247+AL323</f>
        <v>0</v>
      </c>
      <c r="AM504" s="95">
        <f t="shared" si="126"/>
        <v>0</v>
      </c>
      <c r="AN504" s="95">
        <f t="shared" si="126"/>
        <v>0</v>
      </c>
      <c r="AO504" s="95">
        <f t="shared" si="126"/>
        <v>0</v>
      </c>
      <c r="AP504" s="95">
        <f t="shared" si="126"/>
        <v>0</v>
      </c>
      <c r="AQ504" s="95">
        <f t="shared" si="126"/>
        <v>0</v>
      </c>
      <c r="AR504" s="95">
        <f t="shared" si="126"/>
        <v>0</v>
      </c>
      <c r="AS504" s="95">
        <f t="shared" si="126"/>
        <v>0</v>
      </c>
      <c r="AT504" s="95">
        <f t="shared" si="126"/>
        <v>0</v>
      </c>
      <c r="AU504" s="95">
        <f t="shared" si="126"/>
        <v>0</v>
      </c>
      <c r="AV504" s="95">
        <f t="shared" si="126"/>
        <v>0</v>
      </c>
      <c r="AW504" s="95">
        <f t="shared" si="126"/>
        <v>0</v>
      </c>
      <c r="AX504" s="95">
        <f t="shared" si="126"/>
        <v>0</v>
      </c>
      <c r="AY504" s="95">
        <f t="shared" si="126"/>
        <v>0</v>
      </c>
      <c r="AZ504" s="95">
        <f t="shared" si="126"/>
        <v>0</v>
      </c>
      <c r="BA504" s="95">
        <f t="shared" si="126"/>
        <v>0</v>
      </c>
      <c r="BB504" s="95">
        <f t="shared" si="126"/>
        <v>0</v>
      </c>
      <c r="BC504" s="95">
        <f t="shared" si="126"/>
        <v>0</v>
      </c>
      <c r="BD504" s="95">
        <f t="shared" si="126"/>
        <v>0</v>
      </c>
      <c r="BE504" s="95">
        <f t="shared" si="126"/>
        <v>0</v>
      </c>
      <c r="BF504" s="95">
        <f t="shared" si="126"/>
        <v>0</v>
      </c>
      <c r="BG504" s="95">
        <f t="shared" si="126"/>
        <v>0</v>
      </c>
      <c r="BH504" s="95">
        <f t="shared" si="126"/>
        <v>0</v>
      </c>
      <c r="BI504" s="95">
        <f t="shared" si="126"/>
        <v>0</v>
      </c>
      <c r="BJ504" s="95">
        <f t="shared" si="126"/>
        <v>0</v>
      </c>
      <c r="BK504" s="95">
        <f t="shared" si="126"/>
        <v>0</v>
      </c>
      <c r="BL504" s="95">
        <f t="shared" si="126"/>
        <v>0</v>
      </c>
      <c r="BM504" s="95">
        <f t="shared" si="126"/>
        <v>0</v>
      </c>
    </row>
    <row r="505" spans="3:65">
      <c r="C505" s="189"/>
      <c r="E505" s="81"/>
      <c r="F505" s="95"/>
      <c r="G505" s="95"/>
      <c r="H505" s="95"/>
      <c r="I505" s="95"/>
      <c r="J505" s="95"/>
      <c r="K505" s="95"/>
      <c r="L505" s="95"/>
      <c r="M505" s="95"/>
      <c r="N505" s="95"/>
      <c r="O505" s="95"/>
      <c r="P505" s="95"/>
      <c r="Q505" s="95"/>
      <c r="R505" s="95"/>
      <c r="S505" s="95"/>
      <c r="T505" s="95"/>
      <c r="U505" s="95"/>
      <c r="V505" s="95"/>
      <c r="W505" s="95"/>
      <c r="X505" s="95"/>
      <c r="Y505" s="95"/>
      <c r="Z505" s="95"/>
      <c r="AA505" s="95"/>
      <c r="AB505" s="95"/>
      <c r="AC505" s="95"/>
      <c r="AD505" s="95"/>
      <c r="AE505" s="95"/>
      <c r="AF505" s="95"/>
      <c r="AG505" s="95"/>
      <c r="AH505" s="95"/>
      <c r="AI505" s="95"/>
      <c r="AJ505" s="95"/>
      <c r="AK505" s="95"/>
      <c r="AL505" s="95"/>
      <c r="AM505" s="95"/>
      <c r="AN505" s="95"/>
      <c r="AO505" s="95"/>
      <c r="AP505" s="95"/>
      <c r="AQ505" s="95"/>
      <c r="AR505" s="95"/>
      <c r="AS505" s="95"/>
      <c r="AT505" s="95"/>
      <c r="AU505" s="95"/>
      <c r="AV505" s="95"/>
      <c r="AW505" s="95"/>
      <c r="AX505" s="95"/>
      <c r="AY505" s="95"/>
      <c r="AZ505" s="95"/>
      <c r="BA505" s="95"/>
      <c r="BB505" s="95"/>
      <c r="BC505" s="95"/>
      <c r="BD505" s="95"/>
      <c r="BE505" s="95"/>
      <c r="BF505" s="95"/>
      <c r="BG505" s="95"/>
      <c r="BH505" s="95"/>
      <c r="BI505" s="95"/>
      <c r="BJ505" s="95"/>
      <c r="BK505" s="95"/>
      <c r="BL505" s="95"/>
      <c r="BM505" s="95"/>
    </row>
    <row r="506" spans="3:65">
      <c r="C506" s="189"/>
      <c r="E506" s="81"/>
      <c r="F506" s="95"/>
      <c r="G506" s="95"/>
      <c r="H506" s="95"/>
      <c r="I506" s="95"/>
      <c r="J506" s="95"/>
      <c r="K506" s="95"/>
      <c r="L506" s="95"/>
      <c r="M506" s="95"/>
      <c r="N506" s="95"/>
      <c r="O506" s="95"/>
      <c r="P506" s="95"/>
      <c r="Q506" s="95"/>
      <c r="R506" s="95"/>
      <c r="S506" s="95"/>
      <c r="T506" s="95"/>
      <c r="U506" s="95"/>
      <c r="V506" s="95"/>
      <c r="W506" s="95"/>
      <c r="X506" s="95"/>
      <c r="Y506" s="95"/>
      <c r="Z506" s="95"/>
      <c r="AA506" s="95"/>
      <c r="AB506" s="95"/>
      <c r="AC506" s="95"/>
      <c r="AD506" s="95"/>
      <c r="AE506" s="95"/>
      <c r="AF506" s="95"/>
      <c r="AG506" s="95"/>
      <c r="AH506" s="95"/>
      <c r="AI506" s="95"/>
      <c r="AJ506" s="95"/>
      <c r="AK506" s="95"/>
      <c r="AL506" s="95"/>
      <c r="AM506" s="95"/>
      <c r="AN506" s="95"/>
      <c r="AO506" s="95"/>
      <c r="AP506" s="95"/>
      <c r="AQ506" s="95"/>
      <c r="AR506" s="95"/>
      <c r="AS506" s="95"/>
      <c r="AT506" s="95"/>
      <c r="AU506" s="95"/>
      <c r="AV506" s="95"/>
      <c r="AW506" s="95"/>
      <c r="AX506" s="95"/>
      <c r="AY506" s="95"/>
      <c r="AZ506" s="95"/>
      <c r="BA506" s="95"/>
      <c r="BB506" s="95"/>
      <c r="BC506" s="95"/>
      <c r="BD506" s="95"/>
      <c r="BE506" s="95"/>
      <c r="BF506" s="95"/>
      <c r="BG506" s="95"/>
      <c r="BH506" s="95"/>
      <c r="BI506" s="95"/>
      <c r="BJ506" s="95"/>
      <c r="BK506" s="95"/>
      <c r="BL506" s="95"/>
      <c r="BM506" s="95"/>
    </row>
    <row r="507" spans="3:65">
      <c r="C507" s="189"/>
      <c r="E507" s="82" t="s">
        <v>728</v>
      </c>
      <c r="F507" s="95">
        <f>SUM(F494:F500)+SUM(F502:F503)</f>
        <v>84</v>
      </c>
      <c r="G507" s="95">
        <f t="shared" ref="G507:BM507" si="127">SUM(G494:G500)+SUM(G502:G503)</f>
        <v>84</v>
      </c>
      <c r="H507" s="95">
        <f t="shared" si="127"/>
        <v>91</v>
      </c>
      <c r="I507" s="95">
        <f t="shared" si="127"/>
        <v>84</v>
      </c>
      <c r="J507" s="95">
        <f t="shared" si="127"/>
        <v>91</v>
      </c>
      <c r="K507" s="95">
        <f t="shared" si="127"/>
        <v>84</v>
      </c>
      <c r="L507" s="95">
        <f t="shared" si="127"/>
        <v>91</v>
      </c>
      <c r="M507" s="95">
        <f t="shared" si="127"/>
        <v>84</v>
      </c>
      <c r="N507" s="95">
        <f t="shared" si="127"/>
        <v>91</v>
      </c>
      <c r="O507" s="95">
        <f t="shared" si="127"/>
        <v>84</v>
      </c>
      <c r="P507" s="95">
        <f t="shared" si="127"/>
        <v>91</v>
      </c>
      <c r="Q507" s="95">
        <f t="shared" si="127"/>
        <v>84</v>
      </c>
      <c r="R507" s="95">
        <f t="shared" si="127"/>
        <v>91</v>
      </c>
      <c r="S507" s="95">
        <f t="shared" si="127"/>
        <v>84</v>
      </c>
      <c r="T507" s="95">
        <f t="shared" si="127"/>
        <v>91</v>
      </c>
      <c r="U507" s="95">
        <f t="shared" si="127"/>
        <v>84</v>
      </c>
      <c r="V507" s="95">
        <f t="shared" si="127"/>
        <v>91</v>
      </c>
      <c r="W507" s="95">
        <f t="shared" si="127"/>
        <v>84</v>
      </c>
      <c r="X507" s="95">
        <f t="shared" si="127"/>
        <v>91</v>
      </c>
      <c r="Y507" s="95">
        <f t="shared" si="127"/>
        <v>84</v>
      </c>
      <c r="Z507" s="95">
        <f t="shared" si="127"/>
        <v>91</v>
      </c>
      <c r="AA507" s="95">
        <f t="shared" si="127"/>
        <v>84</v>
      </c>
      <c r="AB507" s="95">
        <f t="shared" si="127"/>
        <v>91</v>
      </c>
      <c r="AC507" s="95">
        <f t="shared" si="127"/>
        <v>84</v>
      </c>
      <c r="AD507" s="95">
        <f t="shared" si="127"/>
        <v>91</v>
      </c>
      <c r="AE507" s="95">
        <f t="shared" si="127"/>
        <v>84</v>
      </c>
      <c r="AF507" s="95">
        <f t="shared" si="127"/>
        <v>91</v>
      </c>
      <c r="AG507" s="95">
        <f t="shared" si="127"/>
        <v>84</v>
      </c>
      <c r="AH507" s="95">
        <f t="shared" si="127"/>
        <v>91</v>
      </c>
      <c r="AI507" s="95">
        <f t="shared" si="127"/>
        <v>84</v>
      </c>
      <c r="AJ507" s="95">
        <f t="shared" si="127"/>
        <v>91</v>
      </c>
      <c r="AK507" s="95">
        <f t="shared" si="127"/>
        <v>84</v>
      </c>
      <c r="AL507" s="95">
        <f t="shared" si="127"/>
        <v>91</v>
      </c>
      <c r="AM507" s="95">
        <f t="shared" si="127"/>
        <v>84</v>
      </c>
      <c r="AN507" s="95">
        <f t="shared" si="127"/>
        <v>91</v>
      </c>
      <c r="AO507" s="95">
        <f t="shared" si="127"/>
        <v>84</v>
      </c>
      <c r="AP507" s="95">
        <f t="shared" si="127"/>
        <v>91</v>
      </c>
      <c r="AQ507" s="95">
        <f t="shared" si="127"/>
        <v>84</v>
      </c>
      <c r="AR507" s="95">
        <f t="shared" si="127"/>
        <v>91</v>
      </c>
      <c r="AS507" s="95">
        <f t="shared" si="127"/>
        <v>84</v>
      </c>
      <c r="AT507" s="95">
        <f t="shared" si="127"/>
        <v>91</v>
      </c>
      <c r="AU507" s="95">
        <f t="shared" si="127"/>
        <v>84</v>
      </c>
      <c r="AV507" s="95">
        <f t="shared" si="127"/>
        <v>91</v>
      </c>
      <c r="AW507" s="95">
        <f t="shared" si="127"/>
        <v>84</v>
      </c>
      <c r="AX507" s="95">
        <f t="shared" si="127"/>
        <v>91</v>
      </c>
      <c r="AY507" s="95">
        <f t="shared" si="127"/>
        <v>84</v>
      </c>
      <c r="AZ507" s="95">
        <f t="shared" si="127"/>
        <v>91</v>
      </c>
      <c r="BA507" s="95">
        <f t="shared" si="127"/>
        <v>84</v>
      </c>
      <c r="BB507" s="95">
        <f t="shared" si="127"/>
        <v>91</v>
      </c>
      <c r="BC507" s="95">
        <f t="shared" si="127"/>
        <v>84</v>
      </c>
      <c r="BD507" s="95">
        <f t="shared" si="127"/>
        <v>91</v>
      </c>
      <c r="BE507" s="95">
        <f t="shared" si="127"/>
        <v>84</v>
      </c>
      <c r="BF507" s="95">
        <f t="shared" si="127"/>
        <v>91</v>
      </c>
      <c r="BG507" s="95">
        <f t="shared" si="127"/>
        <v>84</v>
      </c>
      <c r="BH507" s="95">
        <f t="shared" si="127"/>
        <v>91</v>
      </c>
      <c r="BI507" s="95">
        <f t="shared" si="127"/>
        <v>84</v>
      </c>
      <c r="BJ507" s="95">
        <f t="shared" si="127"/>
        <v>91</v>
      </c>
      <c r="BK507" s="95">
        <f t="shared" si="127"/>
        <v>84</v>
      </c>
      <c r="BL507" s="95">
        <f t="shared" si="127"/>
        <v>91</v>
      </c>
      <c r="BM507" s="95">
        <f t="shared" si="127"/>
        <v>84</v>
      </c>
    </row>
    <row r="508" spans="3:65">
      <c r="C508" s="189"/>
      <c r="E508" s="82" t="s">
        <v>729</v>
      </c>
      <c r="F508" s="95">
        <f>F501+F504</f>
        <v>0</v>
      </c>
      <c r="G508" s="95">
        <f t="shared" ref="G508:BM508" si="128">G501+G504</f>
        <v>0</v>
      </c>
      <c r="H508" s="95">
        <f t="shared" si="128"/>
        <v>0</v>
      </c>
      <c r="I508" s="95">
        <f t="shared" si="128"/>
        <v>0</v>
      </c>
      <c r="J508" s="95">
        <f t="shared" si="128"/>
        <v>0</v>
      </c>
      <c r="K508" s="95">
        <f t="shared" si="128"/>
        <v>0</v>
      </c>
      <c r="L508" s="95">
        <f t="shared" si="128"/>
        <v>0</v>
      </c>
      <c r="M508" s="95">
        <f t="shared" si="128"/>
        <v>0</v>
      </c>
      <c r="N508" s="95">
        <f t="shared" si="128"/>
        <v>0</v>
      </c>
      <c r="O508" s="95">
        <f t="shared" si="128"/>
        <v>0</v>
      </c>
      <c r="P508" s="95">
        <f t="shared" si="128"/>
        <v>0</v>
      </c>
      <c r="Q508" s="95">
        <f t="shared" si="128"/>
        <v>0</v>
      </c>
      <c r="R508" s="95">
        <f t="shared" si="128"/>
        <v>0</v>
      </c>
      <c r="S508" s="95">
        <f t="shared" si="128"/>
        <v>0</v>
      </c>
      <c r="T508" s="95">
        <f t="shared" si="128"/>
        <v>0</v>
      </c>
      <c r="U508" s="95">
        <f t="shared" si="128"/>
        <v>0</v>
      </c>
      <c r="V508" s="95">
        <f t="shared" si="128"/>
        <v>0</v>
      </c>
      <c r="W508" s="95">
        <f t="shared" si="128"/>
        <v>0</v>
      </c>
      <c r="X508" s="95">
        <f t="shared" si="128"/>
        <v>0</v>
      </c>
      <c r="Y508" s="95">
        <f t="shared" si="128"/>
        <v>0</v>
      </c>
      <c r="Z508" s="95">
        <f t="shared" si="128"/>
        <v>0</v>
      </c>
      <c r="AA508" s="95">
        <f t="shared" si="128"/>
        <v>0</v>
      </c>
      <c r="AB508" s="95">
        <f t="shared" si="128"/>
        <v>0</v>
      </c>
      <c r="AC508" s="95">
        <f t="shared" si="128"/>
        <v>0</v>
      </c>
      <c r="AD508" s="95">
        <f t="shared" si="128"/>
        <v>0</v>
      </c>
      <c r="AE508" s="95">
        <f t="shared" si="128"/>
        <v>0</v>
      </c>
      <c r="AF508" s="95">
        <f t="shared" si="128"/>
        <v>0</v>
      </c>
      <c r="AG508" s="95">
        <f t="shared" si="128"/>
        <v>0</v>
      </c>
      <c r="AH508" s="95">
        <f t="shared" si="128"/>
        <v>0</v>
      </c>
      <c r="AI508" s="95">
        <f t="shared" si="128"/>
        <v>0</v>
      </c>
      <c r="AJ508" s="95">
        <f t="shared" si="128"/>
        <v>0</v>
      </c>
      <c r="AK508" s="95">
        <f t="shared" si="128"/>
        <v>0</v>
      </c>
      <c r="AL508" s="95">
        <f t="shared" si="128"/>
        <v>0</v>
      </c>
      <c r="AM508" s="95">
        <f t="shared" si="128"/>
        <v>0</v>
      </c>
      <c r="AN508" s="95">
        <f t="shared" si="128"/>
        <v>0</v>
      </c>
      <c r="AO508" s="95">
        <f t="shared" si="128"/>
        <v>0</v>
      </c>
      <c r="AP508" s="95">
        <f t="shared" si="128"/>
        <v>0</v>
      </c>
      <c r="AQ508" s="95">
        <f t="shared" si="128"/>
        <v>0</v>
      </c>
      <c r="AR508" s="95">
        <f t="shared" si="128"/>
        <v>0</v>
      </c>
      <c r="AS508" s="95">
        <f t="shared" si="128"/>
        <v>0</v>
      </c>
      <c r="AT508" s="95">
        <f t="shared" si="128"/>
        <v>0</v>
      </c>
      <c r="AU508" s="95">
        <f t="shared" si="128"/>
        <v>0</v>
      </c>
      <c r="AV508" s="95">
        <f t="shared" si="128"/>
        <v>0</v>
      </c>
      <c r="AW508" s="95">
        <f t="shared" si="128"/>
        <v>0</v>
      </c>
      <c r="AX508" s="95">
        <f t="shared" si="128"/>
        <v>0</v>
      </c>
      <c r="AY508" s="95">
        <f t="shared" si="128"/>
        <v>0</v>
      </c>
      <c r="AZ508" s="95">
        <f t="shared" si="128"/>
        <v>0</v>
      </c>
      <c r="BA508" s="95">
        <f t="shared" si="128"/>
        <v>0</v>
      </c>
      <c r="BB508" s="95">
        <f t="shared" si="128"/>
        <v>0</v>
      </c>
      <c r="BC508" s="95">
        <f t="shared" si="128"/>
        <v>0</v>
      </c>
      <c r="BD508" s="95">
        <f t="shared" si="128"/>
        <v>0</v>
      </c>
      <c r="BE508" s="95">
        <f t="shared" si="128"/>
        <v>0</v>
      </c>
      <c r="BF508" s="95">
        <f t="shared" si="128"/>
        <v>0</v>
      </c>
      <c r="BG508" s="95">
        <f t="shared" si="128"/>
        <v>0</v>
      </c>
      <c r="BH508" s="95">
        <f t="shared" si="128"/>
        <v>0</v>
      </c>
      <c r="BI508" s="95">
        <f t="shared" si="128"/>
        <v>0</v>
      </c>
      <c r="BJ508" s="95">
        <f t="shared" si="128"/>
        <v>0</v>
      </c>
      <c r="BK508" s="95">
        <f t="shared" si="128"/>
        <v>0</v>
      </c>
      <c r="BL508" s="95">
        <f t="shared" si="128"/>
        <v>0</v>
      </c>
      <c r="BM508" s="95">
        <f t="shared" si="128"/>
        <v>0</v>
      </c>
    </row>
    <row r="509" spans="3:65">
      <c r="C509" s="15" t="s">
        <v>938</v>
      </c>
      <c r="E509" s="81"/>
      <c r="F509" s="95"/>
      <c r="G509" s="95"/>
      <c r="H509" s="95"/>
      <c r="I509" s="95"/>
      <c r="J509" s="95"/>
      <c r="K509" s="95"/>
      <c r="L509" s="95"/>
      <c r="M509" s="95"/>
      <c r="N509" s="95"/>
      <c r="O509" s="95"/>
      <c r="P509" s="95"/>
      <c r="Q509" s="95"/>
      <c r="R509" s="95"/>
      <c r="S509" s="95"/>
      <c r="T509" s="95"/>
      <c r="U509" s="95"/>
      <c r="V509" s="95"/>
      <c r="W509" s="95"/>
      <c r="X509" s="95"/>
      <c r="Y509" s="95"/>
      <c r="Z509" s="95"/>
      <c r="AA509" s="95"/>
      <c r="AB509" s="95"/>
      <c r="AC509" s="95"/>
      <c r="AD509" s="95"/>
      <c r="AE509" s="95"/>
      <c r="AF509" s="95"/>
      <c r="AG509" s="95"/>
      <c r="AH509" s="95"/>
      <c r="AI509" s="95"/>
      <c r="AJ509" s="95"/>
      <c r="AK509" s="95"/>
      <c r="AL509" s="95"/>
      <c r="AM509" s="95"/>
      <c r="AN509" s="95"/>
      <c r="AO509" s="95"/>
      <c r="AP509" s="95"/>
      <c r="AQ509" s="95"/>
      <c r="AR509" s="95"/>
      <c r="AS509" s="95"/>
      <c r="AT509" s="95"/>
      <c r="AU509" s="95"/>
      <c r="AV509" s="95"/>
      <c r="AW509" s="95"/>
      <c r="AX509" s="95"/>
      <c r="AY509" s="95"/>
      <c r="AZ509" s="95"/>
      <c r="BA509" s="95"/>
      <c r="BB509" s="95"/>
      <c r="BC509" s="95"/>
      <c r="BD509" s="95"/>
      <c r="BE509" s="95"/>
      <c r="BF509" s="95"/>
      <c r="BG509" s="95"/>
      <c r="BH509" s="95"/>
      <c r="BI509" s="95"/>
      <c r="BJ509" s="95"/>
      <c r="BK509" s="95"/>
      <c r="BL509" s="95"/>
      <c r="BM509" s="95"/>
    </row>
    <row r="510" spans="3:65">
      <c r="C510" s="15"/>
      <c r="E510" s="81"/>
      <c r="F510" s="95"/>
      <c r="G510" s="95"/>
      <c r="H510" s="95"/>
      <c r="I510" s="95"/>
      <c r="J510" s="95"/>
      <c r="K510" s="95"/>
      <c r="L510" s="95"/>
      <c r="M510" s="95"/>
      <c r="N510" s="95"/>
      <c r="O510" s="95"/>
      <c r="P510" s="95"/>
      <c r="Q510" s="95"/>
      <c r="R510" s="95"/>
      <c r="S510" s="95"/>
      <c r="T510" s="95"/>
      <c r="U510" s="95"/>
      <c r="V510" s="95"/>
      <c r="W510" s="95"/>
      <c r="X510" s="95"/>
      <c r="Y510" s="95"/>
      <c r="Z510" s="95"/>
      <c r="AA510" s="95"/>
      <c r="AB510" s="95"/>
      <c r="AC510" s="95"/>
      <c r="AD510" s="95"/>
      <c r="AE510" s="95"/>
      <c r="AF510" s="95"/>
      <c r="AG510" s="95"/>
      <c r="AH510" s="95"/>
      <c r="AI510" s="95"/>
      <c r="AJ510" s="95"/>
      <c r="AK510" s="95"/>
      <c r="AL510" s="95"/>
      <c r="AM510" s="95"/>
      <c r="AN510" s="95"/>
      <c r="AO510" s="95"/>
      <c r="AP510" s="95"/>
      <c r="AQ510" s="95"/>
      <c r="AR510" s="95"/>
      <c r="AS510" s="95"/>
      <c r="AT510" s="95"/>
      <c r="AU510" s="95"/>
      <c r="AV510" s="95"/>
      <c r="AW510" s="95"/>
      <c r="AX510" s="95"/>
      <c r="AY510" s="95"/>
      <c r="AZ510" s="95"/>
      <c r="BA510" s="95"/>
      <c r="BB510" s="95"/>
      <c r="BC510" s="95"/>
      <c r="BD510" s="95"/>
      <c r="BE510" s="95"/>
      <c r="BF510" s="95"/>
      <c r="BG510" s="95"/>
      <c r="BH510" s="95"/>
      <c r="BI510" s="95"/>
      <c r="BJ510" s="95"/>
      <c r="BK510" s="95"/>
      <c r="BL510" s="95"/>
      <c r="BM510" s="95"/>
    </row>
    <row r="511" spans="3:65">
      <c r="C511" s="15"/>
      <c r="E511" s="81"/>
      <c r="F511" s="95"/>
      <c r="G511" s="95"/>
      <c r="H511" s="95"/>
      <c r="I511" s="95"/>
      <c r="J511" s="95"/>
      <c r="K511" s="95"/>
      <c r="L511" s="95"/>
      <c r="M511" s="95"/>
      <c r="N511" s="95"/>
      <c r="O511" s="95"/>
      <c r="P511" s="95"/>
      <c r="Q511" s="95"/>
      <c r="R511" s="95"/>
      <c r="S511" s="95"/>
      <c r="T511" s="95"/>
      <c r="U511" s="95"/>
      <c r="V511" s="95"/>
      <c r="W511" s="95"/>
      <c r="X511" s="95"/>
      <c r="Y511" s="95"/>
      <c r="Z511" s="95"/>
      <c r="AA511" s="95"/>
      <c r="AB511" s="95"/>
      <c r="AC511" s="95"/>
      <c r="AD511" s="95"/>
      <c r="AE511" s="95"/>
      <c r="AF511" s="95"/>
      <c r="AG511" s="95"/>
      <c r="AH511" s="95"/>
      <c r="AI511" s="95"/>
      <c r="AJ511" s="95"/>
      <c r="AK511" s="95"/>
      <c r="AL511" s="95"/>
      <c r="AM511" s="95"/>
      <c r="AN511" s="95"/>
      <c r="AO511" s="95"/>
      <c r="AP511" s="95"/>
      <c r="AQ511" s="95"/>
      <c r="AR511" s="95"/>
      <c r="AS511" s="95"/>
      <c r="AT511" s="95"/>
      <c r="AU511" s="95"/>
      <c r="AV511" s="95"/>
      <c r="AW511" s="95"/>
      <c r="AX511" s="95"/>
      <c r="AY511" s="95"/>
      <c r="AZ511" s="95"/>
      <c r="BA511" s="95"/>
      <c r="BB511" s="95"/>
      <c r="BC511" s="95"/>
      <c r="BD511" s="95"/>
      <c r="BE511" s="95"/>
      <c r="BF511" s="95"/>
      <c r="BG511" s="95"/>
      <c r="BH511" s="95"/>
      <c r="BI511" s="95"/>
      <c r="BJ511" s="95"/>
      <c r="BK511" s="95"/>
      <c r="BL511" s="95"/>
      <c r="BM511" s="95"/>
    </row>
    <row r="512" spans="3:65">
      <c r="C512" s="15"/>
      <c r="E512" s="81"/>
      <c r="F512" s="95"/>
      <c r="G512" s="95"/>
      <c r="H512" s="95"/>
      <c r="I512" s="95"/>
      <c r="J512" s="95"/>
      <c r="K512" s="95"/>
      <c r="L512" s="95"/>
      <c r="M512" s="95"/>
      <c r="N512" s="95"/>
      <c r="O512" s="95"/>
      <c r="P512" s="95"/>
      <c r="Q512" s="95"/>
      <c r="R512" s="95"/>
      <c r="S512" s="95"/>
      <c r="T512" s="95"/>
      <c r="U512" s="95"/>
      <c r="V512" s="95"/>
      <c r="W512" s="95"/>
      <c r="X512" s="95"/>
      <c r="Y512" s="95"/>
      <c r="Z512" s="95"/>
      <c r="AA512" s="95"/>
      <c r="AB512" s="95"/>
      <c r="AC512" s="95"/>
      <c r="AD512" s="95"/>
      <c r="AE512" s="95"/>
      <c r="AF512" s="95"/>
      <c r="AG512" s="95"/>
      <c r="AH512" s="95"/>
      <c r="AI512" s="95"/>
      <c r="AJ512" s="95"/>
      <c r="AK512" s="95"/>
      <c r="AL512" s="95"/>
      <c r="AM512" s="95"/>
      <c r="AN512" s="95"/>
      <c r="AO512" s="95"/>
      <c r="AP512" s="95"/>
      <c r="AQ512" s="95"/>
      <c r="AR512" s="95"/>
      <c r="AS512" s="95"/>
      <c r="AT512" s="95"/>
      <c r="AU512" s="95"/>
      <c r="AV512" s="95"/>
      <c r="AW512" s="95"/>
      <c r="AX512" s="95"/>
      <c r="AY512" s="95"/>
      <c r="AZ512" s="95"/>
      <c r="BA512" s="95"/>
      <c r="BB512" s="95"/>
      <c r="BC512" s="95"/>
      <c r="BD512" s="95"/>
      <c r="BE512" s="95"/>
      <c r="BF512" s="95"/>
      <c r="BG512" s="95"/>
      <c r="BH512" s="95"/>
      <c r="BI512" s="95"/>
      <c r="BJ512" s="95"/>
      <c r="BK512" s="95"/>
      <c r="BL512" s="95"/>
      <c r="BM512" s="95"/>
    </row>
    <row r="513" spans="3:65">
      <c r="C513" s="15"/>
      <c r="E513" s="81"/>
      <c r="F513" s="95"/>
      <c r="G513" s="95"/>
      <c r="H513" s="95"/>
      <c r="I513" s="95"/>
      <c r="J513" s="95"/>
      <c r="K513" s="95"/>
      <c r="L513" s="95"/>
      <c r="M513" s="95"/>
      <c r="N513" s="95"/>
      <c r="O513" s="95"/>
      <c r="P513" s="95"/>
      <c r="Q513" s="95"/>
      <c r="R513" s="95"/>
      <c r="S513" s="95"/>
      <c r="T513" s="95"/>
      <c r="U513" s="95"/>
      <c r="V513" s="95"/>
      <c r="W513" s="95"/>
      <c r="X513" s="95"/>
      <c r="Y513" s="95"/>
      <c r="Z513" s="95"/>
      <c r="AA513" s="95"/>
      <c r="AB513" s="95"/>
      <c r="AC513" s="95"/>
      <c r="AD513" s="95"/>
      <c r="AE513" s="95"/>
      <c r="AF513" s="95"/>
      <c r="AG513" s="95"/>
      <c r="AH513" s="95"/>
      <c r="AI513" s="95"/>
      <c r="AJ513" s="95"/>
      <c r="AK513" s="95"/>
      <c r="AL513" s="95"/>
      <c r="AM513" s="95"/>
      <c r="AN513" s="95"/>
      <c r="AO513" s="95"/>
      <c r="AP513" s="95"/>
      <c r="AQ513" s="95"/>
      <c r="AR513" s="95"/>
      <c r="AS513" s="95"/>
      <c r="AT513" s="95"/>
      <c r="AU513" s="95"/>
      <c r="AV513" s="95"/>
      <c r="AW513" s="95"/>
      <c r="AX513" s="95"/>
      <c r="AY513" s="95"/>
      <c r="AZ513" s="95"/>
      <c r="BA513" s="95"/>
      <c r="BB513" s="95"/>
      <c r="BC513" s="95"/>
      <c r="BD513" s="95"/>
      <c r="BE513" s="95"/>
      <c r="BF513" s="95"/>
      <c r="BG513" s="95"/>
      <c r="BH513" s="95"/>
      <c r="BI513" s="95"/>
      <c r="BJ513" s="95"/>
      <c r="BK513" s="95"/>
      <c r="BL513" s="95"/>
      <c r="BM513" s="95"/>
    </row>
    <row r="514" spans="3:65">
      <c r="C514" s="15"/>
      <c r="E514" s="82"/>
      <c r="F514" s="95"/>
      <c r="G514" s="95"/>
      <c r="H514" s="95"/>
      <c r="I514" s="95"/>
      <c r="J514" s="95"/>
      <c r="K514" s="95"/>
      <c r="L514" s="95"/>
      <c r="M514" s="95"/>
      <c r="N514" s="95"/>
      <c r="O514" s="95"/>
      <c r="P514" s="95"/>
      <c r="Q514" s="95"/>
      <c r="R514" s="95"/>
      <c r="S514" s="95"/>
      <c r="T514" s="95"/>
      <c r="U514" s="95"/>
      <c r="V514" s="95"/>
      <c r="W514" s="95"/>
      <c r="X514" s="95"/>
      <c r="Y514" s="95"/>
      <c r="Z514" s="95"/>
      <c r="AA514" s="95"/>
      <c r="AB514" s="95"/>
      <c r="AC514" s="95"/>
      <c r="AD514" s="95"/>
      <c r="AE514" s="95"/>
      <c r="AF514" s="95"/>
      <c r="AG514" s="95"/>
      <c r="AH514" s="95"/>
      <c r="AI514" s="95"/>
      <c r="AJ514" s="95"/>
      <c r="AK514" s="95"/>
      <c r="AL514" s="95"/>
      <c r="AM514" s="95"/>
      <c r="AN514" s="95"/>
      <c r="AO514" s="95"/>
      <c r="AP514" s="95"/>
      <c r="AQ514" s="95"/>
      <c r="AR514" s="95"/>
      <c r="AS514" s="95"/>
      <c r="AT514" s="95"/>
      <c r="AU514" s="95"/>
      <c r="AV514" s="95"/>
      <c r="AW514" s="95"/>
      <c r="AX514" s="95"/>
      <c r="AY514" s="95"/>
      <c r="AZ514" s="95"/>
      <c r="BA514" s="95"/>
      <c r="BB514" s="95"/>
      <c r="BC514" s="95"/>
      <c r="BD514" s="95"/>
      <c r="BE514" s="95"/>
      <c r="BF514" s="95"/>
      <c r="BG514" s="95"/>
      <c r="BH514" s="95"/>
      <c r="BI514" s="95"/>
      <c r="BJ514" s="95"/>
      <c r="BK514" s="95"/>
      <c r="BL514" s="95"/>
      <c r="BM514" s="95"/>
    </row>
    <row r="515" spans="3:65">
      <c r="C515" s="273" t="s">
        <v>938</v>
      </c>
      <c r="E515" s="81" t="s">
        <v>28</v>
      </c>
      <c r="F515" s="95">
        <f t="shared" ref="F515:AK515" si="129">F429+F442+F455+F468+F481</f>
        <v>0</v>
      </c>
      <c r="G515" s="95">
        <f t="shared" si="129"/>
        <v>0</v>
      </c>
      <c r="H515" s="95">
        <f t="shared" si="129"/>
        <v>0</v>
      </c>
      <c r="I515" s="95">
        <f t="shared" si="129"/>
        <v>0</v>
      </c>
      <c r="J515" s="95">
        <f t="shared" si="129"/>
        <v>0</v>
      </c>
      <c r="K515" s="95">
        <f t="shared" si="129"/>
        <v>0</v>
      </c>
      <c r="L515" s="95">
        <f t="shared" si="129"/>
        <v>0</v>
      </c>
      <c r="M515" s="95">
        <f t="shared" si="129"/>
        <v>0</v>
      </c>
      <c r="N515" s="95">
        <f t="shared" si="129"/>
        <v>0</v>
      </c>
      <c r="O515" s="95">
        <f t="shared" si="129"/>
        <v>0</v>
      </c>
      <c r="P515" s="95">
        <f t="shared" si="129"/>
        <v>0</v>
      </c>
      <c r="Q515" s="95">
        <f t="shared" si="129"/>
        <v>0</v>
      </c>
      <c r="R515" s="95">
        <f t="shared" si="129"/>
        <v>0</v>
      </c>
      <c r="S515" s="95">
        <f t="shared" si="129"/>
        <v>0</v>
      </c>
      <c r="T515" s="95">
        <f t="shared" si="129"/>
        <v>0</v>
      </c>
      <c r="U515" s="95">
        <f t="shared" si="129"/>
        <v>0</v>
      </c>
      <c r="V515" s="95">
        <f t="shared" si="129"/>
        <v>0</v>
      </c>
      <c r="W515" s="95">
        <f t="shared" si="129"/>
        <v>0</v>
      </c>
      <c r="X515" s="95">
        <f t="shared" si="129"/>
        <v>0</v>
      </c>
      <c r="Y515" s="95">
        <f t="shared" si="129"/>
        <v>0</v>
      </c>
      <c r="Z515" s="95">
        <f t="shared" si="129"/>
        <v>0</v>
      </c>
      <c r="AA515" s="95">
        <f t="shared" si="129"/>
        <v>0</v>
      </c>
      <c r="AB515" s="95">
        <f t="shared" si="129"/>
        <v>0</v>
      </c>
      <c r="AC515" s="95">
        <f t="shared" si="129"/>
        <v>0</v>
      </c>
      <c r="AD515" s="95">
        <f t="shared" si="129"/>
        <v>0</v>
      </c>
      <c r="AE515" s="95">
        <f t="shared" si="129"/>
        <v>0</v>
      </c>
      <c r="AF515" s="95">
        <f t="shared" si="129"/>
        <v>0</v>
      </c>
      <c r="AG515" s="95">
        <f t="shared" si="129"/>
        <v>0</v>
      </c>
      <c r="AH515" s="95">
        <f t="shared" si="129"/>
        <v>0</v>
      </c>
      <c r="AI515" s="95">
        <f t="shared" si="129"/>
        <v>0</v>
      </c>
      <c r="AJ515" s="95">
        <f t="shared" si="129"/>
        <v>0</v>
      </c>
      <c r="AK515" s="95">
        <f t="shared" si="129"/>
        <v>0</v>
      </c>
      <c r="AL515" s="95">
        <f t="shared" ref="AL515:BM515" si="130">AL429+AL442+AL455+AL468+AL481</f>
        <v>0</v>
      </c>
      <c r="AM515" s="95">
        <f t="shared" si="130"/>
        <v>0</v>
      </c>
      <c r="AN515" s="95">
        <f t="shared" si="130"/>
        <v>0</v>
      </c>
      <c r="AO515" s="95">
        <f t="shared" si="130"/>
        <v>0</v>
      </c>
      <c r="AP515" s="95">
        <f t="shared" si="130"/>
        <v>0</v>
      </c>
      <c r="AQ515" s="95">
        <f t="shared" si="130"/>
        <v>0</v>
      </c>
      <c r="AR515" s="95">
        <f t="shared" si="130"/>
        <v>0</v>
      </c>
      <c r="AS515" s="95">
        <f t="shared" si="130"/>
        <v>0</v>
      </c>
      <c r="AT515" s="95">
        <f t="shared" si="130"/>
        <v>0</v>
      </c>
      <c r="AU515" s="95">
        <f t="shared" si="130"/>
        <v>0</v>
      </c>
      <c r="AV515" s="95">
        <f t="shared" si="130"/>
        <v>0</v>
      </c>
      <c r="AW515" s="95">
        <f t="shared" si="130"/>
        <v>0</v>
      </c>
      <c r="AX515" s="95">
        <f t="shared" si="130"/>
        <v>0</v>
      </c>
      <c r="AY515" s="95">
        <f t="shared" si="130"/>
        <v>0</v>
      </c>
      <c r="AZ515" s="95">
        <f t="shared" si="130"/>
        <v>0</v>
      </c>
      <c r="BA515" s="95">
        <f t="shared" si="130"/>
        <v>0</v>
      </c>
      <c r="BB515" s="95">
        <f t="shared" si="130"/>
        <v>0</v>
      </c>
      <c r="BC515" s="95">
        <f t="shared" si="130"/>
        <v>0</v>
      </c>
      <c r="BD515" s="95">
        <f t="shared" si="130"/>
        <v>0</v>
      </c>
      <c r="BE515" s="95">
        <f t="shared" si="130"/>
        <v>0</v>
      </c>
      <c r="BF515" s="95">
        <f t="shared" si="130"/>
        <v>0</v>
      </c>
      <c r="BG515" s="95">
        <f t="shared" si="130"/>
        <v>0</v>
      </c>
      <c r="BH515" s="95">
        <f t="shared" si="130"/>
        <v>0</v>
      </c>
      <c r="BI515" s="95">
        <f t="shared" si="130"/>
        <v>0</v>
      </c>
      <c r="BJ515" s="95">
        <f t="shared" si="130"/>
        <v>0</v>
      </c>
      <c r="BK515" s="95">
        <f t="shared" si="130"/>
        <v>0</v>
      </c>
      <c r="BL515" s="95">
        <f t="shared" si="130"/>
        <v>0</v>
      </c>
      <c r="BM515" s="95">
        <f t="shared" si="130"/>
        <v>0</v>
      </c>
    </row>
    <row r="516" spans="3:65">
      <c r="C516" s="15"/>
      <c r="E516" s="81" t="s">
        <v>379</v>
      </c>
      <c r="F516" s="95">
        <f t="shared" ref="F516:AK516" si="131">F430+F443+F456+F469+F482</f>
        <v>0</v>
      </c>
      <c r="G516" s="95">
        <f t="shared" si="131"/>
        <v>0</v>
      </c>
      <c r="H516" s="95">
        <f t="shared" si="131"/>
        <v>0</v>
      </c>
      <c r="I516" s="95">
        <f t="shared" si="131"/>
        <v>0</v>
      </c>
      <c r="J516" s="95">
        <f t="shared" si="131"/>
        <v>0</v>
      </c>
      <c r="K516" s="95">
        <f t="shared" si="131"/>
        <v>0</v>
      </c>
      <c r="L516" s="95">
        <f t="shared" si="131"/>
        <v>0</v>
      </c>
      <c r="M516" s="95">
        <f t="shared" si="131"/>
        <v>0</v>
      </c>
      <c r="N516" s="95">
        <f t="shared" si="131"/>
        <v>0</v>
      </c>
      <c r="O516" s="95">
        <f t="shared" si="131"/>
        <v>0</v>
      </c>
      <c r="P516" s="95">
        <f t="shared" si="131"/>
        <v>0</v>
      </c>
      <c r="Q516" s="95">
        <f t="shared" si="131"/>
        <v>0</v>
      </c>
      <c r="R516" s="95">
        <f t="shared" si="131"/>
        <v>0</v>
      </c>
      <c r="S516" s="95">
        <f t="shared" si="131"/>
        <v>0</v>
      </c>
      <c r="T516" s="95">
        <f t="shared" si="131"/>
        <v>0</v>
      </c>
      <c r="U516" s="95">
        <f t="shared" si="131"/>
        <v>0</v>
      </c>
      <c r="V516" s="95">
        <f t="shared" si="131"/>
        <v>0</v>
      </c>
      <c r="W516" s="95">
        <f t="shared" si="131"/>
        <v>0</v>
      </c>
      <c r="X516" s="95">
        <f t="shared" si="131"/>
        <v>0</v>
      </c>
      <c r="Y516" s="95">
        <f t="shared" si="131"/>
        <v>0</v>
      </c>
      <c r="Z516" s="95">
        <f t="shared" si="131"/>
        <v>0</v>
      </c>
      <c r="AA516" s="95">
        <f t="shared" si="131"/>
        <v>0</v>
      </c>
      <c r="AB516" s="95">
        <f t="shared" si="131"/>
        <v>0</v>
      </c>
      <c r="AC516" s="95">
        <f t="shared" si="131"/>
        <v>0</v>
      </c>
      <c r="AD516" s="95">
        <f t="shared" si="131"/>
        <v>0</v>
      </c>
      <c r="AE516" s="95">
        <f t="shared" si="131"/>
        <v>0</v>
      </c>
      <c r="AF516" s="95">
        <f t="shared" si="131"/>
        <v>0</v>
      </c>
      <c r="AG516" s="95">
        <f t="shared" si="131"/>
        <v>0</v>
      </c>
      <c r="AH516" s="95">
        <f t="shared" si="131"/>
        <v>0</v>
      </c>
      <c r="AI516" s="95">
        <f t="shared" si="131"/>
        <v>0</v>
      </c>
      <c r="AJ516" s="95">
        <f t="shared" si="131"/>
        <v>0</v>
      </c>
      <c r="AK516" s="95">
        <f t="shared" si="131"/>
        <v>0</v>
      </c>
      <c r="AL516" s="95">
        <f t="shared" ref="AL516:BM516" si="132">AL430+AL443+AL456+AL469+AL482</f>
        <v>0</v>
      </c>
      <c r="AM516" s="95">
        <f t="shared" si="132"/>
        <v>0</v>
      </c>
      <c r="AN516" s="95">
        <f t="shared" si="132"/>
        <v>0</v>
      </c>
      <c r="AO516" s="95">
        <f t="shared" si="132"/>
        <v>0</v>
      </c>
      <c r="AP516" s="95">
        <f t="shared" si="132"/>
        <v>0</v>
      </c>
      <c r="AQ516" s="95">
        <f t="shared" si="132"/>
        <v>0</v>
      </c>
      <c r="AR516" s="95">
        <f t="shared" si="132"/>
        <v>0</v>
      </c>
      <c r="AS516" s="95">
        <f t="shared" si="132"/>
        <v>0</v>
      </c>
      <c r="AT516" s="95">
        <f t="shared" si="132"/>
        <v>0</v>
      </c>
      <c r="AU516" s="95">
        <f t="shared" si="132"/>
        <v>0</v>
      </c>
      <c r="AV516" s="95">
        <f t="shared" si="132"/>
        <v>0</v>
      </c>
      <c r="AW516" s="95">
        <f t="shared" si="132"/>
        <v>0</v>
      </c>
      <c r="AX516" s="95">
        <f t="shared" si="132"/>
        <v>0</v>
      </c>
      <c r="AY516" s="95">
        <f t="shared" si="132"/>
        <v>0</v>
      </c>
      <c r="AZ516" s="95">
        <f t="shared" si="132"/>
        <v>0</v>
      </c>
      <c r="BA516" s="95">
        <f t="shared" si="132"/>
        <v>0</v>
      </c>
      <c r="BB516" s="95">
        <f t="shared" si="132"/>
        <v>0</v>
      </c>
      <c r="BC516" s="95">
        <f t="shared" si="132"/>
        <v>0</v>
      </c>
      <c r="BD516" s="95">
        <f t="shared" si="132"/>
        <v>0</v>
      </c>
      <c r="BE516" s="95">
        <f t="shared" si="132"/>
        <v>0</v>
      </c>
      <c r="BF516" s="95">
        <f t="shared" si="132"/>
        <v>0</v>
      </c>
      <c r="BG516" s="95">
        <f t="shared" si="132"/>
        <v>0</v>
      </c>
      <c r="BH516" s="95">
        <f t="shared" si="132"/>
        <v>0</v>
      </c>
      <c r="BI516" s="95">
        <f t="shared" si="132"/>
        <v>0</v>
      </c>
      <c r="BJ516" s="95">
        <f t="shared" si="132"/>
        <v>0</v>
      </c>
      <c r="BK516" s="95">
        <f t="shared" si="132"/>
        <v>0</v>
      </c>
      <c r="BL516" s="95">
        <f t="shared" si="132"/>
        <v>0</v>
      </c>
      <c r="BM516" s="95">
        <f t="shared" si="132"/>
        <v>0</v>
      </c>
    </row>
    <row r="517" spans="3:65">
      <c r="C517" s="15"/>
      <c r="E517" s="81" t="s">
        <v>30</v>
      </c>
      <c r="F517" s="95">
        <f t="shared" ref="F517:AK517" si="133">F431+F444+F457+F470+F483</f>
        <v>0</v>
      </c>
      <c r="G517" s="95">
        <f t="shared" si="133"/>
        <v>0</v>
      </c>
      <c r="H517" s="95">
        <f t="shared" si="133"/>
        <v>0</v>
      </c>
      <c r="I517" s="95">
        <f t="shared" si="133"/>
        <v>0</v>
      </c>
      <c r="J517" s="95">
        <f t="shared" si="133"/>
        <v>0</v>
      </c>
      <c r="K517" s="95">
        <f t="shared" si="133"/>
        <v>0</v>
      </c>
      <c r="L517" s="95">
        <f t="shared" si="133"/>
        <v>0</v>
      </c>
      <c r="M517" s="95">
        <f t="shared" si="133"/>
        <v>0</v>
      </c>
      <c r="N517" s="95">
        <f t="shared" si="133"/>
        <v>0</v>
      </c>
      <c r="O517" s="95">
        <f t="shared" si="133"/>
        <v>0</v>
      </c>
      <c r="P517" s="95">
        <f t="shared" si="133"/>
        <v>0</v>
      </c>
      <c r="Q517" s="95">
        <f t="shared" si="133"/>
        <v>0</v>
      </c>
      <c r="R517" s="95">
        <f t="shared" si="133"/>
        <v>0</v>
      </c>
      <c r="S517" s="95">
        <f t="shared" si="133"/>
        <v>0</v>
      </c>
      <c r="T517" s="95">
        <f t="shared" si="133"/>
        <v>0</v>
      </c>
      <c r="U517" s="95">
        <f t="shared" si="133"/>
        <v>0</v>
      </c>
      <c r="V517" s="95">
        <f t="shared" si="133"/>
        <v>0</v>
      </c>
      <c r="W517" s="95">
        <f t="shared" si="133"/>
        <v>0</v>
      </c>
      <c r="X517" s="95">
        <f t="shared" si="133"/>
        <v>0</v>
      </c>
      <c r="Y517" s="95">
        <f t="shared" si="133"/>
        <v>0</v>
      </c>
      <c r="Z517" s="95">
        <f t="shared" si="133"/>
        <v>0</v>
      </c>
      <c r="AA517" s="95">
        <f t="shared" si="133"/>
        <v>0</v>
      </c>
      <c r="AB517" s="95">
        <f t="shared" si="133"/>
        <v>0</v>
      </c>
      <c r="AC517" s="95">
        <f t="shared" si="133"/>
        <v>0</v>
      </c>
      <c r="AD517" s="95">
        <f t="shared" si="133"/>
        <v>0</v>
      </c>
      <c r="AE517" s="95">
        <f t="shared" si="133"/>
        <v>0</v>
      </c>
      <c r="AF517" s="95">
        <f t="shared" si="133"/>
        <v>0</v>
      </c>
      <c r="AG517" s="95">
        <f t="shared" si="133"/>
        <v>0</v>
      </c>
      <c r="AH517" s="95">
        <f t="shared" si="133"/>
        <v>0</v>
      </c>
      <c r="AI517" s="95">
        <f t="shared" si="133"/>
        <v>0</v>
      </c>
      <c r="AJ517" s="95">
        <f t="shared" si="133"/>
        <v>0</v>
      </c>
      <c r="AK517" s="95">
        <f t="shared" si="133"/>
        <v>0</v>
      </c>
      <c r="AL517" s="95">
        <f t="shared" ref="AL517:BM517" si="134">AL431+AL444+AL457+AL470+AL483</f>
        <v>0</v>
      </c>
      <c r="AM517" s="95">
        <f t="shared" si="134"/>
        <v>0</v>
      </c>
      <c r="AN517" s="95">
        <f t="shared" si="134"/>
        <v>0</v>
      </c>
      <c r="AO517" s="95">
        <f t="shared" si="134"/>
        <v>0</v>
      </c>
      <c r="AP517" s="95">
        <f t="shared" si="134"/>
        <v>0</v>
      </c>
      <c r="AQ517" s="95">
        <f t="shared" si="134"/>
        <v>0</v>
      </c>
      <c r="AR517" s="95">
        <f t="shared" si="134"/>
        <v>0</v>
      </c>
      <c r="AS517" s="95">
        <f t="shared" si="134"/>
        <v>0</v>
      </c>
      <c r="AT517" s="95">
        <f t="shared" si="134"/>
        <v>0</v>
      </c>
      <c r="AU517" s="95">
        <f t="shared" si="134"/>
        <v>0</v>
      </c>
      <c r="AV517" s="95">
        <f t="shared" si="134"/>
        <v>0</v>
      </c>
      <c r="AW517" s="95">
        <f t="shared" si="134"/>
        <v>0</v>
      </c>
      <c r="AX517" s="95">
        <f t="shared" si="134"/>
        <v>0</v>
      </c>
      <c r="AY517" s="95">
        <f t="shared" si="134"/>
        <v>0</v>
      </c>
      <c r="AZ517" s="95">
        <f t="shared" si="134"/>
        <v>0</v>
      </c>
      <c r="BA517" s="95">
        <f t="shared" si="134"/>
        <v>0</v>
      </c>
      <c r="BB517" s="95">
        <f t="shared" si="134"/>
        <v>0</v>
      </c>
      <c r="BC517" s="95">
        <f t="shared" si="134"/>
        <v>0</v>
      </c>
      <c r="BD517" s="95">
        <f t="shared" si="134"/>
        <v>0</v>
      </c>
      <c r="BE517" s="95">
        <f t="shared" si="134"/>
        <v>0</v>
      </c>
      <c r="BF517" s="95">
        <f t="shared" si="134"/>
        <v>0</v>
      </c>
      <c r="BG517" s="95">
        <f t="shared" si="134"/>
        <v>0</v>
      </c>
      <c r="BH517" s="95">
        <f t="shared" si="134"/>
        <v>0</v>
      </c>
      <c r="BI517" s="95">
        <f t="shared" si="134"/>
        <v>0</v>
      </c>
      <c r="BJ517" s="95">
        <f t="shared" si="134"/>
        <v>0</v>
      </c>
      <c r="BK517" s="95">
        <f t="shared" si="134"/>
        <v>0</v>
      </c>
      <c r="BL517" s="95">
        <f t="shared" si="134"/>
        <v>0</v>
      </c>
      <c r="BM517" s="95">
        <f t="shared" si="134"/>
        <v>0</v>
      </c>
    </row>
    <row r="518" spans="3:65">
      <c r="C518" s="15"/>
      <c r="E518" s="81" t="s">
        <v>32</v>
      </c>
      <c r="F518" s="95">
        <f t="shared" ref="F518:AK518" si="135">F432+F445+F458+F471+F484</f>
        <v>0</v>
      </c>
      <c r="G518" s="95">
        <f t="shared" si="135"/>
        <v>0</v>
      </c>
      <c r="H518" s="95">
        <f t="shared" si="135"/>
        <v>0</v>
      </c>
      <c r="I518" s="95">
        <f t="shared" si="135"/>
        <v>0</v>
      </c>
      <c r="J518" s="95">
        <f t="shared" si="135"/>
        <v>0</v>
      </c>
      <c r="K518" s="95">
        <f t="shared" si="135"/>
        <v>0</v>
      </c>
      <c r="L518" s="95">
        <f t="shared" si="135"/>
        <v>0</v>
      </c>
      <c r="M518" s="95">
        <f t="shared" si="135"/>
        <v>0</v>
      </c>
      <c r="N518" s="95">
        <f t="shared" si="135"/>
        <v>0</v>
      </c>
      <c r="O518" s="95">
        <f t="shared" si="135"/>
        <v>0</v>
      </c>
      <c r="P518" s="95">
        <f t="shared" si="135"/>
        <v>0</v>
      </c>
      <c r="Q518" s="95">
        <f t="shared" si="135"/>
        <v>0</v>
      </c>
      <c r="R518" s="95">
        <f t="shared" si="135"/>
        <v>0</v>
      </c>
      <c r="S518" s="95">
        <f t="shared" si="135"/>
        <v>0</v>
      </c>
      <c r="T518" s="95">
        <f t="shared" si="135"/>
        <v>0</v>
      </c>
      <c r="U518" s="95">
        <f t="shared" si="135"/>
        <v>0</v>
      </c>
      <c r="V518" s="95">
        <f t="shared" si="135"/>
        <v>0</v>
      </c>
      <c r="W518" s="95">
        <f t="shared" si="135"/>
        <v>0</v>
      </c>
      <c r="X518" s="95">
        <f t="shared" si="135"/>
        <v>0</v>
      </c>
      <c r="Y518" s="95">
        <f t="shared" si="135"/>
        <v>0</v>
      </c>
      <c r="Z518" s="95">
        <f t="shared" si="135"/>
        <v>0</v>
      </c>
      <c r="AA518" s="95">
        <f t="shared" si="135"/>
        <v>0</v>
      </c>
      <c r="AB518" s="95">
        <f t="shared" si="135"/>
        <v>0</v>
      </c>
      <c r="AC518" s="95">
        <f t="shared" si="135"/>
        <v>0</v>
      </c>
      <c r="AD518" s="95">
        <f t="shared" si="135"/>
        <v>0</v>
      </c>
      <c r="AE518" s="95">
        <f t="shared" si="135"/>
        <v>0</v>
      </c>
      <c r="AF518" s="95">
        <f t="shared" si="135"/>
        <v>0</v>
      </c>
      <c r="AG518" s="95">
        <f t="shared" si="135"/>
        <v>0</v>
      </c>
      <c r="AH518" s="95">
        <f t="shared" si="135"/>
        <v>0</v>
      </c>
      <c r="AI518" s="95">
        <f t="shared" si="135"/>
        <v>0</v>
      </c>
      <c r="AJ518" s="95">
        <f t="shared" si="135"/>
        <v>0</v>
      </c>
      <c r="AK518" s="95">
        <f t="shared" si="135"/>
        <v>0</v>
      </c>
      <c r="AL518" s="95">
        <f t="shared" ref="AL518:BM518" si="136">AL432+AL445+AL458+AL471+AL484</f>
        <v>0</v>
      </c>
      <c r="AM518" s="95">
        <f t="shared" si="136"/>
        <v>0</v>
      </c>
      <c r="AN518" s="95">
        <f t="shared" si="136"/>
        <v>0</v>
      </c>
      <c r="AO518" s="95">
        <f t="shared" si="136"/>
        <v>0</v>
      </c>
      <c r="AP518" s="95">
        <f t="shared" si="136"/>
        <v>0</v>
      </c>
      <c r="AQ518" s="95">
        <f t="shared" si="136"/>
        <v>0</v>
      </c>
      <c r="AR518" s="95">
        <f t="shared" si="136"/>
        <v>0</v>
      </c>
      <c r="AS518" s="95">
        <f t="shared" si="136"/>
        <v>0</v>
      </c>
      <c r="AT518" s="95">
        <f t="shared" si="136"/>
        <v>0</v>
      </c>
      <c r="AU518" s="95">
        <f t="shared" si="136"/>
        <v>0</v>
      </c>
      <c r="AV518" s="95">
        <f t="shared" si="136"/>
        <v>0</v>
      </c>
      <c r="AW518" s="95">
        <f t="shared" si="136"/>
        <v>0</v>
      </c>
      <c r="AX518" s="95">
        <f t="shared" si="136"/>
        <v>0</v>
      </c>
      <c r="AY518" s="95">
        <f t="shared" si="136"/>
        <v>0</v>
      </c>
      <c r="AZ518" s="95">
        <f t="shared" si="136"/>
        <v>0</v>
      </c>
      <c r="BA518" s="95">
        <f t="shared" si="136"/>
        <v>0</v>
      </c>
      <c r="BB518" s="95">
        <f t="shared" si="136"/>
        <v>0</v>
      </c>
      <c r="BC518" s="95">
        <f t="shared" si="136"/>
        <v>0</v>
      </c>
      <c r="BD518" s="95">
        <f t="shared" si="136"/>
        <v>0</v>
      </c>
      <c r="BE518" s="95">
        <f t="shared" si="136"/>
        <v>0</v>
      </c>
      <c r="BF518" s="95">
        <f t="shared" si="136"/>
        <v>0</v>
      </c>
      <c r="BG518" s="95">
        <f t="shared" si="136"/>
        <v>0</v>
      </c>
      <c r="BH518" s="95">
        <f t="shared" si="136"/>
        <v>0</v>
      </c>
      <c r="BI518" s="95">
        <f t="shared" si="136"/>
        <v>0</v>
      </c>
      <c r="BJ518" s="95">
        <f t="shared" si="136"/>
        <v>0</v>
      </c>
      <c r="BK518" s="95">
        <f t="shared" si="136"/>
        <v>0</v>
      </c>
      <c r="BL518" s="95">
        <f t="shared" si="136"/>
        <v>0</v>
      </c>
      <c r="BM518" s="95">
        <f t="shared" si="136"/>
        <v>0</v>
      </c>
    </row>
    <row r="519" spans="3:65">
      <c r="C519" s="15"/>
      <c r="E519" s="81" t="s">
        <v>33</v>
      </c>
      <c r="F519" s="95">
        <f t="shared" ref="F519:AK519" si="137">F433+F446+F459+F472+F485</f>
        <v>0</v>
      </c>
      <c r="G519" s="95">
        <f t="shared" si="137"/>
        <v>0</v>
      </c>
      <c r="H519" s="95">
        <f t="shared" si="137"/>
        <v>0</v>
      </c>
      <c r="I519" s="95">
        <f t="shared" si="137"/>
        <v>0</v>
      </c>
      <c r="J519" s="95">
        <f t="shared" si="137"/>
        <v>0</v>
      </c>
      <c r="K519" s="95">
        <f t="shared" si="137"/>
        <v>0</v>
      </c>
      <c r="L519" s="95">
        <f t="shared" si="137"/>
        <v>0</v>
      </c>
      <c r="M519" s="95">
        <f t="shared" si="137"/>
        <v>0</v>
      </c>
      <c r="N519" s="95">
        <f t="shared" si="137"/>
        <v>0</v>
      </c>
      <c r="O519" s="95">
        <f t="shared" si="137"/>
        <v>0</v>
      </c>
      <c r="P519" s="95">
        <f t="shared" si="137"/>
        <v>0</v>
      </c>
      <c r="Q519" s="95">
        <f t="shared" si="137"/>
        <v>0</v>
      </c>
      <c r="R519" s="95">
        <f t="shared" si="137"/>
        <v>0</v>
      </c>
      <c r="S519" s="95">
        <f t="shared" si="137"/>
        <v>0</v>
      </c>
      <c r="T519" s="95">
        <f t="shared" si="137"/>
        <v>0</v>
      </c>
      <c r="U519" s="95">
        <f t="shared" si="137"/>
        <v>0</v>
      </c>
      <c r="V519" s="95">
        <f t="shared" si="137"/>
        <v>0</v>
      </c>
      <c r="W519" s="95">
        <f t="shared" si="137"/>
        <v>0</v>
      </c>
      <c r="X519" s="95">
        <f t="shared" si="137"/>
        <v>0</v>
      </c>
      <c r="Y519" s="95">
        <f t="shared" si="137"/>
        <v>0</v>
      </c>
      <c r="Z519" s="95">
        <f t="shared" si="137"/>
        <v>0</v>
      </c>
      <c r="AA519" s="95">
        <f t="shared" si="137"/>
        <v>0</v>
      </c>
      <c r="AB519" s="95">
        <f t="shared" si="137"/>
        <v>0</v>
      </c>
      <c r="AC519" s="95">
        <f t="shared" si="137"/>
        <v>0</v>
      </c>
      <c r="AD519" s="95">
        <f t="shared" si="137"/>
        <v>0</v>
      </c>
      <c r="AE519" s="95">
        <f t="shared" si="137"/>
        <v>0</v>
      </c>
      <c r="AF519" s="95">
        <f t="shared" si="137"/>
        <v>0</v>
      </c>
      <c r="AG519" s="95">
        <f t="shared" si="137"/>
        <v>0</v>
      </c>
      <c r="AH519" s="95">
        <f t="shared" si="137"/>
        <v>0</v>
      </c>
      <c r="AI519" s="95">
        <f t="shared" si="137"/>
        <v>0</v>
      </c>
      <c r="AJ519" s="95">
        <f t="shared" si="137"/>
        <v>0</v>
      </c>
      <c r="AK519" s="95">
        <f t="shared" si="137"/>
        <v>0</v>
      </c>
      <c r="AL519" s="95">
        <f t="shared" ref="AL519:BM519" si="138">AL433+AL446+AL459+AL472+AL485</f>
        <v>0</v>
      </c>
      <c r="AM519" s="95">
        <f t="shared" si="138"/>
        <v>0</v>
      </c>
      <c r="AN519" s="95">
        <f t="shared" si="138"/>
        <v>0</v>
      </c>
      <c r="AO519" s="95">
        <f t="shared" si="138"/>
        <v>0</v>
      </c>
      <c r="AP519" s="95">
        <f t="shared" si="138"/>
        <v>0</v>
      </c>
      <c r="AQ519" s="95">
        <f t="shared" si="138"/>
        <v>0</v>
      </c>
      <c r="AR519" s="95">
        <f t="shared" si="138"/>
        <v>0</v>
      </c>
      <c r="AS519" s="95">
        <f t="shared" si="138"/>
        <v>0</v>
      </c>
      <c r="AT519" s="95">
        <f t="shared" si="138"/>
        <v>0</v>
      </c>
      <c r="AU519" s="95">
        <f t="shared" si="138"/>
        <v>0</v>
      </c>
      <c r="AV519" s="95">
        <f t="shared" si="138"/>
        <v>0</v>
      </c>
      <c r="AW519" s="95">
        <f t="shared" si="138"/>
        <v>0</v>
      </c>
      <c r="AX519" s="95">
        <f t="shared" si="138"/>
        <v>0</v>
      </c>
      <c r="AY519" s="95">
        <f t="shared" si="138"/>
        <v>0</v>
      </c>
      <c r="AZ519" s="95">
        <f t="shared" si="138"/>
        <v>0</v>
      </c>
      <c r="BA519" s="95">
        <f t="shared" si="138"/>
        <v>0</v>
      </c>
      <c r="BB519" s="95">
        <f t="shared" si="138"/>
        <v>0</v>
      </c>
      <c r="BC519" s="95">
        <f t="shared" si="138"/>
        <v>0</v>
      </c>
      <c r="BD519" s="95">
        <f t="shared" si="138"/>
        <v>0</v>
      </c>
      <c r="BE519" s="95">
        <f t="shared" si="138"/>
        <v>0</v>
      </c>
      <c r="BF519" s="95">
        <f t="shared" si="138"/>
        <v>0</v>
      </c>
      <c r="BG519" s="95">
        <f t="shared" si="138"/>
        <v>0</v>
      </c>
      <c r="BH519" s="95">
        <f t="shared" si="138"/>
        <v>0</v>
      </c>
      <c r="BI519" s="95">
        <f t="shared" si="138"/>
        <v>0</v>
      </c>
      <c r="BJ519" s="95">
        <f t="shared" si="138"/>
        <v>0</v>
      </c>
      <c r="BK519" s="95">
        <f t="shared" si="138"/>
        <v>0</v>
      </c>
      <c r="BL519" s="95">
        <f t="shared" si="138"/>
        <v>0</v>
      </c>
      <c r="BM519" s="95">
        <f t="shared" si="138"/>
        <v>0</v>
      </c>
    </row>
    <row r="520" spans="3:65">
      <c r="C520" s="15"/>
      <c r="E520" s="81" t="s">
        <v>34</v>
      </c>
      <c r="F520" s="95">
        <f t="shared" ref="F520:AK520" si="139">F434+F447+F460+F473+F486</f>
        <v>0</v>
      </c>
      <c r="G520" s="95">
        <f t="shared" si="139"/>
        <v>0</v>
      </c>
      <c r="H520" s="95">
        <f t="shared" si="139"/>
        <v>0</v>
      </c>
      <c r="I520" s="95">
        <f t="shared" si="139"/>
        <v>0</v>
      </c>
      <c r="J520" s="95">
        <f t="shared" si="139"/>
        <v>0</v>
      </c>
      <c r="K520" s="95">
        <f t="shared" si="139"/>
        <v>0</v>
      </c>
      <c r="L520" s="95">
        <f t="shared" si="139"/>
        <v>0</v>
      </c>
      <c r="M520" s="95">
        <f t="shared" si="139"/>
        <v>0</v>
      </c>
      <c r="N520" s="95">
        <f t="shared" si="139"/>
        <v>0</v>
      </c>
      <c r="O520" s="95">
        <f t="shared" si="139"/>
        <v>0</v>
      </c>
      <c r="P520" s="95">
        <f t="shared" si="139"/>
        <v>0</v>
      </c>
      <c r="Q520" s="95">
        <f t="shared" si="139"/>
        <v>0</v>
      </c>
      <c r="R520" s="95">
        <f t="shared" si="139"/>
        <v>0</v>
      </c>
      <c r="S520" s="95">
        <f t="shared" si="139"/>
        <v>0</v>
      </c>
      <c r="T520" s="95">
        <f t="shared" si="139"/>
        <v>0</v>
      </c>
      <c r="U520" s="95">
        <f t="shared" si="139"/>
        <v>0</v>
      </c>
      <c r="V520" s="95">
        <f t="shared" si="139"/>
        <v>0</v>
      </c>
      <c r="W520" s="95">
        <f t="shared" si="139"/>
        <v>0</v>
      </c>
      <c r="X520" s="95">
        <f t="shared" si="139"/>
        <v>0</v>
      </c>
      <c r="Y520" s="95">
        <f t="shared" si="139"/>
        <v>0</v>
      </c>
      <c r="Z520" s="95">
        <f t="shared" si="139"/>
        <v>0</v>
      </c>
      <c r="AA520" s="95">
        <f t="shared" si="139"/>
        <v>0</v>
      </c>
      <c r="AB520" s="95">
        <f t="shared" si="139"/>
        <v>0</v>
      </c>
      <c r="AC520" s="95">
        <f t="shared" si="139"/>
        <v>0</v>
      </c>
      <c r="AD520" s="95">
        <f t="shared" si="139"/>
        <v>0</v>
      </c>
      <c r="AE520" s="95">
        <f t="shared" si="139"/>
        <v>0</v>
      </c>
      <c r="AF520" s="95">
        <f t="shared" si="139"/>
        <v>0</v>
      </c>
      <c r="AG520" s="95">
        <f t="shared" si="139"/>
        <v>0</v>
      </c>
      <c r="AH520" s="95">
        <f t="shared" si="139"/>
        <v>0</v>
      </c>
      <c r="AI520" s="95">
        <f t="shared" si="139"/>
        <v>0</v>
      </c>
      <c r="AJ520" s="95">
        <f t="shared" si="139"/>
        <v>0</v>
      </c>
      <c r="AK520" s="95">
        <f t="shared" si="139"/>
        <v>0</v>
      </c>
      <c r="AL520" s="95">
        <f t="shared" ref="AL520:BM520" si="140">AL434+AL447+AL460+AL473+AL486</f>
        <v>0</v>
      </c>
      <c r="AM520" s="95">
        <f t="shared" si="140"/>
        <v>0</v>
      </c>
      <c r="AN520" s="95">
        <f t="shared" si="140"/>
        <v>0</v>
      </c>
      <c r="AO520" s="95">
        <f t="shared" si="140"/>
        <v>0</v>
      </c>
      <c r="AP520" s="95">
        <f t="shared" si="140"/>
        <v>0</v>
      </c>
      <c r="AQ520" s="95">
        <f t="shared" si="140"/>
        <v>0</v>
      </c>
      <c r="AR520" s="95">
        <f t="shared" si="140"/>
        <v>0</v>
      </c>
      <c r="AS520" s="95">
        <f t="shared" si="140"/>
        <v>0</v>
      </c>
      <c r="AT520" s="95">
        <f t="shared" si="140"/>
        <v>0</v>
      </c>
      <c r="AU520" s="95">
        <f t="shared" si="140"/>
        <v>0</v>
      </c>
      <c r="AV520" s="95">
        <f t="shared" si="140"/>
        <v>0</v>
      </c>
      <c r="AW520" s="95">
        <f t="shared" si="140"/>
        <v>0</v>
      </c>
      <c r="AX520" s="95">
        <f t="shared" si="140"/>
        <v>0</v>
      </c>
      <c r="AY520" s="95">
        <f t="shared" si="140"/>
        <v>0</v>
      </c>
      <c r="AZ520" s="95">
        <f t="shared" si="140"/>
        <v>0</v>
      </c>
      <c r="BA520" s="95">
        <f t="shared" si="140"/>
        <v>0</v>
      </c>
      <c r="BB520" s="95">
        <f t="shared" si="140"/>
        <v>0</v>
      </c>
      <c r="BC520" s="95">
        <f t="shared" si="140"/>
        <v>0</v>
      </c>
      <c r="BD520" s="95">
        <f t="shared" si="140"/>
        <v>0</v>
      </c>
      <c r="BE520" s="95">
        <f t="shared" si="140"/>
        <v>0</v>
      </c>
      <c r="BF520" s="95">
        <f t="shared" si="140"/>
        <v>0</v>
      </c>
      <c r="BG520" s="95">
        <f t="shared" si="140"/>
        <v>0</v>
      </c>
      <c r="BH520" s="95">
        <f t="shared" si="140"/>
        <v>0</v>
      </c>
      <c r="BI520" s="95">
        <f t="shared" si="140"/>
        <v>0</v>
      </c>
      <c r="BJ520" s="95">
        <f t="shared" si="140"/>
        <v>0</v>
      </c>
      <c r="BK520" s="95">
        <f t="shared" si="140"/>
        <v>0</v>
      </c>
      <c r="BL520" s="95">
        <f t="shared" si="140"/>
        <v>0</v>
      </c>
      <c r="BM520" s="95">
        <f t="shared" si="140"/>
        <v>0</v>
      </c>
    </row>
    <row r="521" spans="3:65">
      <c r="C521" s="15"/>
      <c r="E521" s="81" t="s">
        <v>562</v>
      </c>
      <c r="F521" s="95">
        <f t="shared" ref="F521:AK521" si="141">F435+F448+F461+F474+F487</f>
        <v>0</v>
      </c>
      <c r="G521" s="95">
        <f t="shared" si="141"/>
        <v>0</v>
      </c>
      <c r="H521" s="95">
        <f t="shared" si="141"/>
        <v>0</v>
      </c>
      <c r="I521" s="95">
        <f t="shared" si="141"/>
        <v>0</v>
      </c>
      <c r="J521" s="95">
        <f t="shared" si="141"/>
        <v>0</v>
      </c>
      <c r="K521" s="95">
        <f t="shared" si="141"/>
        <v>0</v>
      </c>
      <c r="L521" s="95">
        <f t="shared" si="141"/>
        <v>0</v>
      </c>
      <c r="M521" s="95">
        <f t="shared" si="141"/>
        <v>0</v>
      </c>
      <c r="N521" s="95">
        <f t="shared" si="141"/>
        <v>0</v>
      </c>
      <c r="O521" s="95">
        <f t="shared" si="141"/>
        <v>0</v>
      </c>
      <c r="P521" s="95">
        <f t="shared" si="141"/>
        <v>0</v>
      </c>
      <c r="Q521" s="95">
        <f t="shared" si="141"/>
        <v>0</v>
      </c>
      <c r="R521" s="95">
        <f t="shared" si="141"/>
        <v>0</v>
      </c>
      <c r="S521" s="95">
        <f t="shared" si="141"/>
        <v>0</v>
      </c>
      <c r="T521" s="95">
        <f t="shared" si="141"/>
        <v>0</v>
      </c>
      <c r="U521" s="95">
        <f t="shared" si="141"/>
        <v>0</v>
      </c>
      <c r="V521" s="95">
        <f t="shared" si="141"/>
        <v>0</v>
      </c>
      <c r="W521" s="95">
        <f t="shared" si="141"/>
        <v>0</v>
      </c>
      <c r="X521" s="95">
        <f t="shared" si="141"/>
        <v>0</v>
      </c>
      <c r="Y521" s="95">
        <f t="shared" si="141"/>
        <v>0</v>
      </c>
      <c r="Z521" s="95">
        <f t="shared" si="141"/>
        <v>0</v>
      </c>
      <c r="AA521" s="95">
        <f t="shared" si="141"/>
        <v>0</v>
      </c>
      <c r="AB521" s="95">
        <f t="shared" si="141"/>
        <v>0</v>
      </c>
      <c r="AC521" s="95">
        <f t="shared" si="141"/>
        <v>0</v>
      </c>
      <c r="AD521" s="95">
        <f t="shared" si="141"/>
        <v>0</v>
      </c>
      <c r="AE521" s="95">
        <f t="shared" si="141"/>
        <v>0</v>
      </c>
      <c r="AF521" s="95">
        <f t="shared" si="141"/>
        <v>0</v>
      </c>
      <c r="AG521" s="95">
        <f t="shared" si="141"/>
        <v>0</v>
      </c>
      <c r="AH521" s="95">
        <f t="shared" si="141"/>
        <v>0</v>
      </c>
      <c r="AI521" s="95">
        <f t="shared" si="141"/>
        <v>0</v>
      </c>
      <c r="AJ521" s="95">
        <f t="shared" si="141"/>
        <v>0</v>
      </c>
      <c r="AK521" s="95">
        <f t="shared" si="141"/>
        <v>0</v>
      </c>
      <c r="AL521" s="95">
        <f t="shared" ref="AL521:BM521" si="142">AL435+AL448+AL461+AL474+AL487</f>
        <v>0</v>
      </c>
      <c r="AM521" s="95">
        <f t="shared" si="142"/>
        <v>0</v>
      </c>
      <c r="AN521" s="95">
        <f t="shared" si="142"/>
        <v>0</v>
      </c>
      <c r="AO521" s="95">
        <f t="shared" si="142"/>
        <v>0</v>
      </c>
      <c r="AP521" s="95">
        <f t="shared" si="142"/>
        <v>0</v>
      </c>
      <c r="AQ521" s="95">
        <f t="shared" si="142"/>
        <v>0</v>
      </c>
      <c r="AR521" s="95">
        <f t="shared" si="142"/>
        <v>0</v>
      </c>
      <c r="AS521" s="95">
        <f t="shared" si="142"/>
        <v>0</v>
      </c>
      <c r="AT521" s="95">
        <f t="shared" si="142"/>
        <v>0</v>
      </c>
      <c r="AU521" s="95">
        <f t="shared" si="142"/>
        <v>0</v>
      </c>
      <c r="AV521" s="95">
        <f t="shared" si="142"/>
        <v>0</v>
      </c>
      <c r="AW521" s="95">
        <f t="shared" si="142"/>
        <v>0</v>
      </c>
      <c r="AX521" s="95">
        <f t="shared" si="142"/>
        <v>0</v>
      </c>
      <c r="AY521" s="95">
        <f t="shared" si="142"/>
        <v>0</v>
      </c>
      <c r="AZ521" s="95">
        <f t="shared" si="142"/>
        <v>0</v>
      </c>
      <c r="BA521" s="95">
        <f t="shared" si="142"/>
        <v>0</v>
      </c>
      <c r="BB521" s="95">
        <f t="shared" si="142"/>
        <v>0</v>
      </c>
      <c r="BC521" s="95">
        <f t="shared" si="142"/>
        <v>0</v>
      </c>
      <c r="BD521" s="95">
        <f t="shared" si="142"/>
        <v>0</v>
      </c>
      <c r="BE521" s="95">
        <f t="shared" si="142"/>
        <v>0</v>
      </c>
      <c r="BF521" s="95">
        <f t="shared" si="142"/>
        <v>0</v>
      </c>
      <c r="BG521" s="95">
        <f t="shared" si="142"/>
        <v>0</v>
      </c>
      <c r="BH521" s="95">
        <f t="shared" si="142"/>
        <v>0</v>
      </c>
      <c r="BI521" s="95">
        <f t="shared" si="142"/>
        <v>0</v>
      </c>
      <c r="BJ521" s="95">
        <f t="shared" si="142"/>
        <v>0</v>
      </c>
      <c r="BK521" s="95">
        <f t="shared" si="142"/>
        <v>0</v>
      </c>
      <c r="BL521" s="95">
        <f t="shared" si="142"/>
        <v>0</v>
      </c>
      <c r="BM521" s="95">
        <f t="shared" si="142"/>
        <v>0</v>
      </c>
    </row>
    <row r="522" spans="3:65">
      <c r="C522" s="15"/>
      <c r="E522" s="81"/>
      <c r="F522" s="95"/>
      <c r="G522" s="95"/>
      <c r="H522" s="95"/>
      <c r="I522" s="95"/>
      <c r="J522" s="95"/>
      <c r="K522" s="95"/>
      <c r="L522" s="95"/>
      <c r="M522" s="95"/>
      <c r="N522" s="95"/>
      <c r="O522" s="95"/>
      <c r="P522" s="95"/>
      <c r="Q522" s="95"/>
      <c r="R522" s="95"/>
      <c r="S522" s="95"/>
      <c r="T522" s="95"/>
      <c r="U522" s="95"/>
      <c r="V522" s="95"/>
      <c r="W522" s="95"/>
      <c r="X522" s="95"/>
      <c r="Y522" s="95"/>
      <c r="Z522" s="95"/>
      <c r="AA522" s="95"/>
      <c r="AB522" s="95"/>
      <c r="AC522" s="95"/>
      <c r="AD522" s="95"/>
      <c r="AE522" s="95"/>
      <c r="AF522" s="95"/>
      <c r="AG522" s="95"/>
      <c r="AH522" s="95"/>
      <c r="AI522" s="95"/>
      <c r="AJ522" s="95"/>
      <c r="AK522" s="95"/>
      <c r="AL522" s="95"/>
      <c r="AM522" s="95"/>
      <c r="AN522" s="95"/>
      <c r="AO522" s="95"/>
      <c r="AP522" s="95"/>
      <c r="AQ522" s="95"/>
      <c r="AR522" s="95"/>
      <c r="AS522" s="95"/>
      <c r="AT522" s="95"/>
      <c r="AU522" s="95"/>
      <c r="AV522" s="95"/>
      <c r="AW522" s="95"/>
      <c r="AX522" s="95"/>
      <c r="AY522" s="95"/>
      <c r="AZ522" s="95"/>
      <c r="BA522" s="95"/>
      <c r="BB522" s="95"/>
      <c r="BC522" s="95"/>
      <c r="BD522" s="95"/>
      <c r="BE522" s="95"/>
      <c r="BF522" s="95"/>
      <c r="BG522" s="95"/>
      <c r="BH522" s="95"/>
      <c r="BI522" s="95"/>
      <c r="BJ522" s="95"/>
      <c r="BK522" s="95"/>
      <c r="BL522" s="95"/>
      <c r="BM522" s="95"/>
    </row>
    <row r="523" spans="3:65">
      <c r="C523" s="15"/>
      <c r="E523" s="81"/>
      <c r="F523" s="95"/>
      <c r="G523" s="95"/>
      <c r="H523" s="95"/>
      <c r="I523" s="95"/>
      <c r="J523" s="95"/>
      <c r="K523" s="95"/>
      <c r="L523" s="95"/>
      <c r="M523" s="95"/>
      <c r="N523" s="95"/>
      <c r="O523" s="95"/>
      <c r="P523" s="95"/>
      <c r="Q523" s="95"/>
      <c r="R523" s="95"/>
      <c r="S523" s="95"/>
      <c r="T523" s="95"/>
      <c r="U523" s="95"/>
      <c r="V523" s="95"/>
      <c r="W523" s="95"/>
      <c r="X523" s="95"/>
      <c r="Y523" s="95"/>
      <c r="Z523" s="95"/>
      <c r="AA523" s="95"/>
      <c r="AB523" s="95"/>
      <c r="AC523" s="95"/>
      <c r="AD523" s="95"/>
      <c r="AE523" s="95"/>
      <c r="AF523" s="95"/>
      <c r="AG523" s="95"/>
      <c r="AH523" s="95"/>
      <c r="AI523" s="95"/>
      <c r="AJ523" s="95"/>
      <c r="AK523" s="95"/>
      <c r="AL523" s="95"/>
      <c r="AM523" s="95"/>
      <c r="AN523" s="95"/>
      <c r="AO523" s="95"/>
      <c r="AP523" s="95"/>
      <c r="AQ523" s="95"/>
      <c r="AR523" s="95"/>
      <c r="AS523" s="95"/>
      <c r="AT523" s="95"/>
      <c r="AU523" s="95"/>
      <c r="AV523" s="95"/>
      <c r="AW523" s="95"/>
      <c r="AX523" s="95"/>
      <c r="AY523" s="95"/>
      <c r="AZ523" s="95"/>
      <c r="BA523" s="95"/>
      <c r="BB523" s="95"/>
      <c r="BC523" s="95"/>
      <c r="BD523" s="95"/>
      <c r="BE523" s="95"/>
      <c r="BF523" s="95"/>
      <c r="BG523" s="95"/>
      <c r="BH523" s="95"/>
      <c r="BI523" s="95"/>
      <c r="BJ523" s="95"/>
      <c r="BK523" s="95"/>
      <c r="BL523" s="95"/>
      <c r="BM523" s="95"/>
    </row>
    <row r="524" spans="3:65">
      <c r="C524" s="15"/>
      <c r="E524" s="81" t="s">
        <v>730</v>
      </c>
      <c r="F524" s="95">
        <f t="shared" ref="F524:AK524" si="143">F438+F451+F464+F477+F490</f>
        <v>0</v>
      </c>
      <c r="G524" s="95">
        <f t="shared" si="143"/>
        <v>0</v>
      </c>
      <c r="H524" s="95">
        <f t="shared" si="143"/>
        <v>0</v>
      </c>
      <c r="I524" s="95">
        <f t="shared" si="143"/>
        <v>0</v>
      </c>
      <c r="J524" s="95">
        <f t="shared" si="143"/>
        <v>0</v>
      </c>
      <c r="K524" s="95">
        <f t="shared" si="143"/>
        <v>0</v>
      </c>
      <c r="L524" s="95">
        <f t="shared" si="143"/>
        <v>0</v>
      </c>
      <c r="M524" s="95">
        <f t="shared" si="143"/>
        <v>0</v>
      </c>
      <c r="N524" s="95">
        <f t="shared" si="143"/>
        <v>0</v>
      </c>
      <c r="O524" s="95">
        <f t="shared" si="143"/>
        <v>0</v>
      </c>
      <c r="P524" s="95">
        <f t="shared" si="143"/>
        <v>0</v>
      </c>
      <c r="Q524" s="95">
        <f t="shared" si="143"/>
        <v>0</v>
      </c>
      <c r="R524" s="95">
        <f t="shared" si="143"/>
        <v>0</v>
      </c>
      <c r="S524" s="95">
        <f t="shared" si="143"/>
        <v>0</v>
      </c>
      <c r="T524" s="95">
        <f t="shared" si="143"/>
        <v>0</v>
      </c>
      <c r="U524" s="95">
        <f t="shared" si="143"/>
        <v>0</v>
      </c>
      <c r="V524" s="95">
        <f t="shared" si="143"/>
        <v>0</v>
      </c>
      <c r="W524" s="95">
        <f t="shared" si="143"/>
        <v>0</v>
      </c>
      <c r="X524" s="95">
        <f t="shared" si="143"/>
        <v>0</v>
      </c>
      <c r="Y524" s="95">
        <f t="shared" si="143"/>
        <v>0</v>
      </c>
      <c r="Z524" s="95">
        <f t="shared" si="143"/>
        <v>0</v>
      </c>
      <c r="AA524" s="95">
        <f t="shared" si="143"/>
        <v>0</v>
      </c>
      <c r="AB524" s="95">
        <f t="shared" si="143"/>
        <v>0</v>
      </c>
      <c r="AC524" s="95">
        <f t="shared" si="143"/>
        <v>0</v>
      </c>
      <c r="AD524" s="95">
        <f t="shared" si="143"/>
        <v>0</v>
      </c>
      <c r="AE524" s="95">
        <f t="shared" si="143"/>
        <v>0</v>
      </c>
      <c r="AF524" s="95">
        <f t="shared" si="143"/>
        <v>0</v>
      </c>
      <c r="AG524" s="95">
        <f t="shared" si="143"/>
        <v>0</v>
      </c>
      <c r="AH524" s="95">
        <f t="shared" si="143"/>
        <v>0</v>
      </c>
      <c r="AI524" s="95">
        <f t="shared" si="143"/>
        <v>0</v>
      </c>
      <c r="AJ524" s="95">
        <f t="shared" si="143"/>
        <v>0</v>
      </c>
      <c r="AK524" s="95">
        <f t="shared" si="143"/>
        <v>0</v>
      </c>
      <c r="AL524" s="95">
        <f t="shared" ref="AL524:BM524" si="144">AL438+AL451+AL464+AL477+AL490</f>
        <v>0</v>
      </c>
      <c r="AM524" s="95">
        <f t="shared" si="144"/>
        <v>0</v>
      </c>
      <c r="AN524" s="95">
        <f t="shared" si="144"/>
        <v>0</v>
      </c>
      <c r="AO524" s="95">
        <f t="shared" si="144"/>
        <v>0</v>
      </c>
      <c r="AP524" s="95">
        <f t="shared" si="144"/>
        <v>0</v>
      </c>
      <c r="AQ524" s="95">
        <f t="shared" si="144"/>
        <v>0</v>
      </c>
      <c r="AR524" s="95">
        <f t="shared" si="144"/>
        <v>0</v>
      </c>
      <c r="AS524" s="95">
        <f t="shared" si="144"/>
        <v>0</v>
      </c>
      <c r="AT524" s="95">
        <f t="shared" si="144"/>
        <v>0</v>
      </c>
      <c r="AU524" s="95">
        <f t="shared" si="144"/>
        <v>0</v>
      </c>
      <c r="AV524" s="95">
        <f t="shared" si="144"/>
        <v>0</v>
      </c>
      <c r="AW524" s="95">
        <f t="shared" si="144"/>
        <v>0</v>
      </c>
      <c r="AX524" s="95">
        <f t="shared" si="144"/>
        <v>0</v>
      </c>
      <c r="AY524" s="95">
        <f t="shared" si="144"/>
        <v>0</v>
      </c>
      <c r="AZ524" s="95">
        <f t="shared" si="144"/>
        <v>0</v>
      </c>
      <c r="BA524" s="95">
        <f t="shared" si="144"/>
        <v>0</v>
      </c>
      <c r="BB524" s="95">
        <f t="shared" si="144"/>
        <v>0</v>
      </c>
      <c r="BC524" s="95">
        <f t="shared" si="144"/>
        <v>0</v>
      </c>
      <c r="BD524" s="95">
        <f t="shared" si="144"/>
        <v>0</v>
      </c>
      <c r="BE524" s="95">
        <f t="shared" si="144"/>
        <v>0</v>
      </c>
      <c r="BF524" s="95">
        <f t="shared" si="144"/>
        <v>0</v>
      </c>
      <c r="BG524" s="95">
        <f t="shared" si="144"/>
        <v>0</v>
      </c>
      <c r="BH524" s="95">
        <f t="shared" si="144"/>
        <v>0</v>
      </c>
      <c r="BI524" s="95">
        <f t="shared" si="144"/>
        <v>0</v>
      </c>
      <c r="BJ524" s="95">
        <f t="shared" si="144"/>
        <v>0</v>
      </c>
      <c r="BK524" s="95">
        <f t="shared" si="144"/>
        <v>0</v>
      </c>
      <c r="BL524" s="95">
        <f t="shared" si="144"/>
        <v>0</v>
      </c>
      <c r="BM524" s="95">
        <f t="shared" si="144"/>
        <v>0</v>
      </c>
    </row>
    <row r="525" spans="3:65">
      <c r="C525" s="15"/>
      <c r="E525" s="81"/>
      <c r="F525" s="95"/>
      <c r="G525" s="95"/>
      <c r="H525" s="95"/>
      <c r="I525" s="95"/>
      <c r="J525" s="95"/>
      <c r="K525" s="95"/>
      <c r="L525" s="95"/>
      <c r="M525" s="95"/>
      <c r="N525" s="95"/>
      <c r="O525" s="95"/>
      <c r="P525" s="95"/>
      <c r="Q525" s="95"/>
      <c r="R525" s="95"/>
      <c r="S525" s="95"/>
      <c r="T525" s="95"/>
      <c r="U525" s="95"/>
      <c r="V525" s="95"/>
      <c r="W525" s="95"/>
      <c r="X525" s="95"/>
      <c r="Y525" s="95"/>
      <c r="Z525" s="95"/>
      <c r="AA525" s="95"/>
      <c r="AB525" s="95"/>
      <c r="AC525" s="95"/>
      <c r="AD525" s="95"/>
      <c r="AE525" s="95"/>
      <c r="AF525" s="95"/>
      <c r="AG525" s="95"/>
      <c r="AH525" s="95"/>
      <c r="AI525" s="95"/>
      <c r="AJ525" s="95"/>
      <c r="AK525" s="95"/>
      <c r="AL525" s="95"/>
      <c r="AM525" s="95"/>
      <c r="AN525" s="95"/>
      <c r="AO525" s="95"/>
      <c r="AP525" s="95"/>
      <c r="AQ525" s="95"/>
      <c r="AR525" s="95"/>
      <c r="AS525" s="95"/>
      <c r="AT525" s="95"/>
      <c r="AU525" s="95"/>
      <c r="AV525" s="95"/>
      <c r="AW525" s="95"/>
      <c r="AX525" s="95"/>
      <c r="AY525" s="95"/>
      <c r="AZ525" s="95"/>
      <c r="BA525" s="95"/>
      <c r="BB525" s="95"/>
      <c r="BC525" s="95"/>
      <c r="BD525" s="95"/>
      <c r="BE525" s="95"/>
      <c r="BF525" s="95"/>
      <c r="BG525" s="95"/>
      <c r="BH525" s="95"/>
      <c r="BI525" s="95"/>
      <c r="BJ525" s="95"/>
      <c r="BK525" s="95"/>
      <c r="BL525" s="95"/>
      <c r="BM525" s="95"/>
    </row>
    <row r="526" spans="3:65">
      <c r="C526" s="15"/>
      <c r="E526" s="81"/>
      <c r="F526" s="95"/>
      <c r="G526" s="95"/>
      <c r="H526" s="95"/>
      <c r="I526" s="95"/>
      <c r="J526" s="95"/>
      <c r="K526" s="95"/>
      <c r="L526" s="95"/>
      <c r="M526" s="95"/>
      <c r="N526" s="95"/>
      <c r="O526" s="95"/>
      <c r="P526" s="95"/>
      <c r="Q526" s="95"/>
      <c r="R526" s="95"/>
      <c r="S526" s="95"/>
      <c r="T526" s="95"/>
      <c r="U526" s="95"/>
      <c r="V526" s="95"/>
      <c r="W526" s="95"/>
      <c r="X526" s="95"/>
      <c r="Y526" s="95"/>
      <c r="Z526" s="95"/>
      <c r="AA526" s="95"/>
      <c r="AB526" s="95"/>
      <c r="AC526" s="95"/>
      <c r="AD526" s="95"/>
      <c r="AE526" s="95"/>
      <c r="AF526" s="95"/>
      <c r="AG526" s="95"/>
      <c r="AH526" s="95"/>
      <c r="AI526" s="95"/>
      <c r="AJ526" s="95"/>
      <c r="AK526" s="95"/>
      <c r="AL526" s="95"/>
      <c r="AM526" s="95"/>
      <c r="AN526" s="95"/>
      <c r="AO526" s="95"/>
      <c r="AP526" s="95"/>
      <c r="AQ526" s="95"/>
      <c r="AR526" s="95"/>
      <c r="AS526" s="95"/>
      <c r="AT526" s="95"/>
      <c r="AU526" s="95"/>
      <c r="AV526" s="95"/>
      <c r="AW526" s="95"/>
      <c r="AX526" s="95"/>
      <c r="AY526" s="95"/>
      <c r="AZ526" s="95"/>
      <c r="BA526" s="95"/>
      <c r="BB526" s="95"/>
      <c r="BC526" s="95"/>
      <c r="BD526" s="95"/>
      <c r="BE526" s="95"/>
      <c r="BF526" s="95"/>
      <c r="BG526" s="95"/>
      <c r="BH526" s="95"/>
      <c r="BI526" s="95"/>
      <c r="BJ526" s="95"/>
      <c r="BK526" s="95"/>
      <c r="BL526" s="95"/>
      <c r="BM526" s="95"/>
    </row>
    <row r="527" spans="3:65">
      <c r="C527" s="15"/>
      <c r="E527" s="82" t="s">
        <v>921</v>
      </c>
      <c r="F527" s="95">
        <f>SUM(F515:F517)+F521+F524</f>
        <v>0</v>
      </c>
      <c r="G527" s="95">
        <f t="shared" ref="G527:BM527" si="145">SUM(G515:G517)+G521+G524</f>
        <v>0</v>
      </c>
      <c r="H527" s="95">
        <f t="shared" si="145"/>
        <v>0</v>
      </c>
      <c r="I527" s="95">
        <f t="shared" si="145"/>
        <v>0</v>
      </c>
      <c r="J527" s="95">
        <f t="shared" si="145"/>
        <v>0</v>
      </c>
      <c r="K527" s="95">
        <f t="shared" si="145"/>
        <v>0</v>
      </c>
      <c r="L527" s="95">
        <f t="shared" si="145"/>
        <v>0</v>
      </c>
      <c r="M527" s="95">
        <f t="shared" si="145"/>
        <v>0</v>
      </c>
      <c r="N527" s="95">
        <f t="shared" si="145"/>
        <v>0</v>
      </c>
      <c r="O527" s="95">
        <f t="shared" si="145"/>
        <v>0</v>
      </c>
      <c r="P527" s="95">
        <f t="shared" si="145"/>
        <v>0</v>
      </c>
      <c r="Q527" s="95">
        <f t="shared" si="145"/>
        <v>0</v>
      </c>
      <c r="R527" s="95">
        <f t="shared" si="145"/>
        <v>0</v>
      </c>
      <c r="S527" s="95">
        <f t="shared" si="145"/>
        <v>0</v>
      </c>
      <c r="T527" s="95">
        <f t="shared" si="145"/>
        <v>0</v>
      </c>
      <c r="U527" s="95">
        <f t="shared" si="145"/>
        <v>0</v>
      </c>
      <c r="V527" s="95">
        <f t="shared" si="145"/>
        <v>0</v>
      </c>
      <c r="W527" s="95">
        <f t="shared" si="145"/>
        <v>0</v>
      </c>
      <c r="X527" s="95">
        <f t="shared" si="145"/>
        <v>0</v>
      </c>
      <c r="Y527" s="95">
        <f t="shared" si="145"/>
        <v>0</v>
      </c>
      <c r="Z527" s="95">
        <f t="shared" si="145"/>
        <v>0</v>
      </c>
      <c r="AA527" s="95">
        <f t="shared" si="145"/>
        <v>0</v>
      </c>
      <c r="AB527" s="95">
        <f t="shared" si="145"/>
        <v>0</v>
      </c>
      <c r="AC527" s="95">
        <f t="shared" si="145"/>
        <v>0</v>
      </c>
      <c r="AD527" s="95">
        <f t="shared" si="145"/>
        <v>0</v>
      </c>
      <c r="AE527" s="95">
        <f t="shared" si="145"/>
        <v>0</v>
      </c>
      <c r="AF527" s="95">
        <f t="shared" si="145"/>
        <v>0</v>
      </c>
      <c r="AG527" s="95">
        <f t="shared" si="145"/>
        <v>0</v>
      </c>
      <c r="AH527" s="95">
        <f t="shared" si="145"/>
        <v>0</v>
      </c>
      <c r="AI527" s="95">
        <f t="shared" si="145"/>
        <v>0</v>
      </c>
      <c r="AJ527" s="95">
        <f t="shared" si="145"/>
        <v>0</v>
      </c>
      <c r="AK527" s="95">
        <f t="shared" si="145"/>
        <v>0</v>
      </c>
      <c r="AL527" s="95">
        <f t="shared" si="145"/>
        <v>0</v>
      </c>
      <c r="AM527" s="95">
        <f t="shared" si="145"/>
        <v>0</v>
      </c>
      <c r="AN527" s="95">
        <f t="shared" si="145"/>
        <v>0</v>
      </c>
      <c r="AO527" s="95">
        <f t="shared" si="145"/>
        <v>0</v>
      </c>
      <c r="AP527" s="95">
        <f t="shared" si="145"/>
        <v>0</v>
      </c>
      <c r="AQ527" s="95">
        <f t="shared" si="145"/>
        <v>0</v>
      </c>
      <c r="AR527" s="95">
        <f t="shared" si="145"/>
        <v>0</v>
      </c>
      <c r="AS527" s="95">
        <f t="shared" si="145"/>
        <v>0</v>
      </c>
      <c r="AT527" s="95">
        <f t="shared" si="145"/>
        <v>0</v>
      </c>
      <c r="AU527" s="95">
        <f t="shared" si="145"/>
        <v>0</v>
      </c>
      <c r="AV527" s="95">
        <f t="shared" si="145"/>
        <v>0</v>
      </c>
      <c r="AW527" s="95">
        <f t="shared" si="145"/>
        <v>0</v>
      </c>
      <c r="AX527" s="95">
        <f t="shared" si="145"/>
        <v>0</v>
      </c>
      <c r="AY527" s="95">
        <f t="shared" si="145"/>
        <v>0</v>
      </c>
      <c r="AZ527" s="95">
        <f t="shared" si="145"/>
        <v>0</v>
      </c>
      <c r="BA527" s="95">
        <f t="shared" si="145"/>
        <v>0</v>
      </c>
      <c r="BB527" s="95">
        <f t="shared" si="145"/>
        <v>0</v>
      </c>
      <c r="BC527" s="95">
        <f t="shared" si="145"/>
        <v>0</v>
      </c>
      <c r="BD527" s="95">
        <f t="shared" si="145"/>
        <v>0</v>
      </c>
      <c r="BE527" s="95">
        <f t="shared" si="145"/>
        <v>0</v>
      </c>
      <c r="BF527" s="95">
        <f t="shared" si="145"/>
        <v>0</v>
      </c>
      <c r="BG527" s="95">
        <f t="shared" si="145"/>
        <v>0</v>
      </c>
      <c r="BH527" s="95">
        <f t="shared" si="145"/>
        <v>0</v>
      </c>
      <c r="BI527" s="95">
        <f t="shared" si="145"/>
        <v>0</v>
      </c>
      <c r="BJ527" s="95">
        <f t="shared" si="145"/>
        <v>0</v>
      </c>
      <c r="BK527" s="95">
        <f t="shared" si="145"/>
        <v>0</v>
      </c>
      <c r="BL527" s="95">
        <f t="shared" si="145"/>
        <v>0</v>
      </c>
      <c r="BM527" s="95">
        <f t="shared" si="145"/>
        <v>0</v>
      </c>
    </row>
    <row r="528" spans="3:65">
      <c r="C528" s="189"/>
      <c r="E528" s="82"/>
      <c r="F528" s="95"/>
      <c r="G528" s="95"/>
      <c r="H528" s="95"/>
      <c r="I528" s="95"/>
      <c r="J528" s="95"/>
      <c r="K528" s="95"/>
      <c r="L528" s="95"/>
      <c r="M528" s="95"/>
      <c r="N528" s="95"/>
      <c r="O528" s="95"/>
      <c r="P528" s="95"/>
      <c r="Q528" s="95"/>
      <c r="R528" s="95"/>
      <c r="S528" s="95"/>
      <c r="T528" s="95"/>
      <c r="U528" s="95"/>
      <c r="V528" s="95"/>
      <c r="W528" s="95"/>
      <c r="X528" s="95"/>
      <c r="Y528" s="95"/>
      <c r="Z528" s="95"/>
      <c r="AA528" s="95"/>
      <c r="AB528" s="95"/>
      <c r="AC528" s="95"/>
      <c r="AD528" s="95"/>
      <c r="AE528" s="95"/>
      <c r="AF528" s="95"/>
      <c r="AG528" s="95"/>
      <c r="AH528" s="95"/>
      <c r="AI528" s="95"/>
      <c r="AJ528" s="95"/>
      <c r="AK528" s="95"/>
      <c r="AL528" s="95"/>
      <c r="AM528" s="95"/>
      <c r="AN528" s="95"/>
      <c r="AO528" s="95"/>
      <c r="AP528" s="95"/>
      <c r="AQ528" s="95"/>
      <c r="AR528" s="95"/>
      <c r="AS528" s="95"/>
      <c r="AT528" s="95"/>
      <c r="AU528" s="95"/>
      <c r="AV528" s="95"/>
      <c r="AW528" s="95"/>
      <c r="AX528" s="95"/>
      <c r="AY528" s="95"/>
      <c r="AZ528" s="95"/>
      <c r="BA528" s="95"/>
      <c r="BB528" s="95"/>
      <c r="BC528" s="95"/>
      <c r="BD528" s="95"/>
      <c r="BE528" s="95"/>
      <c r="BF528" s="95"/>
      <c r="BG528" s="95"/>
      <c r="BH528" s="95"/>
      <c r="BI528" s="95"/>
      <c r="BJ528" s="95"/>
      <c r="BK528" s="95"/>
      <c r="BL528" s="95"/>
      <c r="BM528" s="95"/>
    </row>
    <row r="529" spans="3:65">
      <c r="C529" t="s">
        <v>547</v>
      </c>
      <c r="E529" s="272" t="s">
        <v>546</v>
      </c>
      <c r="F529" s="270">
        <f t="shared" ref="F529:AK529" si="146">F507+F527</f>
        <v>84</v>
      </c>
      <c r="G529" s="270">
        <f t="shared" si="146"/>
        <v>84</v>
      </c>
      <c r="H529" s="270">
        <f t="shared" si="146"/>
        <v>91</v>
      </c>
      <c r="I529" s="270">
        <f t="shared" si="146"/>
        <v>84</v>
      </c>
      <c r="J529" s="270">
        <f t="shared" si="146"/>
        <v>91</v>
      </c>
      <c r="K529" s="270">
        <f t="shared" si="146"/>
        <v>84</v>
      </c>
      <c r="L529" s="270">
        <f t="shared" si="146"/>
        <v>91</v>
      </c>
      <c r="M529" s="270">
        <f t="shared" si="146"/>
        <v>84</v>
      </c>
      <c r="N529" s="270">
        <f t="shared" si="146"/>
        <v>91</v>
      </c>
      <c r="O529" s="270">
        <f t="shared" si="146"/>
        <v>84</v>
      </c>
      <c r="P529" s="270">
        <f t="shared" si="146"/>
        <v>91</v>
      </c>
      <c r="Q529" s="270">
        <f t="shared" si="146"/>
        <v>84</v>
      </c>
      <c r="R529" s="270">
        <f t="shared" si="146"/>
        <v>91</v>
      </c>
      <c r="S529" s="270">
        <f t="shared" si="146"/>
        <v>84</v>
      </c>
      <c r="T529" s="270">
        <f t="shared" si="146"/>
        <v>91</v>
      </c>
      <c r="U529" s="270">
        <f t="shared" si="146"/>
        <v>84</v>
      </c>
      <c r="V529" s="270">
        <f t="shared" si="146"/>
        <v>91</v>
      </c>
      <c r="W529" s="270">
        <f t="shared" si="146"/>
        <v>84</v>
      </c>
      <c r="X529" s="270">
        <f t="shared" si="146"/>
        <v>91</v>
      </c>
      <c r="Y529" s="270">
        <f t="shared" si="146"/>
        <v>84</v>
      </c>
      <c r="Z529" s="270">
        <f t="shared" si="146"/>
        <v>91</v>
      </c>
      <c r="AA529" s="270">
        <f t="shared" si="146"/>
        <v>84</v>
      </c>
      <c r="AB529" s="270">
        <f t="shared" si="146"/>
        <v>91</v>
      </c>
      <c r="AC529" s="270">
        <f t="shared" si="146"/>
        <v>84</v>
      </c>
      <c r="AD529" s="270">
        <f t="shared" si="146"/>
        <v>91</v>
      </c>
      <c r="AE529" s="270">
        <f t="shared" si="146"/>
        <v>84</v>
      </c>
      <c r="AF529" s="270">
        <f t="shared" si="146"/>
        <v>91</v>
      </c>
      <c r="AG529" s="270">
        <f t="shared" si="146"/>
        <v>84</v>
      </c>
      <c r="AH529" s="270">
        <f t="shared" si="146"/>
        <v>91</v>
      </c>
      <c r="AI529" s="270">
        <f t="shared" si="146"/>
        <v>84</v>
      </c>
      <c r="AJ529" s="270">
        <f t="shared" si="146"/>
        <v>91</v>
      </c>
      <c r="AK529" s="270">
        <f t="shared" si="146"/>
        <v>84</v>
      </c>
      <c r="AL529" s="270">
        <f t="shared" ref="AL529:BM529" si="147">AL507+AL527</f>
        <v>91</v>
      </c>
      <c r="AM529" s="270">
        <f t="shared" si="147"/>
        <v>84</v>
      </c>
      <c r="AN529" s="270">
        <f t="shared" si="147"/>
        <v>91</v>
      </c>
      <c r="AO529" s="270">
        <f t="shared" si="147"/>
        <v>84</v>
      </c>
      <c r="AP529" s="270">
        <f t="shared" si="147"/>
        <v>91</v>
      </c>
      <c r="AQ529" s="270">
        <f t="shared" si="147"/>
        <v>84</v>
      </c>
      <c r="AR529" s="270">
        <f t="shared" si="147"/>
        <v>91</v>
      </c>
      <c r="AS529" s="270">
        <f t="shared" si="147"/>
        <v>84</v>
      </c>
      <c r="AT529" s="270">
        <f t="shared" si="147"/>
        <v>91</v>
      </c>
      <c r="AU529" s="270">
        <f t="shared" si="147"/>
        <v>84</v>
      </c>
      <c r="AV529" s="270">
        <f t="shared" si="147"/>
        <v>91</v>
      </c>
      <c r="AW529" s="270">
        <f t="shared" si="147"/>
        <v>84</v>
      </c>
      <c r="AX529" s="270">
        <f t="shared" si="147"/>
        <v>91</v>
      </c>
      <c r="AY529" s="270">
        <f t="shared" si="147"/>
        <v>84</v>
      </c>
      <c r="AZ529" s="270">
        <f t="shared" si="147"/>
        <v>91</v>
      </c>
      <c r="BA529" s="270">
        <f t="shared" si="147"/>
        <v>84</v>
      </c>
      <c r="BB529" s="270">
        <f t="shared" si="147"/>
        <v>91</v>
      </c>
      <c r="BC529" s="270">
        <f t="shared" si="147"/>
        <v>84</v>
      </c>
      <c r="BD529" s="270">
        <f t="shared" si="147"/>
        <v>91</v>
      </c>
      <c r="BE529" s="270">
        <f t="shared" si="147"/>
        <v>84</v>
      </c>
      <c r="BF529" s="270">
        <f t="shared" si="147"/>
        <v>91</v>
      </c>
      <c r="BG529" s="270">
        <f t="shared" si="147"/>
        <v>84</v>
      </c>
      <c r="BH529" s="270">
        <f t="shared" si="147"/>
        <v>91</v>
      </c>
      <c r="BI529" s="270">
        <f t="shared" si="147"/>
        <v>84</v>
      </c>
      <c r="BJ529" s="270">
        <f t="shared" si="147"/>
        <v>91</v>
      </c>
      <c r="BK529" s="270">
        <f t="shared" si="147"/>
        <v>84</v>
      </c>
      <c r="BL529" s="270">
        <f t="shared" si="147"/>
        <v>91</v>
      </c>
      <c r="BM529" s="270">
        <f t="shared" si="147"/>
        <v>84</v>
      </c>
    </row>
    <row r="530" spans="3:65">
      <c r="C530" s="189"/>
      <c r="E530" s="271"/>
      <c r="F530" s="96"/>
      <c r="G530" s="96"/>
      <c r="H530" s="96"/>
      <c r="I530" s="96"/>
      <c r="J530" s="96"/>
      <c r="K530" s="96"/>
      <c r="L530" s="96"/>
      <c r="M530" s="96"/>
      <c r="N530" s="96"/>
      <c r="O530" s="96"/>
      <c r="P530" s="96"/>
      <c r="Q530" s="96"/>
      <c r="R530" s="96"/>
      <c r="S530" s="96"/>
      <c r="T530" s="96"/>
      <c r="U530" s="96"/>
      <c r="V530" s="96"/>
      <c r="W530" s="96"/>
      <c r="X530" s="96"/>
      <c r="Y530" s="96"/>
      <c r="Z530" s="96"/>
      <c r="AA530" s="96"/>
      <c r="AB530" s="96"/>
      <c r="AC530" s="96"/>
      <c r="AD530" s="96"/>
      <c r="AE530" s="96"/>
      <c r="AF530" s="96"/>
      <c r="AG530" s="96"/>
      <c r="AH530" s="96"/>
      <c r="AI530" s="96"/>
      <c r="AJ530" s="96"/>
      <c r="AK530" s="96"/>
      <c r="AL530" s="96"/>
      <c r="AM530" s="96"/>
      <c r="AN530" s="96"/>
      <c r="AO530" s="96"/>
      <c r="AP530" s="96"/>
      <c r="AQ530" s="96"/>
      <c r="AR530" s="96"/>
      <c r="AS530" s="96"/>
      <c r="AT530" s="96"/>
      <c r="AU530" s="96"/>
      <c r="AV530" s="96"/>
      <c r="AW530" s="96"/>
      <c r="AX530" s="96"/>
      <c r="AY530" s="96"/>
      <c r="AZ530" s="96"/>
      <c r="BA530" s="96"/>
      <c r="BB530" s="96"/>
      <c r="BC530" s="96"/>
      <c r="BD530" s="96"/>
      <c r="BE530" s="96"/>
      <c r="BF530" s="96"/>
      <c r="BG530" s="96"/>
      <c r="BH530" s="96"/>
      <c r="BI530" s="96"/>
      <c r="BJ530" s="96"/>
      <c r="BK530" s="96"/>
      <c r="BL530" s="96"/>
      <c r="BM530" s="96"/>
    </row>
    <row r="531" spans="3:65">
      <c r="F531" s="96"/>
      <c r="G531" s="96"/>
      <c r="H531" s="96"/>
      <c r="I531" s="96"/>
      <c r="J531" s="96"/>
      <c r="K531" s="96"/>
      <c r="L531" s="96"/>
      <c r="M531" s="96"/>
      <c r="N531" s="96"/>
      <c r="O531" s="96"/>
      <c r="P531" s="96"/>
      <c r="Q531" s="96"/>
      <c r="R531" s="96"/>
      <c r="S531" s="96"/>
      <c r="T531" s="96"/>
      <c r="U531" s="96"/>
      <c r="V531" s="96"/>
      <c r="W531" s="96"/>
      <c r="X531" s="96"/>
      <c r="Y531" s="96"/>
      <c r="Z531" s="96"/>
      <c r="AA531" s="96"/>
      <c r="AB531" s="96"/>
      <c r="AC531" s="96"/>
      <c r="AD531" s="96"/>
      <c r="AE531" s="96"/>
      <c r="AF531" s="96"/>
      <c r="AG531" s="96"/>
      <c r="AH531" s="96"/>
      <c r="AI531" s="96"/>
      <c r="AJ531" s="96"/>
      <c r="AK531" s="96"/>
      <c r="AL531" s="96"/>
      <c r="AM531" s="96"/>
      <c r="AN531" s="96"/>
      <c r="AO531" s="96"/>
      <c r="AP531" s="96"/>
      <c r="AQ531" s="96"/>
      <c r="AR531" s="96"/>
      <c r="AS531" s="96"/>
      <c r="AT531" s="96"/>
      <c r="AU531" s="96"/>
      <c r="AV531" s="96"/>
      <c r="AW531" s="96"/>
      <c r="AX531" s="96"/>
      <c r="AY531" s="96"/>
      <c r="AZ531" s="96"/>
      <c r="BA531" s="96"/>
      <c r="BB531" s="96"/>
      <c r="BC531" s="96"/>
      <c r="BD531" s="96"/>
      <c r="BE531" s="96"/>
      <c r="BF531" s="96"/>
      <c r="BG531" s="96"/>
      <c r="BH531" s="96"/>
      <c r="BI531" s="96"/>
      <c r="BJ531" s="96"/>
      <c r="BK531" s="96"/>
      <c r="BL531" s="96"/>
      <c r="BM531" s="96"/>
    </row>
    <row r="532" spans="3:65">
      <c r="F532" s="96"/>
      <c r="G532" s="96"/>
      <c r="H532" s="96"/>
      <c r="I532" s="96"/>
      <c r="J532" s="96"/>
      <c r="K532" s="96"/>
      <c r="L532" s="96"/>
      <c r="M532" s="96"/>
      <c r="N532" s="96"/>
      <c r="O532" s="96"/>
      <c r="P532" s="96"/>
      <c r="Q532" s="96"/>
      <c r="R532" s="96"/>
      <c r="S532" s="96"/>
      <c r="T532" s="96"/>
      <c r="U532" s="96"/>
      <c r="V532" s="96"/>
      <c r="W532" s="96"/>
      <c r="X532" s="96"/>
      <c r="Y532" s="96"/>
      <c r="Z532" s="96"/>
      <c r="AA532" s="96"/>
      <c r="AB532" s="96"/>
      <c r="AC532" s="96"/>
      <c r="AD532" s="96"/>
      <c r="AE532" s="96"/>
      <c r="AF532" s="96"/>
      <c r="AG532" s="96"/>
      <c r="AH532" s="96"/>
      <c r="AI532" s="96"/>
      <c r="AJ532" s="96"/>
      <c r="AK532" s="96"/>
      <c r="AL532" s="96"/>
      <c r="AM532" s="96"/>
      <c r="AN532" s="96"/>
      <c r="AO532" s="96"/>
      <c r="AP532" s="96"/>
      <c r="AQ532" s="96"/>
      <c r="AR532" s="96"/>
      <c r="AS532" s="96"/>
      <c r="AT532" s="96"/>
      <c r="AU532" s="96"/>
      <c r="AV532" s="96"/>
      <c r="AW532" s="96"/>
      <c r="AX532" s="96"/>
      <c r="AY532" s="96"/>
      <c r="AZ532" s="96"/>
      <c r="BA532" s="96"/>
      <c r="BB532" s="96"/>
      <c r="BC532" s="96"/>
      <c r="BD532" s="96"/>
      <c r="BE532" s="96"/>
      <c r="BF532" s="96"/>
      <c r="BG532" s="96"/>
      <c r="BH532" s="96"/>
      <c r="BI532" s="96"/>
      <c r="BJ532" s="96"/>
      <c r="BK532" s="96"/>
      <c r="BL532" s="96"/>
      <c r="BM532" s="96"/>
    </row>
    <row r="533" spans="3:65">
      <c r="F533" s="96"/>
      <c r="G533" s="96"/>
      <c r="H533" s="96"/>
      <c r="I533" s="96"/>
      <c r="J533" s="96"/>
      <c r="K533" s="96"/>
      <c r="L533" s="96"/>
      <c r="M533" s="96"/>
      <c r="N533" s="96"/>
      <c r="O533" s="96"/>
      <c r="P533" s="96"/>
      <c r="Q533" s="96"/>
      <c r="R533" s="96"/>
      <c r="S533" s="96"/>
      <c r="T533" s="96"/>
      <c r="U533" s="96"/>
      <c r="V533" s="96"/>
      <c r="W533" s="96"/>
      <c r="X533" s="96"/>
      <c r="Y533" s="96"/>
      <c r="Z533" s="96"/>
      <c r="AA533" s="96"/>
      <c r="AB533" s="96"/>
      <c r="AC533" s="96"/>
      <c r="AD533" s="96"/>
      <c r="AE533" s="96"/>
      <c r="AF533" s="96"/>
      <c r="AG533" s="96"/>
      <c r="AH533" s="96"/>
      <c r="AI533" s="96"/>
      <c r="AJ533" s="96"/>
      <c r="AK533" s="96"/>
      <c r="AL533" s="96"/>
      <c r="AM533" s="96"/>
      <c r="AN533" s="96"/>
      <c r="AO533" s="96"/>
      <c r="AP533" s="96"/>
      <c r="AQ533" s="96"/>
      <c r="AR533" s="96"/>
      <c r="AS533" s="96"/>
      <c r="AT533" s="96"/>
      <c r="AU533" s="96"/>
      <c r="AV533" s="96"/>
      <c r="AW533" s="96"/>
      <c r="AX533" s="96"/>
      <c r="AY533" s="96"/>
      <c r="AZ533" s="96"/>
      <c r="BA533" s="96"/>
      <c r="BB533" s="96"/>
      <c r="BC533" s="96"/>
      <c r="BD533" s="96"/>
      <c r="BE533" s="96"/>
      <c r="BF533" s="96"/>
      <c r="BG533" s="96"/>
      <c r="BH533" s="96"/>
      <c r="BI533" s="96"/>
      <c r="BJ533" s="96"/>
      <c r="BK533" s="96"/>
      <c r="BL533" s="96"/>
      <c r="BM533" s="96"/>
    </row>
    <row r="534" spans="3:65">
      <c r="F534" s="96"/>
      <c r="G534" s="96"/>
      <c r="H534" s="96"/>
      <c r="I534" s="96"/>
      <c r="J534" s="96"/>
      <c r="K534" s="96"/>
      <c r="L534" s="96"/>
      <c r="M534" s="96"/>
      <c r="N534" s="96"/>
      <c r="O534" s="96"/>
      <c r="P534" s="96"/>
      <c r="Q534" s="96"/>
      <c r="R534" s="96"/>
      <c r="S534" s="96"/>
      <c r="T534" s="96"/>
      <c r="U534" s="96"/>
      <c r="V534" s="96"/>
      <c r="W534" s="96"/>
      <c r="X534" s="96"/>
      <c r="Y534" s="96"/>
      <c r="Z534" s="96"/>
      <c r="AA534" s="96"/>
      <c r="AB534" s="96"/>
      <c r="AC534" s="96"/>
      <c r="AD534" s="96"/>
      <c r="AE534" s="96"/>
      <c r="AF534" s="96"/>
      <c r="AG534" s="96"/>
      <c r="AH534" s="96"/>
      <c r="AI534" s="96"/>
      <c r="AJ534" s="96"/>
      <c r="AK534" s="96"/>
      <c r="AL534" s="96"/>
      <c r="AM534" s="96"/>
      <c r="AN534" s="96"/>
      <c r="AO534" s="96"/>
      <c r="AP534" s="96"/>
      <c r="AQ534" s="96"/>
      <c r="AR534" s="96"/>
      <c r="AS534" s="96"/>
      <c r="AT534" s="96"/>
      <c r="AU534" s="96"/>
      <c r="AV534" s="96"/>
      <c r="AW534" s="96"/>
      <c r="AX534" s="96"/>
      <c r="AY534" s="96"/>
      <c r="AZ534" s="96"/>
      <c r="BA534" s="96"/>
      <c r="BB534" s="96"/>
      <c r="BC534" s="96"/>
      <c r="BD534" s="96"/>
      <c r="BE534" s="96"/>
      <c r="BF534" s="96"/>
      <c r="BG534" s="96"/>
      <c r="BH534" s="96"/>
      <c r="BI534" s="96"/>
      <c r="BJ534" s="96"/>
      <c r="BK534" s="96"/>
      <c r="BL534" s="96"/>
      <c r="BM534" s="96"/>
    </row>
    <row r="535" spans="3:65">
      <c r="F535" s="96"/>
      <c r="G535" s="96"/>
      <c r="H535" s="96"/>
      <c r="I535" s="96"/>
      <c r="J535" s="96"/>
      <c r="K535" s="96"/>
      <c r="L535" s="96"/>
      <c r="M535" s="96"/>
      <c r="N535" s="96"/>
      <c r="O535" s="96"/>
      <c r="P535" s="96"/>
      <c r="Q535" s="96"/>
      <c r="R535" s="96"/>
      <c r="S535" s="96"/>
      <c r="T535" s="96"/>
      <c r="U535" s="96"/>
      <c r="V535" s="96"/>
      <c r="W535" s="96"/>
      <c r="X535" s="96"/>
      <c r="Y535" s="96"/>
      <c r="Z535" s="96"/>
      <c r="AA535" s="96"/>
      <c r="AB535" s="96"/>
      <c r="AC535" s="96"/>
      <c r="AD535" s="96"/>
      <c r="AE535" s="96"/>
      <c r="AF535" s="96"/>
      <c r="AG535" s="96"/>
      <c r="AH535" s="96"/>
      <c r="AI535" s="96"/>
      <c r="AJ535" s="96"/>
      <c r="AK535" s="96"/>
      <c r="AL535" s="96"/>
      <c r="AM535" s="96"/>
      <c r="AN535" s="96"/>
      <c r="AO535" s="96"/>
      <c r="AP535" s="96"/>
      <c r="AQ535" s="96"/>
      <c r="AR535" s="96"/>
      <c r="AS535" s="96"/>
      <c r="AT535" s="96"/>
      <c r="AU535" s="96"/>
      <c r="AV535" s="96"/>
      <c r="AW535" s="96"/>
      <c r="AX535" s="96"/>
      <c r="AY535" s="96"/>
      <c r="AZ535" s="96"/>
      <c r="BA535" s="96"/>
      <c r="BB535" s="96"/>
      <c r="BC535" s="96"/>
      <c r="BD535" s="96"/>
      <c r="BE535" s="96"/>
      <c r="BF535" s="96"/>
      <c r="BG535" s="96"/>
      <c r="BH535" s="96"/>
      <c r="BI535" s="96"/>
      <c r="BJ535" s="96"/>
      <c r="BK535" s="96"/>
      <c r="BL535" s="96"/>
      <c r="BM535" s="96"/>
    </row>
  </sheetData>
  <phoneticPr fontId="12"/>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77F25-07EC-47BC-849E-58501AE6CB79}">
  <sheetPr>
    <pageSetUpPr fitToPage="1"/>
  </sheetPr>
  <dimension ref="A2:C41"/>
  <sheetViews>
    <sheetView workbookViewId="0"/>
  </sheetViews>
  <sheetFormatPr defaultRowHeight="13.5"/>
  <cols>
    <col min="1" max="1" width="27.875" customWidth="1"/>
    <col min="2" max="2" width="23.625" customWidth="1"/>
    <col min="3" max="3" width="16" customWidth="1"/>
    <col min="4" max="4" width="2.375" customWidth="1"/>
    <col min="5" max="5" width="21.375" bestFit="1" customWidth="1"/>
    <col min="6" max="6" width="11.75" customWidth="1"/>
    <col min="7" max="7" width="10.25" customWidth="1"/>
    <col min="8" max="8" width="22.5" customWidth="1"/>
    <col min="10" max="10" width="5.25" bestFit="1" customWidth="1"/>
  </cols>
  <sheetData>
    <row r="2" spans="1:3">
      <c r="A2" t="s">
        <v>585</v>
      </c>
    </row>
    <row r="3" spans="1:3">
      <c r="A3" s="306" t="s">
        <v>54</v>
      </c>
      <c r="B3" s="306" t="s">
        <v>936</v>
      </c>
      <c r="C3" s="306" t="s">
        <v>38</v>
      </c>
    </row>
    <row r="4" spans="1:3">
      <c r="A4" s="311"/>
      <c r="B4" s="20"/>
      <c r="C4" s="20"/>
    </row>
    <row r="5" spans="1:3">
      <c r="A5" s="311" t="s">
        <v>1037</v>
      </c>
      <c r="B5" s="20"/>
      <c r="C5" s="20"/>
    </row>
    <row r="6" spans="1:3">
      <c r="A6" s="311"/>
      <c r="B6" s="20"/>
      <c r="C6" s="20"/>
    </row>
    <row r="7" spans="1:3">
      <c r="A7" s="311"/>
      <c r="B7" s="20"/>
      <c r="C7" s="20"/>
    </row>
    <row r="8" spans="1:3">
      <c r="A8" s="311"/>
      <c r="B8" s="20"/>
      <c r="C8" s="20"/>
    </row>
    <row r="9" spans="1:3">
      <c r="A9" s="311"/>
      <c r="B9" s="20"/>
      <c r="C9" s="20"/>
    </row>
    <row r="10" spans="1:3">
      <c r="A10" s="311"/>
      <c r="B10" s="20"/>
      <c r="C10" s="20"/>
    </row>
    <row r="11" spans="1:3">
      <c r="A11" s="311"/>
      <c r="B11" s="20"/>
      <c r="C11" s="20"/>
    </row>
    <row r="12" spans="1:3">
      <c r="A12" s="311"/>
      <c r="B12" s="20"/>
      <c r="C12" s="20"/>
    </row>
    <row r="13" spans="1:3">
      <c r="A13" s="311"/>
      <c r="B13" s="20"/>
      <c r="C13" s="20"/>
    </row>
    <row r="14" spans="1:3">
      <c r="A14" s="311"/>
      <c r="B14" s="20"/>
      <c r="C14" s="20"/>
    </row>
    <row r="15" spans="1:3">
      <c r="A15" s="311"/>
      <c r="B15" s="20"/>
      <c r="C15" s="20"/>
    </row>
    <row r="16" spans="1:3">
      <c r="A16" s="311"/>
      <c r="B16" s="20"/>
      <c r="C16" s="20"/>
    </row>
    <row r="17" spans="1:3">
      <c r="A17" s="311"/>
      <c r="B17" s="20"/>
      <c r="C17" s="20"/>
    </row>
    <row r="18" spans="1:3">
      <c r="A18" s="311"/>
      <c r="B18" s="20"/>
      <c r="C18" s="20"/>
    </row>
    <row r="20" spans="1:3">
      <c r="A20" t="s">
        <v>586</v>
      </c>
    </row>
    <row r="21" spans="1:3">
      <c r="A21" s="306" t="s">
        <v>54</v>
      </c>
      <c r="B21" s="306" t="s">
        <v>936</v>
      </c>
      <c r="C21" s="306" t="s">
        <v>38</v>
      </c>
    </row>
    <row r="22" spans="1:3">
      <c r="A22" s="311"/>
      <c r="B22" s="20"/>
      <c r="C22" s="20"/>
    </row>
    <row r="23" spans="1:3">
      <c r="A23" s="311" t="s">
        <v>1037</v>
      </c>
      <c r="B23" s="20"/>
      <c r="C23" s="20"/>
    </row>
    <row r="24" spans="1:3">
      <c r="A24" s="311"/>
      <c r="B24" s="20"/>
      <c r="C24" s="20"/>
    </row>
    <row r="25" spans="1:3">
      <c r="A25" s="311"/>
      <c r="B25" s="20"/>
      <c r="C25" s="20"/>
    </row>
    <row r="26" spans="1:3">
      <c r="A26" s="311"/>
      <c r="B26" s="20"/>
      <c r="C26" s="20"/>
    </row>
    <row r="27" spans="1:3">
      <c r="A27" s="311"/>
      <c r="B27" s="20"/>
      <c r="C27" s="20"/>
    </row>
    <row r="28" spans="1:3">
      <c r="A28" s="311"/>
      <c r="B28" s="20"/>
      <c r="C28" s="20"/>
    </row>
    <row r="29" spans="1:3">
      <c r="A29" s="311"/>
      <c r="B29" s="20"/>
      <c r="C29" s="20"/>
    </row>
    <row r="30" spans="1:3">
      <c r="A30" s="311"/>
      <c r="B30" s="20"/>
      <c r="C30" s="20"/>
    </row>
    <row r="31" spans="1:3">
      <c r="A31" s="311"/>
      <c r="B31" s="20"/>
      <c r="C31" s="20"/>
    </row>
    <row r="32" spans="1:3">
      <c r="A32" s="311"/>
      <c r="B32" s="20"/>
      <c r="C32" s="20"/>
    </row>
    <row r="33" spans="1:3">
      <c r="A33" s="311"/>
      <c r="B33" s="20"/>
      <c r="C33" s="20"/>
    </row>
    <row r="34" spans="1:3">
      <c r="A34" s="311"/>
      <c r="B34" s="20"/>
      <c r="C34" s="20"/>
    </row>
    <row r="35" spans="1:3">
      <c r="A35" s="311"/>
      <c r="B35" s="20"/>
      <c r="C35" s="20"/>
    </row>
    <row r="36" spans="1:3">
      <c r="A36" s="311"/>
      <c r="B36" s="20"/>
      <c r="C36" s="20"/>
    </row>
    <row r="37" spans="1:3">
      <c r="A37" s="311"/>
      <c r="B37" s="20"/>
      <c r="C37" s="20"/>
    </row>
    <row r="38" spans="1:3">
      <c r="A38" s="311"/>
      <c r="B38" s="20"/>
      <c r="C38" s="20"/>
    </row>
    <row r="39" spans="1:3">
      <c r="A39" s="311"/>
      <c r="B39" s="20"/>
      <c r="C39" s="20"/>
    </row>
    <row r="40" spans="1:3">
      <c r="A40" s="311"/>
      <c r="B40" s="20"/>
      <c r="C40" s="20"/>
    </row>
    <row r="41" spans="1:3">
      <c r="A41" s="311"/>
      <c r="B41" s="20"/>
      <c r="C41" s="20"/>
    </row>
  </sheetData>
  <phoneticPr fontId="27"/>
  <pageMargins left="0.59055118110236227" right="0.59055118110236227" top="0.70866141732283472" bottom="0.59055118110236227" header="0.43307086614173229" footer="0.31496062992125984"/>
  <pageSetup paperSize="9" scale="99" orientation="landscape" horizontalDpi="300" verticalDpi="300" r:id="rId1"/>
  <headerFooter>
    <oddHeader>&amp;L&amp;"-,太字"&amp;16&amp;K990099■　臨時的な収入と支出について</oddHead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52:L52"/>
  <sheetViews>
    <sheetView zoomScale="70" zoomScaleNormal="70" workbookViewId="0"/>
  </sheetViews>
  <sheetFormatPr defaultRowHeight="13.5"/>
  <cols>
    <col min="1" max="1" width="9" customWidth="1"/>
  </cols>
  <sheetData>
    <row r="52" spans="1:12" ht="65.25" hidden="1" customHeight="1">
      <c r="A52" s="352" t="s">
        <v>614</v>
      </c>
      <c r="B52" s="352"/>
      <c r="C52" s="352"/>
      <c r="D52" s="352"/>
      <c r="E52" s="352"/>
      <c r="F52" s="352"/>
      <c r="G52" s="352" t="s">
        <v>615</v>
      </c>
      <c r="H52" s="352"/>
      <c r="I52" s="352"/>
      <c r="J52" s="352"/>
      <c r="K52" s="352"/>
      <c r="L52" s="352"/>
    </row>
  </sheetData>
  <mergeCells count="2">
    <mergeCell ref="A52:F52"/>
    <mergeCell ref="G52:L52"/>
  </mergeCells>
  <phoneticPr fontId="6"/>
  <pageMargins left="0.59055118110236215" right="0.59055118110236215" top="0.70866141732283472" bottom="0.59055118110236215" header="0.43307086614173229" footer="0.31496062992125989"/>
  <pageSetup paperSize="9" scale="79" orientation="landscape" horizontalDpi="300" verticalDpi="300" r:id="rId1"/>
  <headerFooter scaleWithDoc="0">
    <oddHeader>&amp;L&amp;"-,太字"&amp;16&amp;K990099■　将来の収入と支出の推移グラフ</oddHeader>
    <oddFooter>&amp;R&amp;P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42:H42"/>
  <sheetViews>
    <sheetView view="pageBreakPreview" zoomScaleNormal="100" zoomScaleSheetLayoutView="100" workbookViewId="0"/>
  </sheetViews>
  <sheetFormatPr defaultRowHeight="13.5"/>
  <cols>
    <col min="1" max="1" width="9" customWidth="1"/>
    <col min="14" max="14" width="10.875" customWidth="1"/>
    <col min="16" max="16" width="3.375" customWidth="1"/>
  </cols>
  <sheetData>
    <row r="42" spans="1:8" ht="78" hidden="1" customHeight="1">
      <c r="A42" s="353" t="s">
        <v>638</v>
      </c>
      <c r="B42" s="353"/>
      <c r="C42" s="353" t="s">
        <v>943</v>
      </c>
      <c r="D42" s="353"/>
      <c r="E42" s="353"/>
      <c r="F42" t="s">
        <v>944</v>
      </c>
      <c r="H42" t="s">
        <v>945</v>
      </c>
    </row>
  </sheetData>
  <mergeCells count="2">
    <mergeCell ref="A42:B42"/>
    <mergeCell ref="C42:E42"/>
  </mergeCells>
  <phoneticPr fontId="7"/>
  <pageMargins left="0.59055118110236227" right="0.59055118110236227" top="0.70866141732283472" bottom="0.59055118110236227" header="0.43307086614173229" footer="0.31496062992125984"/>
  <pageSetup paperSize="9" scale="99" orientation="landscape" horizontalDpi="300" verticalDpi="300" r:id="rId1"/>
  <headerFooter>
    <oddHeader>&amp;L&amp;"-,太字"&amp;16&amp;K990099■　年間収支と現預金額</oddHeader>
    <oddFooter>&amp;R&amp;P</oddFooter>
  </headerFooter>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8CCAD-25AD-4029-AB73-D9BCF5F7A08B}">
  <sheetPr>
    <pageSetUpPr fitToPage="1"/>
  </sheetPr>
  <dimension ref="A6:K41"/>
  <sheetViews>
    <sheetView view="pageBreakPreview" zoomScaleNormal="100" zoomScaleSheetLayoutView="100" workbookViewId="0"/>
  </sheetViews>
  <sheetFormatPr defaultRowHeight="13.5"/>
  <cols>
    <col min="1" max="1" width="9" customWidth="1"/>
    <col min="2" max="2" width="1.875" customWidth="1"/>
    <col min="3" max="3" width="21.75" customWidth="1"/>
    <col min="4" max="4" width="1.875" customWidth="1"/>
    <col min="5" max="5" width="14.375" customWidth="1"/>
    <col min="6" max="6" width="1.875" customWidth="1"/>
    <col min="7" max="7" width="20.5" customWidth="1"/>
    <col min="8" max="8" width="1.875" customWidth="1"/>
    <col min="9" max="9" width="24.625" customWidth="1"/>
    <col min="10" max="10" width="1.875" customWidth="1"/>
    <col min="11" max="11" width="23.25" customWidth="1"/>
    <col min="13" max="13" width="4.75" customWidth="1"/>
    <col min="14" max="14" width="3.375" customWidth="1"/>
  </cols>
  <sheetData>
    <row r="6" spans="2:2">
      <c r="B6" s="302">
        <f>MIN(CF表!C108:BJ108)</f>
        <v>383.98851234139374</v>
      </c>
    </row>
    <row r="35" spans="1:11" s="4" customFormat="1" ht="11.25" customHeight="1">
      <c r="B35" s="274"/>
      <c r="C35" s="4" t="s">
        <v>964</v>
      </c>
      <c r="D35" s="275"/>
      <c r="E35" s="4" t="s">
        <v>956</v>
      </c>
      <c r="F35" s="276"/>
      <c r="G35" s="4" t="s">
        <v>957</v>
      </c>
      <c r="H35" s="277"/>
      <c r="I35" s="4" t="s">
        <v>958</v>
      </c>
      <c r="J35" s="278"/>
      <c r="K35" s="4" t="s">
        <v>959</v>
      </c>
    </row>
    <row r="36" spans="1:11">
      <c r="B36" t="s">
        <v>965</v>
      </c>
    </row>
    <row r="39" spans="1:11">
      <c r="A39" s="3" t="str">
        <f>IF(B6&gt;=0,"","【ご注意】")</f>
        <v/>
      </c>
      <c r="B39" t="str">
        <f>IF(B6&gt;=0,"","現預金の額が、途中で0を下回っています。")</f>
        <v/>
      </c>
    </row>
    <row r="40" spans="1:11">
      <c r="B40" t="str">
        <f>IF(B6&gt;=0,"","支出が多すぎないか、また資産運用にお金を投じすぎていないかを、確認してください。")</f>
        <v/>
      </c>
    </row>
    <row r="41" spans="1:11" ht="78" hidden="1" customHeight="1">
      <c r="A41" s="353" t="s">
        <v>638</v>
      </c>
      <c r="B41" s="353"/>
      <c r="C41" s="353" t="s">
        <v>943</v>
      </c>
      <c r="D41" s="353"/>
      <c r="E41" s="353"/>
      <c r="F41" t="s">
        <v>944</v>
      </c>
      <c r="H41" t="s">
        <v>945</v>
      </c>
    </row>
  </sheetData>
  <mergeCells count="2">
    <mergeCell ref="A41:B41"/>
    <mergeCell ref="C41:E41"/>
  </mergeCells>
  <phoneticPr fontId="27"/>
  <pageMargins left="0.59055118110236227" right="0.59055118110236227" top="0.70866141732283472" bottom="0.59055118110236227" header="0.43307086614173229" footer="0.31496062992125984"/>
  <pageSetup paperSize="9" orientation="landscape" horizontalDpi="300" verticalDpi="300" r:id="rId1"/>
  <headerFooter>
    <oddHeader>&amp;L&amp;"-,太字"&amp;16&amp;K990099■　現預金・資産運用・確定拠出年金の資産額合計</oddHeader>
    <oddFooter>&amp;R&amp;P</oddFooter>
  </headerFooter>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4">
    <pageSetUpPr fitToPage="1"/>
  </sheetPr>
  <dimension ref="A2:BK118"/>
  <sheetViews>
    <sheetView view="pageBreakPreview" zoomScaleNormal="80" zoomScaleSheetLayoutView="100" workbookViewId="0">
      <pane xSplit="2" ySplit="5" topLeftCell="C6" activePane="bottomRight" state="frozen"/>
      <selection activeCell="C7" sqref="C7"/>
      <selection pane="topRight" activeCell="C7" sqref="C7"/>
      <selection pane="bottomLeft" activeCell="C7" sqref="C7"/>
      <selection pane="bottomRight" activeCell="C13" sqref="C13"/>
    </sheetView>
  </sheetViews>
  <sheetFormatPr defaultRowHeight="13.5" outlineLevelRow="1"/>
  <cols>
    <col min="1" max="1" width="5" bestFit="1" customWidth="1"/>
    <col min="2" max="2" width="16.125" bestFit="1" customWidth="1"/>
    <col min="3" max="62" width="5.625" customWidth="1"/>
    <col min="63" max="63" width="6.625" customWidth="1"/>
  </cols>
  <sheetData>
    <row r="2" spans="1:63" hidden="1"/>
    <row r="3" spans="1:63">
      <c r="A3" s="4" t="s">
        <v>20</v>
      </c>
      <c r="C3" s="4" t="s">
        <v>42</v>
      </c>
    </row>
    <row r="4" spans="1:63" s="5" customFormat="1" ht="12">
      <c r="A4" s="354" t="s">
        <v>12</v>
      </c>
      <c r="B4" s="355"/>
      <c r="C4" s="31">
        <f>BigCF!D2</f>
        <v>2025</v>
      </c>
      <c r="D4" s="31">
        <f>BigCF!E2</f>
        <v>2026</v>
      </c>
      <c r="E4" s="31">
        <f>BigCF!F2</f>
        <v>2027</v>
      </c>
      <c r="F4" s="31">
        <f>BigCF!G2</f>
        <v>2028</v>
      </c>
      <c r="G4" s="31">
        <f>BigCF!H2</f>
        <v>2029</v>
      </c>
      <c r="H4" s="31">
        <f>BigCF!I2</f>
        <v>2030</v>
      </c>
      <c r="I4" s="31">
        <f>BigCF!J2</f>
        <v>2031</v>
      </c>
      <c r="J4" s="31">
        <f>BigCF!K2</f>
        <v>2032</v>
      </c>
      <c r="K4" s="31">
        <f>BigCF!L2</f>
        <v>2033</v>
      </c>
      <c r="L4" s="31">
        <f>BigCF!M2</f>
        <v>2034</v>
      </c>
      <c r="M4" s="31">
        <f>BigCF!N2</f>
        <v>2035</v>
      </c>
      <c r="N4" s="31">
        <f>BigCF!O2</f>
        <v>2036</v>
      </c>
      <c r="O4" s="31">
        <f>BigCF!P2</f>
        <v>2037</v>
      </c>
      <c r="P4" s="31">
        <f>BigCF!Q2</f>
        <v>2038</v>
      </c>
      <c r="Q4" s="31">
        <f>BigCF!R2</f>
        <v>2039</v>
      </c>
      <c r="R4" s="31">
        <f>BigCF!S2</f>
        <v>2040</v>
      </c>
      <c r="S4" s="31">
        <f>BigCF!T2</f>
        <v>2041</v>
      </c>
      <c r="T4" s="31">
        <f>BigCF!U2</f>
        <v>2042</v>
      </c>
      <c r="U4" s="31">
        <f>BigCF!V2</f>
        <v>2043</v>
      </c>
      <c r="V4" s="31">
        <f>BigCF!W2</f>
        <v>2044</v>
      </c>
      <c r="W4" s="31">
        <f>BigCF!X2</f>
        <v>2045</v>
      </c>
      <c r="X4" s="31">
        <f>BigCF!Y2</f>
        <v>2046</v>
      </c>
      <c r="Y4" s="31">
        <f>BigCF!Z2</f>
        <v>2047</v>
      </c>
      <c r="Z4" s="31">
        <f>BigCF!AA2</f>
        <v>2048</v>
      </c>
      <c r="AA4" s="31">
        <f>BigCF!AB2</f>
        <v>2049</v>
      </c>
      <c r="AB4" s="31">
        <f>BigCF!AC2</f>
        <v>2050</v>
      </c>
      <c r="AC4" s="31">
        <f>BigCF!AD2</f>
        <v>2051</v>
      </c>
      <c r="AD4" s="31">
        <f>BigCF!AE2</f>
        <v>2052</v>
      </c>
      <c r="AE4" s="31">
        <f>BigCF!AF2</f>
        <v>2053</v>
      </c>
      <c r="AF4" s="31">
        <f>BigCF!AG2</f>
        <v>2054</v>
      </c>
      <c r="AG4" s="31">
        <f>BigCF!AH2</f>
        <v>2055</v>
      </c>
      <c r="AH4" s="31">
        <f>BigCF!AI2</f>
        <v>2056</v>
      </c>
      <c r="AI4" s="31">
        <f>BigCF!AJ2</f>
        <v>2057</v>
      </c>
      <c r="AJ4" s="31">
        <f>BigCF!AK2</f>
        <v>2058</v>
      </c>
      <c r="AK4" s="31">
        <f>BigCF!AL2</f>
        <v>2059</v>
      </c>
      <c r="AL4" s="31">
        <f>BigCF!AM2</f>
        <v>2060</v>
      </c>
      <c r="AM4" s="31">
        <f>BigCF!AN2</f>
        <v>2061</v>
      </c>
      <c r="AN4" s="31">
        <f>BigCF!AO2</f>
        <v>2062</v>
      </c>
      <c r="AO4" s="31">
        <f>BigCF!AP2</f>
        <v>2063</v>
      </c>
      <c r="AP4" s="31">
        <f>BigCF!AQ2</f>
        <v>2064</v>
      </c>
      <c r="AQ4" s="31">
        <f>BigCF!AR2</f>
        <v>2065</v>
      </c>
      <c r="AR4" s="31">
        <f>BigCF!AS2</f>
        <v>2066</v>
      </c>
      <c r="AS4" s="31">
        <f>BigCF!AT2</f>
        <v>2067</v>
      </c>
      <c r="AT4" s="31">
        <f>BigCF!AU2</f>
        <v>2068</v>
      </c>
      <c r="AU4" s="31">
        <f>BigCF!AV2</f>
        <v>2069</v>
      </c>
      <c r="AV4" s="31">
        <f>BigCF!AW2</f>
        <v>2070</v>
      </c>
      <c r="AW4" s="31">
        <f>BigCF!AX2</f>
        <v>2071</v>
      </c>
      <c r="AX4" s="31">
        <f>BigCF!AY2</f>
        <v>2072</v>
      </c>
      <c r="AY4" s="31">
        <f>BigCF!AZ2</f>
        <v>2073</v>
      </c>
      <c r="AZ4" s="31">
        <f>BigCF!BA2</f>
        <v>2074</v>
      </c>
      <c r="BA4" s="31">
        <f>BigCF!BB2</f>
        <v>2075</v>
      </c>
      <c r="BB4" s="31">
        <f>BigCF!BC2</f>
        <v>2076</v>
      </c>
      <c r="BC4" s="31">
        <f>BigCF!BD2</f>
        <v>2077</v>
      </c>
      <c r="BD4" s="31">
        <f>BigCF!BE2</f>
        <v>2078</v>
      </c>
      <c r="BE4" s="31">
        <f>BigCF!BF2</f>
        <v>2079</v>
      </c>
      <c r="BF4" s="31">
        <f>BigCF!BG2</f>
        <v>2080</v>
      </c>
      <c r="BG4" s="31">
        <f>BigCF!BH2</f>
        <v>2081</v>
      </c>
      <c r="BH4" s="31">
        <f>BigCF!BI2</f>
        <v>2082</v>
      </c>
      <c r="BI4" s="31">
        <f>BigCF!BJ2</f>
        <v>2083</v>
      </c>
      <c r="BJ4" s="31">
        <f>BigCF!BK2</f>
        <v>2084</v>
      </c>
      <c r="BK4" s="31"/>
    </row>
    <row r="5" spans="1:63" s="5" customFormat="1" ht="24">
      <c r="A5" s="80" t="s">
        <v>18</v>
      </c>
      <c r="B5" s="114" t="str">
        <f>BigCF!C320</f>
        <v xml:space="preserve">世帯主
</v>
      </c>
      <c r="C5" s="75" t="str">
        <f>BigCF!D320</f>
        <v xml:space="preserve">30
 </v>
      </c>
      <c r="D5" s="75" t="str">
        <f>BigCF!E320</f>
        <v xml:space="preserve">31
 </v>
      </c>
      <c r="E5" s="75" t="str">
        <f>BigCF!F320</f>
        <v xml:space="preserve">32
 </v>
      </c>
      <c r="F5" s="75" t="str">
        <f>BigCF!G320</f>
        <v xml:space="preserve">33
 </v>
      </c>
      <c r="G5" s="75" t="str">
        <f>BigCF!H320</f>
        <v xml:space="preserve">34
 </v>
      </c>
      <c r="H5" s="75" t="str">
        <f>BigCF!I320</f>
        <v xml:space="preserve">35
 </v>
      </c>
      <c r="I5" s="75" t="str">
        <f>BigCF!J320</f>
        <v xml:space="preserve">36
 </v>
      </c>
      <c r="J5" s="75" t="str">
        <f>BigCF!K320</f>
        <v xml:space="preserve">37
 </v>
      </c>
      <c r="K5" s="75" t="str">
        <f>BigCF!L320</f>
        <v xml:space="preserve">38
 </v>
      </c>
      <c r="L5" s="75" t="str">
        <f>BigCF!M320</f>
        <v xml:space="preserve">39
 </v>
      </c>
      <c r="M5" s="75" t="str">
        <f>BigCF!N320</f>
        <v xml:space="preserve">40
 </v>
      </c>
      <c r="N5" s="75" t="str">
        <f>BigCF!O320</f>
        <v xml:space="preserve">41
 </v>
      </c>
      <c r="O5" s="75" t="str">
        <f>BigCF!P320</f>
        <v xml:space="preserve">42
 </v>
      </c>
      <c r="P5" s="75" t="str">
        <f>BigCF!Q320</f>
        <v xml:space="preserve">43
 </v>
      </c>
      <c r="Q5" s="75" t="str">
        <f>BigCF!R320</f>
        <v xml:space="preserve">44
 </v>
      </c>
      <c r="R5" s="75" t="str">
        <f>BigCF!S320</f>
        <v xml:space="preserve">45
 </v>
      </c>
      <c r="S5" s="75" t="str">
        <f>BigCF!T320</f>
        <v xml:space="preserve">46
 </v>
      </c>
      <c r="T5" s="75" t="str">
        <f>BigCF!U320</f>
        <v xml:space="preserve">47
 </v>
      </c>
      <c r="U5" s="75" t="str">
        <f>BigCF!V320</f>
        <v xml:space="preserve">48
 </v>
      </c>
      <c r="V5" s="75" t="str">
        <f>BigCF!W320</f>
        <v xml:space="preserve">49
 </v>
      </c>
      <c r="W5" s="75" t="str">
        <f>BigCF!X320</f>
        <v xml:space="preserve">50
 </v>
      </c>
      <c r="X5" s="75" t="str">
        <f>BigCF!Y320</f>
        <v xml:space="preserve">51
 </v>
      </c>
      <c r="Y5" s="75" t="str">
        <f>BigCF!Z320</f>
        <v xml:space="preserve">52
 </v>
      </c>
      <c r="Z5" s="75" t="str">
        <f>BigCF!AA320</f>
        <v xml:space="preserve">53
 </v>
      </c>
      <c r="AA5" s="75" t="str">
        <f>BigCF!AB320</f>
        <v xml:space="preserve">54
 </v>
      </c>
      <c r="AB5" s="75" t="str">
        <f>BigCF!AC320</f>
        <v xml:space="preserve">55
 </v>
      </c>
      <c r="AC5" s="75" t="str">
        <f>BigCF!AD320</f>
        <v xml:space="preserve">56
 </v>
      </c>
      <c r="AD5" s="75" t="str">
        <f>BigCF!AE320</f>
        <v xml:space="preserve">57
 </v>
      </c>
      <c r="AE5" s="75" t="str">
        <f>BigCF!AF320</f>
        <v xml:space="preserve">58
 </v>
      </c>
      <c r="AF5" s="75" t="str">
        <f>BigCF!AG320</f>
        <v xml:space="preserve">59
 </v>
      </c>
      <c r="AG5" s="75" t="str">
        <f>BigCF!AH320</f>
        <v xml:space="preserve">60
 </v>
      </c>
      <c r="AH5" s="75" t="str">
        <f>BigCF!AI320</f>
        <v xml:space="preserve">61
 </v>
      </c>
      <c r="AI5" s="75" t="str">
        <f>BigCF!AJ320</f>
        <v xml:space="preserve">62
 </v>
      </c>
      <c r="AJ5" s="75" t="str">
        <f>BigCF!AK320</f>
        <v xml:space="preserve">63
 </v>
      </c>
      <c r="AK5" s="75" t="str">
        <f>BigCF!AL320</f>
        <v xml:space="preserve">64
 </v>
      </c>
      <c r="AL5" s="75" t="str">
        <f>BigCF!AM320</f>
        <v xml:space="preserve">65
 </v>
      </c>
      <c r="AM5" s="75" t="str">
        <f>BigCF!AN320</f>
        <v xml:space="preserve">66
 </v>
      </c>
      <c r="AN5" s="75" t="str">
        <f>BigCF!AO320</f>
        <v xml:space="preserve">67
 </v>
      </c>
      <c r="AO5" s="75" t="str">
        <f>BigCF!AP320</f>
        <v xml:space="preserve">68
 </v>
      </c>
      <c r="AP5" s="75" t="str">
        <f>BigCF!AQ320</f>
        <v xml:space="preserve">69
 </v>
      </c>
      <c r="AQ5" s="75" t="str">
        <f>BigCF!AR320</f>
        <v xml:space="preserve">70
 </v>
      </c>
      <c r="AR5" s="75" t="str">
        <f>BigCF!AS320</f>
        <v xml:space="preserve">71
 </v>
      </c>
      <c r="AS5" s="75" t="str">
        <f>BigCF!AT320</f>
        <v xml:space="preserve">72
 </v>
      </c>
      <c r="AT5" s="75" t="str">
        <f>BigCF!AU320</f>
        <v xml:space="preserve">73
 </v>
      </c>
      <c r="AU5" s="75" t="str">
        <f>BigCF!AV320</f>
        <v xml:space="preserve">74
 </v>
      </c>
      <c r="AV5" s="75" t="str">
        <f>BigCF!AW320</f>
        <v xml:space="preserve">75
 </v>
      </c>
      <c r="AW5" s="75" t="str">
        <f>BigCF!AX320</f>
        <v xml:space="preserve">76
 </v>
      </c>
      <c r="AX5" s="75" t="str">
        <f>BigCF!AY320</f>
        <v xml:space="preserve">77
 </v>
      </c>
      <c r="AY5" s="75" t="str">
        <f>BigCF!AZ320</f>
        <v xml:space="preserve">78
 </v>
      </c>
      <c r="AZ5" s="75" t="str">
        <f>BigCF!BA320</f>
        <v xml:space="preserve">79
 </v>
      </c>
      <c r="BA5" s="75" t="str">
        <f>BigCF!BB320</f>
        <v xml:space="preserve">80
 </v>
      </c>
      <c r="BB5" s="75" t="str">
        <f>BigCF!BC320</f>
        <v xml:space="preserve">81
 </v>
      </c>
      <c r="BC5" s="75" t="str">
        <f>BigCF!BD320</f>
        <v xml:space="preserve">82
 </v>
      </c>
      <c r="BD5" s="75" t="str">
        <f>BigCF!BE320</f>
        <v xml:space="preserve">83
 </v>
      </c>
      <c r="BE5" s="75" t="str">
        <f>BigCF!BF320</f>
        <v xml:space="preserve">84
 </v>
      </c>
      <c r="BF5" s="75" t="str">
        <f>BigCF!BG320</f>
        <v xml:space="preserve">85
 </v>
      </c>
      <c r="BG5" s="75" t="str">
        <f>BigCF!BH320</f>
        <v xml:space="preserve">86
 </v>
      </c>
      <c r="BH5" s="75" t="str">
        <f>BigCF!BI320</f>
        <v xml:space="preserve">87
 </v>
      </c>
      <c r="BI5" s="75" t="str">
        <f>BigCF!BJ320</f>
        <v xml:space="preserve">88
 </v>
      </c>
      <c r="BJ5" s="75" t="str">
        <f>BigCF!BK320</f>
        <v xml:space="preserve">89
 </v>
      </c>
      <c r="BK5" s="208" t="s">
        <v>683</v>
      </c>
    </row>
    <row r="6" spans="1:63" s="5" customFormat="1" ht="12" hidden="1">
      <c r="A6" s="79"/>
      <c r="B6" s="71" t="str">
        <f>BigCF!C5</f>
        <v/>
      </c>
      <c r="C6" s="70" t="str">
        <f>BigCF!D5</f>
        <v xml:space="preserve"> </v>
      </c>
      <c r="D6" s="70" t="str">
        <f>BigCF!E5</f>
        <v xml:space="preserve"> </v>
      </c>
      <c r="E6" s="70" t="str">
        <f>BigCF!F5</f>
        <v xml:space="preserve"> </v>
      </c>
      <c r="F6" s="70" t="str">
        <f>BigCF!G5</f>
        <v xml:space="preserve"> </v>
      </c>
      <c r="G6" s="70" t="str">
        <f>BigCF!H5</f>
        <v xml:space="preserve"> </v>
      </c>
      <c r="H6" s="70" t="str">
        <f>BigCF!I5</f>
        <v xml:space="preserve"> </v>
      </c>
      <c r="I6" s="70" t="str">
        <f>BigCF!J5</f>
        <v xml:space="preserve"> </v>
      </c>
      <c r="J6" s="70" t="str">
        <f>BigCF!K5</f>
        <v xml:space="preserve"> </v>
      </c>
      <c r="K6" s="70" t="str">
        <f>BigCF!L5</f>
        <v xml:space="preserve"> </v>
      </c>
      <c r="L6" s="70" t="str">
        <f>BigCF!M5</f>
        <v xml:space="preserve"> </v>
      </c>
      <c r="M6" s="70" t="str">
        <f>BigCF!N5</f>
        <v xml:space="preserve"> </v>
      </c>
      <c r="N6" s="70" t="str">
        <f>BigCF!O5</f>
        <v xml:space="preserve"> </v>
      </c>
      <c r="O6" s="70" t="str">
        <f>BigCF!P5</f>
        <v xml:space="preserve"> </v>
      </c>
      <c r="P6" s="70" t="str">
        <f>BigCF!Q5</f>
        <v xml:space="preserve"> </v>
      </c>
      <c r="Q6" s="70" t="str">
        <f>BigCF!R5</f>
        <v xml:space="preserve"> </v>
      </c>
      <c r="R6" s="70" t="str">
        <f>BigCF!S5</f>
        <v xml:space="preserve"> </v>
      </c>
      <c r="S6" s="70" t="str">
        <f>BigCF!T5</f>
        <v xml:space="preserve"> </v>
      </c>
      <c r="T6" s="70" t="str">
        <f>BigCF!U5</f>
        <v xml:space="preserve"> </v>
      </c>
      <c r="U6" s="70" t="str">
        <f>BigCF!V5</f>
        <v xml:space="preserve"> </v>
      </c>
      <c r="V6" s="70" t="str">
        <f>BigCF!W5</f>
        <v xml:space="preserve"> </v>
      </c>
      <c r="W6" s="70" t="str">
        <f>BigCF!X5</f>
        <v xml:space="preserve"> </v>
      </c>
      <c r="X6" s="70" t="str">
        <f>BigCF!Y5</f>
        <v xml:space="preserve"> </v>
      </c>
      <c r="Y6" s="70" t="str">
        <f>BigCF!Z5</f>
        <v xml:space="preserve"> </v>
      </c>
      <c r="Z6" s="70" t="str">
        <f>BigCF!AA5</f>
        <v xml:space="preserve"> </v>
      </c>
      <c r="AA6" s="70" t="str">
        <f>BigCF!AB5</f>
        <v xml:space="preserve"> </v>
      </c>
      <c r="AB6" s="70" t="str">
        <f>BigCF!AC5</f>
        <v xml:space="preserve"> </v>
      </c>
      <c r="AC6" s="70" t="str">
        <f>BigCF!AD5</f>
        <v xml:space="preserve"> </v>
      </c>
      <c r="AD6" s="70" t="str">
        <f>BigCF!AE5</f>
        <v xml:space="preserve"> </v>
      </c>
      <c r="AE6" s="70" t="str">
        <f>BigCF!AF5</f>
        <v xml:space="preserve"> </v>
      </c>
      <c r="AF6" s="70" t="str">
        <f>BigCF!AG5</f>
        <v xml:space="preserve"> </v>
      </c>
      <c r="AG6" s="70" t="str">
        <f>BigCF!AH5</f>
        <v xml:space="preserve"> </v>
      </c>
      <c r="AH6" s="70" t="str">
        <f>BigCF!AI5</f>
        <v xml:space="preserve"> </v>
      </c>
      <c r="AI6" s="70" t="str">
        <f>BigCF!AJ5</f>
        <v xml:space="preserve"> </v>
      </c>
      <c r="AJ6" s="70" t="str">
        <f>BigCF!AK5</f>
        <v xml:space="preserve"> </v>
      </c>
      <c r="AK6" s="70" t="str">
        <f>BigCF!AL5</f>
        <v xml:space="preserve"> </v>
      </c>
      <c r="AL6" s="70" t="str">
        <f>BigCF!AM5</f>
        <v xml:space="preserve"> </v>
      </c>
      <c r="AM6" s="70" t="str">
        <f>BigCF!AN5</f>
        <v xml:space="preserve"> </v>
      </c>
      <c r="AN6" s="70" t="str">
        <f>BigCF!AO5</f>
        <v xml:space="preserve"> </v>
      </c>
      <c r="AO6" s="70" t="str">
        <f>BigCF!AP5</f>
        <v xml:space="preserve"> </v>
      </c>
      <c r="AP6" s="70" t="str">
        <f>BigCF!AQ5</f>
        <v xml:space="preserve"> </v>
      </c>
      <c r="AQ6" s="70" t="str">
        <f>BigCF!AR5</f>
        <v xml:space="preserve"> </v>
      </c>
      <c r="AR6" s="70" t="str">
        <f>BigCF!AS5</f>
        <v xml:space="preserve"> </v>
      </c>
      <c r="AS6" s="70" t="str">
        <f>BigCF!AT5</f>
        <v xml:space="preserve"> </v>
      </c>
      <c r="AT6" s="70" t="str">
        <f>BigCF!AU5</f>
        <v xml:space="preserve"> </v>
      </c>
      <c r="AU6" s="70" t="str">
        <f>BigCF!AV5</f>
        <v xml:space="preserve"> </v>
      </c>
      <c r="AV6" s="70" t="str">
        <f>BigCF!AW5</f>
        <v xml:space="preserve"> </v>
      </c>
      <c r="AW6" s="70" t="str">
        <f>BigCF!AX5</f>
        <v xml:space="preserve"> </v>
      </c>
      <c r="AX6" s="70" t="str">
        <f>BigCF!AY5</f>
        <v xml:space="preserve"> </v>
      </c>
      <c r="AY6" s="70" t="str">
        <f>BigCF!AZ5</f>
        <v xml:space="preserve"> </v>
      </c>
      <c r="AZ6" s="70" t="str">
        <f>BigCF!BA5</f>
        <v xml:space="preserve"> </v>
      </c>
      <c r="BA6" s="70" t="str">
        <f>BigCF!BB5</f>
        <v xml:space="preserve"> </v>
      </c>
      <c r="BB6" s="70" t="str">
        <f>BigCF!BC5</f>
        <v xml:space="preserve"> </v>
      </c>
      <c r="BC6" s="70" t="str">
        <f>BigCF!BD5</f>
        <v xml:space="preserve"> </v>
      </c>
      <c r="BD6" s="70" t="str">
        <f>BigCF!BE5</f>
        <v xml:space="preserve"> </v>
      </c>
      <c r="BE6" s="70" t="str">
        <f>BigCF!BF5</f>
        <v xml:space="preserve"> </v>
      </c>
      <c r="BF6" s="70" t="str">
        <f>BigCF!BG5</f>
        <v xml:space="preserve"> </v>
      </c>
      <c r="BG6" s="70" t="str">
        <f>BigCF!BH5</f>
        <v xml:space="preserve"> </v>
      </c>
      <c r="BH6" s="70" t="str">
        <f>BigCF!BI5</f>
        <v xml:space="preserve"> </v>
      </c>
      <c r="BI6" s="70" t="str">
        <f>BigCF!BJ5</f>
        <v xml:space="preserve"> </v>
      </c>
      <c r="BJ6" s="70" t="str">
        <f>BigCF!BK5</f>
        <v xml:space="preserve"> </v>
      </c>
      <c r="BK6" s="70"/>
    </row>
    <row r="7" spans="1:63" s="5" customFormat="1" ht="12" hidden="1">
      <c r="A7" s="79"/>
      <c r="B7" s="71" t="str">
        <f>BigCF!C6</f>
        <v/>
      </c>
      <c r="C7" s="70" t="str">
        <f>BigCF!D6</f>
        <v xml:space="preserve"> </v>
      </c>
      <c r="D7" s="70" t="str">
        <f>BigCF!E6</f>
        <v xml:space="preserve"> </v>
      </c>
      <c r="E7" s="70" t="str">
        <f>BigCF!F6</f>
        <v xml:space="preserve"> </v>
      </c>
      <c r="F7" s="70" t="str">
        <f>BigCF!G6</f>
        <v xml:space="preserve"> </v>
      </c>
      <c r="G7" s="70" t="str">
        <f>BigCF!H6</f>
        <v xml:space="preserve"> </v>
      </c>
      <c r="H7" s="70" t="str">
        <f>BigCF!I6</f>
        <v xml:space="preserve"> </v>
      </c>
      <c r="I7" s="70" t="str">
        <f>BigCF!J6</f>
        <v xml:space="preserve"> </v>
      </c>
      <c r="J7" s="70" t="str">
        <f>BigCF!K6</f>
        <v xml:space="preserve"> </v>
      </c>
      <c r="K7" s="70" t="str">
        <f>BigCF!L6</f>
        <v xml:space="preserve"> </v>
      </c>
      <c r="L7" s="70" t="str">
        <f>BigCF!M6</f>
        <v xml:space="preserve"> </v>
      </c>
      <c r="M7" s="70" t="str">
        <f>BigCF!N6</f>
        <v xml:space="preserve"> </v>
      </c>
      <c r="N7" s="70" t="str">
        <f>BigCF!O6</f>
        <v xml:space="preserve"> </v>
      </c>
      <c r="O7" s="70" t="str">
        <f>BigCF!P6</f>
        <v xml:space="preserve"> </v>
      </c>
      <c r="P7" s="70" t="str">
        <f>BigCF!Q6</f>
        <v xml:space="preserve"> </v>
      </c>
      <c r="Q7" s="70" t="str">
        <f>BigCF!R6</f>
        <v xml:space="preserve"> </v>
      </c>
      <c r="R7" s="70" t="str">
        <f>BigCF!S6</f>
        <v xml:space="preserve"> </v>
      </c>
      <c r="S7" s="70" t="str">
        <f>BigCF!T6</f>
        <v xml:space="preserve"> </v>
      </c>
      <c r="T7" s="70" t="str">
        <f>BigCF!U6</f>
        <v xml:space="preserve"> </v>
      </c>
      <c r="U7" s="70" t="str">
        <f>BigCF!V6</f>
        <v xml:space="preserve"> </v>
      </c>
      <c r="V7" s="70" t="str">
        <f>BigCF!W6</f>
        <v xml:space="preserve"> </v>
      </c>
      <c r="W7" s="70" t="str">
        <f>BigCF!X6</f>
        <v xml:space="preserve"> </v>
      </c>
      <c r="X7" s="70" t="str">
        <f>BigCF!Y6</f>
        <v xml:space="preserve"> </v>
      </c>
      <c r="Y7" s="70" t="str">
        <f>BigCF!Z6</f>
        <v xml:space="preserve"> </v>
      </c>
      <c r="Z7" s="70" t="str">
        <f>BigCF!AA6</f>
        <v xml:space="preserve"> </v>
      </c>
      <c r="AA7" s="70" t="str">
        <f>BigCF!AB6</f>
        <v xml:space="preserve"> </v>
      </c>
      <c r="AB7" s="70" t="str">
        <f>BigCF!AC6</f>
        <v xml:space="preserve"> </v>
      </c>
      <c r="AC7" s="70" t="str">
        <f>BigCF!AD6</f>
        <v xml:space="preserve"> </v>
      </c>
      <c r="AD7" s="70" t="str">
        <f>BigCF!AE6</f>
        <v xml:space="preserve"> </v>
      </c>
      <c r="AE7" s="70" t="str">
        <f>BigCF!AF6</f>
        <v xml:space="preserve"> </v>
      </c>
      <c r="AF7" s="70" t="str">
        <f>BigCF!AG6</f>
        <v xml:space="preserve"> </v>
      </c>
      <c r="AG7" s="70" t="str">
        <f>BigCF!AH6</f>
        <v xml:space="preserve"> </v>
      </c>
      <c r="AH7" s="70" t="str">
        <f>BigCF!AI6</f>
        <v xml:space="preserve"> </v>
      </c>
      <c r="AI7" s="70" t="str">
        <f>BigCF!AJ6</f>
        <v xml:space="preserve"> </v>
      </c>
      <c r="AJ7" s="70" t="str">
        <f>BigCF!AK6</f>
        <v xml:space="preserve"> </v>
      </c>
      <c r="AK7" s="70" t="str">
        <f>BigCF!AL6</f>
        <v xml:space="preserve"> </v>
      </c>
      <c r="AL7" s="70" t="str">
        <f>BigCF!AM6</f>
        <v xml:space="preserve"> </v>
      </c>
      <c r="AM7" s="70" t="str">
        <f>BigCF!AN6</f>
        <v xml:space="preserve"> </v>
      </c>
      <c r="AN7" s="70" t="str">
        <f>BigCF!AO6</f>
        <v xml:space="preserve"> </v>
      </c>
      <c r="AO7" s="70" t="str">
        <f>BigCF!AP6</f>
        <v xml:space="preserve"> </v>
      </c>
      <c r="AP7" s="70" t="str">
        <f>BigCF!AQ6</f>
        <v xml:space="preserve"> </v>
      </c>
      <c r="AQ7" s="70" t="str">
        <f>BigCF!AR6</f>
        <v xml:space="preserve"> </v>
      </c>
      <c r="AR7" s="70" t="str">
        <f>BigCF!AS6</f>
        <v xml:space="preserve"> </v>
      </c>
      <c r="AS7" s="70" t="str">
        <f>BigCF!AT6</f>
        <v xml:space="preserve"> </v>
      </c>
      <c r="AT7" s="70" t="str">
        <f>BigCF!AU6</f>
        <v xml:space="preserve"> </v>
      </c>
      <c r="AU7" s="70" t="str">
        <f>BigCF!AV6</f>
        <v xml:space="preserve"> </v>
      </c>
      <c r="AV7" s="70" t="str">
        <f>BigCF!AW6</f>
        <v xml:space="preserve"> </v>
      </c>
      <c r="AW7" s="70" t="str">
        <f>BigCF!AX6</f>
        <v xml:space="preserve"> </v>
      </c>
      <c r="AX7" s="70" t="str">
        <f>BigCF!AY6</f>
        <v xml:space="preserve"> </v>
      </c>
      <c r="AY7" s="70" t="str">
        <f>BigCF!AZ6</f>
        <v xml:space="preserve"> </v>
      </c>
      <c r="AZ7" s="70" t="str">
        <f>BigCF!BA6</f>
        <v xml:space="preserve"> </v>
      </c>
      <c r="BA7" s="70" t="str">
        <f>BigCF!BB6</f>
        <v xml:space="preserve"> </v>
      </c>
      <c r="BB7" s="70" t="str">
        <f>BigCF!BC6</f>
        <v xml:space="preserve"> </v>
      </c>
      <c r="BC7" s="70" t="str">
        <f>BigCF!BD6</f>
        <v xml:space="preserve"> </v>
      </c>
      <c r="BD7" s="70" t="str">
        <f>BigCF!BE6</f>
        <v xml:space="preserve"> </v>
      </c>
      <c r="BE7" s="70" t="str">
        <f>BigCF!BF6</f>
        <v xml:space="preserve"> </v>
      </c>
      <c r="BF7" s="70" t="str">
        <f>BigCF!BG6</f>
        <v xml:space="preserve"> </v>
      </c>
      <c r="BG7" s="70" t="str">
        <f>BigCF!BH6</f>
        <v xml:space="preserve"> </v>
      </c>
      <c r="BH7" s="70" t="str">
        <f>BigCF!BI6</f>
        <v xml:space="preserve"> </v>
      </c>
      <c r="BI7" s="70" t="str">
        <f>BigCF!BJ6</f>
        <v xml:space="preserve"> </v>
      </c>
      <c r="BJ7" s="70" t="str">
        <f>BigCF!BK6</f>
        <v xml:space="preserve"> </v>
      </c>
      <c r="BK7" s="70"/>
    </row>
    <row r="8" spans="1:63" s="5" customFormat="1" ht="12" hidden="1">
      <c r="A8" s="79"/>
      <c r="B8" s="71" t="str">
        <f>BigCF!C7</f>
        <v/>
      </c>
      <c r="C8" s="70" t="str">
        <f>BigCF!D7</f>
        <v xml:space="preserve"> </v>
      </c>
      <c r="D8" s="70" t="str">
        <f>BigCF!E7</f>
        <v xml:space="preserve"> </v>
      </c>
      <c r="E8" s="70" t="str">
        <f>BigCF!F7</f>
        <v xml:space="preserve"> </v>
      </c>
      <c r="F8" s="70" t="str">
        <f>BigCF!G7</f>
        <v xml:space="preserve"> </v>
      </c>
      <c r="G8" s="70" t="str">
        <f>BigCF!H7</f>
        <v xml:space="preserve"> </v>
      </c>
      <c r="H8" s="70" t="str">
        <f>BigCF!I7</f>
        <v xml:space="preserve"> </v>
      </c>
      <c r="I8" s="70" t="str">
        <f>BigCF!J7</f>
        <v xml:space="preserve"> </v>
      </c>
      <c r="J8" s="70" t="str">
        <f>BigCF!K7</f>
        <v xml:space="preserve"> </v>
      </c>
      <c r="K8" s="70" t="str">
        <f>BigCF!L7</f>
        <v xml:space="preserve"> </v>
      </c>
      <c r="L8" s="70" t="str">
        <f>BigCF!M7</f>
        <v xml:space="preserve"> </v>
      </c>
      <c r="M8" s="70" t="str">
        <f>BigCF!N7</f>
        <v xml:space="preserve"> </v>
      </c>
      <c r="N8" s="70" t="str">
        <f>BigCF!O7</f>
        <v xml:space="preserve"> </v>
      </c>
      <c r="O8" s="70" t="str">
        <f>BigCF!P7</f>
        <v xml:space="preserve"> </v>
      </c>
      <c r="P8" s="70" t="str">
        <f>BigCF!Q7</f>
        <v xml:space="preserve"> </v>
      </c>
      <c r="Q8" s="70" t="str">
        <f>BigCF!R7</f>
        <v xml:space="preserve"> </v>
      </c>
      <c r="R8" s="70" t="str">
        <f>BigCF!S7</f>
        <v xml:space="preserve"> </v>
      </c>
      <c r="S8" s="70" t="str">
        <f>BigCF!T7</f>
        <v xml:space="preserve"> </v>
      </c>
      <c r="T8" s="70" t="str">
        <f>BigCF!U7</f>
        <v xml:space="preserve"> </v>
      </c>
      <c r="U8" s="70" t="str">
        <f>BigCF!V7</f>
        <v xml:space="preserve"> </v>
      </c>
      <c r="V8" s="70" t="str">
        <f>BigCF!W7</f>
        <v xml:space="preserve"> </v>
      </c>
      <c r="W8" s="70" t="str">
        <f>BigCF!X7</f>
        <v xml:space="preserve"> </v>
      </c>
      <c r="X8" s="70" t="str">
        <f>BigCF!Y7</f>
        <v xml:space="preserve"> </v>
      </c>
      <c r="Y8" s="70" t="str">
        <f>BigCF!Z7</f>
        <v xml:space="preserve"> </v>
      </c>
      <c r="Z8" s="70" t="str">
        <f>BigCF!AA7</f>
        <v xml:space="preserve"> </v>
      </c>
      <c r="AA8" s="70" t="str">
        <f>BigCF!AB7</f>
        <v xml:space="preserve"> </v>
      </c>
      <c r="AB8" s="70" t="str">
        <f>BigCF!AC7</f>
        <v xml:space="preserve"> </v>
      </c>
      <c r="AC8" s="70" t="str">
        <f>BigCF!AD7</f>
        <v xml:space="preserve"> </v>
      </c>
      <c r="AD8" s="70" t="str">
        <f>BigCF!AE7</f>
        <v xml:space="preserve"> </v>
      </c>
      <c r="AE8" s="70" t="str">
        <f>BigCF!AF7</f>
        <v xml:space="preserve"> </v>
      </c>
      <c r="AF8" s="70" t="str">
        <f>BigCF!AG7</f>
        <v xml:space="preserve"> </v>
      </c>
      <c r="AG8" s="70" t="str">
        <f>BigCF!AH7</f>
        <v xml:space="preserve"> </v>
      </c>
      <c r="AH8" s="70" t="str">
        <f>BigCF!AI7</f>
        <v xml:space="preserve"> </v>
      </c>
      <c r="AI8" s="70" t="str">
        <f>BigCF!AJ7</f>
        <v xml:space="preserve"> </v>
      </c>
      <c r="AJ8" s="70" t="str">
        <f>BigCF!AK7</f>
        <v xml:space="preserve"> </v>
      </c>
      <c r="AK8" s="70" t="str">
        <f>BigCF!AL7</f>
        <v xml:space="preserve"> </v>
      </c>
      <c r="AL8" s="70" t="str">
        <f>BigCF!AM7</f>
        <v xml:space="preserve"> </v>
      </c>
      <c r="AM8" s="70" t="str">
        <f>BigCF!AN7</f>
        <v xml:space="preserve"> </v>
      </c>
      <c r="AN8" s="70" t="str">
        <f>BigCF!AO7</f>
        <v xml:space="preserve"> </v>
      </c>
      <c r="AO8" s="70" t="str">
        <f>BigCF!AP7</f>
        <v xml:space="preserve"> </v>
      </c>
      <c r="AP8" s="70" t="str">
        <f>BigCF!AQ7</f>
        <v xml:space="preserve"> </v>
      </c>
      <c r="AQ8" s="70" t="str">
        <f>BigCF!AR7</f>
        <v xml:space="preserve"> </v>
      </c>
      <c r="AR8" s="70" t="str">
        <f>BigCF!AS7</f>
        <v xml:space="preserve"> </v>
      </c>
      <c r="AS8" s="70" t="str">
        <f>BigCF!AT7</f>
        <v xml:space="preserve"> </v>
      </c>
      <c r="AT8" s="70" t="str">
        <f>BigCF!AU7</f>
        <v xml:space="preserve"> </v>
      </c>
      <c r="AU8" s="70" t="str">
        <f>BigCF!AV7</f>
        <v xml:space="preserve"> </v>
      </c>
      <c r="AV8" s="70" t="str">
        <f>BigCF!AW7</f>
        <v xml:space="preserve"> </v>
      </c>
      <c r="AW8" s="70" t="str">
        <f>BigCF!AX7</f>
        <v xml:space="preserve"> </v>
      </c>
      <c r="AX8" s="70" t="str">
        <f>BigCF!AY7</f>
        <v xml:space="preserve"> </v>
      </c>
      <c r="AY8" s="70" t="str">
        <f>BigCF!AZ7</f>
        <v xml:space="preserve"> </v>
      </c>
      <c r="AZ8" s="70" t="str">
        <f>BigCF!BA7</f>
        <v xml:space="preserve"> </v>
      </c>
      <c r="BA8" s="70" t="str">
        <f>BigCF!BB7</f>
        <v xml:space="preserve"> </v>
      </c>
      <c r="BB8" s="70" t="str">
        <f>BigCF!BC7</f>
        <v xml:space="preserve"> </v>
      </c>
      <c r="BC8" s="70" t="str">
        <f>BigCF!BD7</f>
        <v xml:space="preserve"> </v>
      </c>
      <c r="BD8" s="70" t="str">
        <f>BigCF!BE7</f>
        <v xml:space="preserve"> </v>
      </c>
      <c r="BE8" s="70" t="str">
        <f>BigCF!BF7</f>
        <v xml:space="preserve"> </v>
      </c>
      <c r="BF8" s="70" t="str">
        <f>BigCF!BG7</f>
        <v xml:space="preserve"> </v>
      </c>
      <c r="BG8" s="70" t="str">
        <f>BigCF!BH7</f>
        <v xml:space="preserve"> </v>
      </c>
      <c r="BH8" s="70" t="str">
        <f>BigCF!BI7</f>
        <v xml:space="preserve"> </v>
      </c>
      <c r="BI8" s="70" t="str">
        <f>BigCF!BJ7</f>
        <v xml:space="preserve"> </v>
      </c>
      <c r="BJ8" s="70" t="str">
        <f>BigCF!BK7</f>
        <v xml:space="preserve"> </v>
      </c>
      <c r="BK8" s="70"/>
    </row>
    <row r="9" spans="1:63" s="5" customFormat="1" ht="12" hidden="1">
      <c r="A9" s="79"/>
      <c r="B9" s="71" t="str">
        <f>BigCF!C8</f>
        <v/>
      </c>
      <c r="C9" s="70" t="str">
        <f>BigCF!D8</f>
        <v xml:space="preserve"> </v>
      </c>
      <c r="D9" s="70" t="str">
        <f>BigCF!E8</f>
        <v xml:space="preserve"> </v>
      </c>
      <c r="E9" s="70" t="str">
        <f>BigCF!F8</f>
        <v xml:space="preserve"> </v>
      </c>
      <c r="F9" s="70" t="str">
        <f>BigCF!G8</f>
        <v xml:space="preserve"> </v>
      </c>
      <c r="G9" s="70" t="str">
        <f>BigCF!H8</f>
        <v xml:space="preserve"> </v>
      </c>
      <c r="H9" s="70" t="str">
        <f>BigCF!I8</f>
        <v xml:space="preserve"> </v>
      </c>
      <c r="I9" s="70" t="str">
        <f>BigCF!J8</f>
        <v xml:space="preserve"> </v>
      </c>
      <c r="J9" s="70" t="str">
        <f>BigCF!K8</f>
        <v xml:space="preserve"> </v>
      </c>
      <c r="K9" s="70" t="str">
        <f>BigCF!L8</f>
        <v xml:space="preserve"> </v>
      </c>
      <c r="L9" s="70" t="str">
        <f>BigCF!M8</f>
        <v xml:space="preserve"> </v>
      </c>
      <c r="M9" s="70" t="str">
        <f>BigCF!N8</f>
        <v xml:space="preserve"> </v>
      </c>
      <c r="N9" s="70" t="str">
        <f>BigCF!O8</f>
        <v xml:space="preserve"> </v>
      </c>
      <c r="O9" s="70" t="str">
        <f>BigCF!P8</f>
        <v xml:space="preserve"> </v>
      </c>
      <c r="P9" s="70" t="str">
        <f>BigCF!Q8</f>
        <v xml:space="preserve"> </v>
      </c>
      <c r="Q9" s="70" t="str">
        <f>BigCF!R8</f>
        <v xml:space="preserve"> </v>
      </c>
      <c r="R9" s="70" t="str">
        <f>BigCF!S8</f>
        <v xml:space="preserve"> </v>
      </c>
      <c r="S9" s="70" t="str">
        <f>BigCF!T8</f>
        <v xml:space="preserve"> </v>
      </c>
      <c r="T9" s="70" t="str">
        <f>BigCF!U8</f>
        <v xml:space="preserve"> </v>
      </c>
      <c r="U9" s="70" t="str">
        <f>BigCF!V8</f>
        <v xml:space="preserve"> </v>
      </c>
      <c r="V9" s="70" t="str">
        <f>BigCF!W8</f>
        <v xml:space="preserve"> </v>
      </c>
      <c r="W9" s="70" t="str">
        <f>BigCF!X8</f>
        <v xml:space="preserve"> </v>
      </c>
      <c r="X9" s="70" t="str">
        <f>BigCF!Y8</f>
        <v xml:space="preserve"> </v>
      </c>
      <c r="Y9" s="70" t="str">
        <f>BigCF!Z8</f>
        <v xml:space="preserve"> </v>
      </c>
      <c r="Z9" s="70" t="str">
        <f>BigCF!AA8</f>
        <v xml:space="preserve"> </v>
      </c>
      <c r="AA9" s="70" t="str">
        <f>BigCF!AB8</f>
        <v xml:space="preserve"> </v>
      </c>
      <c r="AB9" s="70" t="str">
        <f>BigCF!AC8</f>
        <v xml:space="preserve"> </v>
      </c>
      <c r="AC9" s="70" t="str">
        <f>BigCF!AD8</f>
        <v xml:space="preserve"> </v>
      </c>
      <c r="AD9" s="70" t="str">
        <f>BigCF!AE8</f>
        <v xml:space="preserve"> </v>
      </c>
      <c r="AE9" s="70" t="str">
        <f>BigCF!AF8</f>
        <v xml:space="preserve"> </v>
      </c>
      <c r="AF9" s="70" t="str">
        <f>BigCF!AG8</f>
        <v xml:space="preserve"> </v>
      </c>
      <c r="AG9" s="70" t="str">
        <f>BigCF!AH8</f>
        <v xml:space="preserve"> </v>
      </c>
      <c r="AH9" s="70" t="str">
        <f>BigCF!AI8</f>
        <v xml:space="preserve"> </v>
      </c>
      <c r="AI9" s="70" t="str">
        <f>BigCF!AJ8</f>
        <v xml:space="preserve"> </v>
      </c>
      <c r="AJ9" s="70" t="str">
        <f>BigCF!AK8</f>
        <v xml:space="preserve"> </v>
      </c>
      <c r="AK9" s="70" t="str">
        <f>BigCF!AL8</f>
        <v xml:space="preserve"> </v>
      </c>
      <c r="AL9" s="70" t="str">
        <f>BigCF!AM8</f>
        <v xml:space="preserve"> </v>
      </c>
      <c r="AM9" s="70" t="str">
        <f>BigCF!AN8</f>
        <v xml:space="preserve"> </v>
      </c>
      <c r="AN9" s="70" t="str">
        <f>BigCF!AO8</f>
        <v xml:space="preserve"> </v>
      </c>
      <c r="AO9" s="70" t="str">
        <f>BigCF!AP8</f>
        <v xml:space="preserve"> </v>
      </c>
      <c r="AP9" s="70" t="str">
        <f>BigCF!AQ8</f>
        <v xml:space="preserve"> </v>
      </c>
      <c r="AQ9" s="70" t="str">
        <f>BigCF!AR8</f>
        <v xml:space="preserve"> </v>
      </c>
      <c r="AR9" s="70" t="str">
        <f>BigCF!AS8</f>
        <v xml:space="preserve"> </v>
      </c>
      <c r="AS9" s="70" t="str">
        <f>BigCF!AT8</f>
        <v xml:space="preserve"> </v>
      </c>
      <c r="AT9" s="70" t="str">
        <f>BigCF!AU8</f>
        <v xml:space="preserve"> </v>
      </c>
      <c r="AU9" s="70" t="str">
        <f>BigCF!AV8</f>
        <v xml:space="preserve"> </v>
      </c>
      <c r="AV9" s="70" t="str">
        <f>BigCF!AW8</f>
        <v xml:space="preserve"> </v>
      </c>
      <c r="AW9" s="70" t="str">
        <f>BigCF!AX8</f>
        <v xml:space="preserve"> </v>
      </c>
      <c r="AX9" s="70" t="str">
        <f>BigCF!AY8</f>
        <v xml:space="preserve"> </v>
      </c>
      <c r="AY9" s="70" t="str">
        <f>BigCF!AZ8</f>
        <v xml:space="preserve"> </v>
      </c>
      <c r="AZ9" s="70" t="str">
        <f>BigCF!BA8</f>
        <v xml:space="preserve"> </v>
      </c>
      <c r="BA9" s="70" t="str">
        <f>BigCF!BB8</f>
        <v xml:space="preserve"> </v>
      </c>
      <c r="BB9" s="70" t="str">
        <f>BigCF!BC8</f>
        <v xml:space="preserve"> </v>
      </c>
      <c r="BC9" s="70" t="str">
        <f>BigCF!BD8</f>
        <v xml:space="preserve"> </v>
      </c>
      <c r="BD9" s="70" t="str">
        <f>BigCF!BE8</f>
        <v xml:space="preserve"> </v>
      </c>
      <c r="BE9" s="70" t="str">
        <f>BigCF!BF8</f>
        <v xml:space="preserve"> </v>
      </c>
      <c r="BF9" s="70" t="str">
        <f>BigCF!BG8</f>
        <v xml:space="preserve"> </v>
      </c>
      <c r="BG9" s="70" t="str">
        <f>BigCF!BH8</f>
        <v xml:space="preserve"> </v>
      </c>
      <c r="BH9" s="70" t="str">
        <f>BigCF!BI8</f>
        <v xml:space="preserve"> </v>
      </c>
      <c r="BI9" s="70" t="str">
        <f>BigCF!BJ8</f>
        <v xml:space="preserve"> </v>
      </c>
      <c r="BJ9" s="70" t="str">
        <f>BigCF!BK8</f>
        <v xml:space="preserve"> </v>
      </c>
      <c r="BK9" s="70"/>
    </row>
    <row r="10" spans="1:63" s="5" customFormat="1" ht="12" hidden="1">
      <c r="A10" s="79"/>
      <c r="B10" s="71" t="str">
        <f>BigCF!C9</f>
        <v/>
      </c>
      <c r="C10" s="70" t="str">
        <f>BigCF!D9</f>
        <v xml:space="preserve"> </v>
      </c>
      <c r="D10" s="70" t="str">
        <f>BigCF!E9</f>
        <v xml:space="preserve"> </v>
      </c>
      <c r="E10" s="70" t="str">
        <f>BigCF!F9</f>
        <v xml:space="preserve"> </v>
      </c>
      <c r="F10" s="70" t="str">
        <f>BigCF!G9</f>
        <v xml:space="preserve"> </v>
      </c>
      <c r="G10" s="70" t="str">
        <f>BigCF!H9</f>
        <v xml:space="preserve"> </v>
      </c>
      <c r="H10" s="70" t="str">
        <f>BigCF!I9</f>
        <v xml:space="preserve"> </v>
      </c>
      <c r="I10" s="70" t="str">
        <f>BigCF!J9</f>
        <v xml:space="preserve"> </v>
      </c>
      <c r="J10" s="70" t="str">
        <f>BigCF!K9</f>
        <v xml:space="preserve"> </v>
      </c>
      <c r="K10" s="70" t="str">
        <f>BigCF!L9</f>
        <v xml:space="preserve"> </v>
      </c>
      <c r="L10" s="70" t="str">
        <f>BigCF!M9</f>
        <v xml:space="preserve"> </v>
      </c>
      <c r="M10" s="70" t="str">
        <f>BigCF!N9</f>
        <v xml:space="preserve"> </v>
      </c>
      <c r="N10" s="70" t="str">
        <f>BigCF!O9</f>
        <v xml:space="preserve"> </v>
      </c>
      <c r="O10" s="70" t="str">
        <f>BigCF!P9</f>
        <v xml:space="preserve"> </v>
      </c>
      <c r="P10" s="70" t="str">
        <f>BigCF!Q9</f>
        <v xml:space="preserve"> </v>
      </c>
      <c r="Q10" s="70" t="str">
        <f>BigCF!R9</f>
        <v xml:space="preserve"> </v>
      </c>
      <c r="R10" s="70" t="str">
        <f>BigCF!S9</f>
        <v xml:space="preserve"> </v>
      </c>
      <c r="S10" s="70" t="str">
        <f>BigCF!T9</f>
        <v xml:space="preserve"> </v>
      </c>
      <c r="T10" s="70" t="str">
        <f>BigCF!U9</f>
        <v xml:space="preserve"> </v>
      </c>
      <c r="U10" s="70" t="str">
        <f>BigCF!V9</f>
        <v xml:space="preserve"> </v>
      </c>
      <c r="V10" s="70" t="str">
        <f>BigCF!W9</f>
        <v xml:space="preserve"> </v>
      </c>
      <c r="W10" s="70" t="str">
        <f>BigCF!X9</f>
        <v xml:space="preserve"> </v>
      </c>
      <c r="X10" s="70" t="str">
        <f>BigCF!Y9</f>
        <v xml:space="preserve"> </v>
      </c>
      <c r="Y10" s="70" t="str">
        <f>BigCF!Z9</f>
        <v xml:space="preserve"> </v>
      </c>
      <c r="Z10" s="70" t="str">
        <f>BigCF!AA9</f>
        <v xml:space="preserve"> </v>
      </c>
      <c r="AA10" s="70" t="str">
        <f>BigCF!AB9</f>
        <v xml:space="preserve"> </v>
      </c>
      <c r="AB10" s="70" t="str">
        <f>BigCF!AC9</f>
        <v xml:space="preserve"> </v>
      </c>
      <c r="AC10" s="70" t="str">
        <f>BigCF!AD9</f>
        <v xml:space="preserve"> </v>
      </c>
      <c r="AD10" s="70" t="str">
        <f>BigCF!AE9</f>
        <v xml:space="preserve"> </v>
      </c>
      <c r="AE10" s="70" t="str">
        <f>BigCF!AF9</f>
        <v xml:space="preserve"> </v>
      </c>
      <c r="AF10" s="70" t="str">
        <f>BigCF!AG9</f>
        <v xml:space="preserve"> </v>
      </c>
      <c r="AG10" s="70" t="str">
        <f>BigCF!AH9</f>
        <v xml:space="preserve"> </v>
      </c>
      <c r="AH10" s="70" t="str">
        <f>BigCF!AI9</f>
        <v xml:space="preserve"> </v>
      </c>
      <c r="AI10" s="70" t="str">
        <f>BigCF!AJ9</f>
        <v xml:space="preserve"> </v>
      </c>
      <c r="AJ10" s="70" t="str">
        <f>BigCF!AK9</f>
        <v xml:space="preserve"> </v>
      </c>
      <c r="AK10" s="70" t="str">
        <f>BigCF!AL9</f>
        <v xml:space="preserve"> </v>
      </c>
      <c r="AL10" s="70" t="str">
        <f>BigCF!AM9</f>
        <v xml:space="preserve"> </v>
      </c>
      <c r="AM10" s="70" t="str">
        <f>BigCF!AN9</f>
        <v xml:space="preserve"> </v>
      </c>
      <c r="AN10" s="70" t="str">
        <f>BigCF!AO9</f>
        <v xml:space="preserve"> </v>
      </c>
      <c r="AO10" s="70" t="str">
        <f>BigCF!AP9</f>
        <v xml:space="preserve"> </v>
      </c>
      <c r="AP10" s="70" t="str">
        <f>BigCF!AQ9</f>
        <v xml:space="preserve"> </v>
      </c>
      <c r="AQ10" s="70" t="str">
        <f>BigCF!AR9</f>
        <v xml:space="preserve"> </v>
      </c>
      <c r="AR10" s="70" t="str">
        <f>BigCF!AS9</f>
        <v xml:space="preserve"> </v>
      </c>
      <c r="AS10" s="70" t="str">
        <f>BigCF!AT9</f>
        <v xml:space="preserve"> </v>
      </c>
      <c r="AT10" s="70" t="str">
        <f>BigCF!AU9</f>
        <v xml:space="preserve"> </v>
      </c>
      <c r="AU10" s="70" t="str">
        <f>BigCF!AV9</f>
        <v xml:space="preserve"> </v>
      </c>
      <c r="AV10" s="70" t="str">
        <f>BigCF!AW9</f>
        <v xml:space="preserve"> </v>
      </c>
      <c r="AW10" s="70" t="str">
        <f>BigCF!AX9</f>
        <v xml:space="preserve"> </v>
      </c>
      <c r="AX10" s="70" t="str">
        <f>BigCF!AY9</f>
        <v xml:space="preserve"> </v>
      </c>
      <c r="AY10" s="70" t="str">
        <f>BigCF!AZ9</f>
        <v xml:space="preserve"> </v>
      </c>
      <c r="AZ10" s="70" t="str">
        <f>BigCF!BA9</f>
        <v xml:space="preserve"> </v>
      </c>
      <c r="BA10" s="70" t="str">
        <f>BigCF!BB9</f>
        <v xml:space="preserve"> </v>
      </c>
      <c r="BB10" s="70" t="str">
        <f>BigCF!BC9</f>
        <v xml:space="preserve"> </v>
      </c>
      <c r="BC10" s="70" t="str">
        <f>BigCF!BD9</f>
        <v xml:space="preserve"> </v>
      </c>
      <c r="BD10" s="70" t="str">
        <f>BigCF!BE9</f>
        <v xml:space="preserve"> </v>
      </c>
      <c r="BE10" s="70" t="str">
        <f>BigCF!BF9</f>
        <v xml:space="preserve"> </v>
      </c>
      <c r="BF10" s="70" t="str">
        <f>BigCF!BG9</f>
        <v xml:space="preserve"> </v>
      </c>
      <c r="BG10" s="70" t="str">
        <f>BigCF!BH9</f>
        <v xml:space="preserve"> </v>
      </c>
      <c r="BH10" s="70" t="str">
        <f>BigCF!BI9</f>
        <v xml:space="preserve"> </v>
      </c>
      <c r="BI10" s="70" t="str">
        <f>BigCF!BJ9</f>
        <v xml:space="preserve"> </v>
      </c>
      <c r="BJ10" s="70" t="str">
        <f>BigCF!BK9</f>
        <v xml:space="preserve"> </v>
      </c>
      <c r="BK10" s="70"/>
    </row>
    <row r="11" spans="1:63" s="5" customFormat="1" ht="12" hidden="1">
      <c r="A11" s="79"/>
      <c r="B11" s="105" t="str">
        <f>BigCF!C10</f>
        <v/>
      </c>
      <c r="C11" s="298" t="str">
        <f>BigCF!D10</f>
        <v xml:space="preserve"> </v>
      </c>
      <c r="D11" s="298" t="str">
        <f>BigCF!E10</f>
        <v xml:space="preserve"> </v>
      </c>
      <c r="E11" s="298" t="str">
        <f>BigCF!F10</f>
        <v xml:space="preserve"> </v>
      </c>
      <c r="F11" s="298" t="str">
        <f>BigCF!G10</f>
        <v xml:space="preserve"> </v>
      </c>
      <c r="G11" s="298" t="str">
        <f>BigCF!H10</f>
        <v xml:space="preserve"> </v>
      </c>
      <c r="H11" s="298" t="str">
        <f>BigCF!I10</f>
        <v xml:space="preserve"> </v>
      </c>
      <c r="I11" s="298" t="str">
        <f>BigCF!J10</f>
        <v xml:space="preserve"> </v>
      </c>
      <c r="J11" s="298" t="str">
        <f>BigCF!K10</f>
        <v xml:space="preserve"> </v>
      </c>
      <c r="K11" s="298" t="str">
        <f>BigCF!L10</f>
        <v xml:space="preserve"> </v>
      </c>
      <c r="L11" s="298" t="str">
        <f>BigCF!M10</f>
        <v xml:space="preserve"> </v>
      </c>
      <c r="M11" s="298" t="str">
        <f>BigCF!N10</f>
        <v xml:space="preserve"> </v>
      </c>
      <c r="N11" s="298" t="str">
        <f>BigCF!O10</f>
        <v xml:space="preserve"> </v>
      </c>
      <c r="O11" s="298" t="str">
        <f>BigCF!P10</f>
        <v xml:space="preserve"> </v>
      </c>
      <c r="P11" s="298" t="str">
        <f>BigCF!Q10</f>
        <v xml:space="preserve"> </v>
      </c>
      <c r="Q11" s="298" t="str">
        <f>BigCF!R10</f>
        <v xml:space="preserve"> </v>
      </c>
      <c r="R11" s="298" t="str">
        <f>BigCF!S10</f>
        <v xml:space="preserve"> </v>
      </c>
      <c r="S11" s="298" t="str">
        <f>BigCF!T10</f>
        <v xml:space="preserve"> </v>
      </c>
      <c r="T11" s="298" t="str">
        <f>BigCF!U10</f>
        <v xml:space="preserve"> </v>
      </c>
      <c r="U11" s="298" t="str">
        <f>BigCF!V10</f>
        <v xml:space="preserve"> </v>
      </c>
      <c r="V11" s="298" t="str">
        <f>BigCF!W10</f>
        <v xml:space="preserve"> </v>
      </c>
      <c r="W11" s="298" t="str">
        <f>BigCF!X10</f>
        <v xml:space="preserve"> </v>
      </c>
      <c r="X11" s="298" t="str">
        <f>BigCF!Y10</f>
        <v xml:space="preserve"> </v>
      </c>
      <c r="Y11" s="298" t="str">
        <f>BigCF!Z10</f>
        <v xml:space="preserve"> </v>
      </c>
      <c r="Z11" s="298" t="str">
        <f>BigCF!AA10</f>
        <v xml:space="preserve"> </v>
      </c>
      <c r="AA11" s="298" t="str">
        <f>BigCF!AB10</f>
        <v xml:space="preserve"> </v>
      </c>
      <c r="AB11" s="298" t="str">
        <f>BigCF!AC10</f>
        <v xml:space="preserve"> </v>
      </c>
      <c r="AC11" s="298" t="str">
        <f>BigCF!AD10</f>
        <v xml:space="preserve"> </v>
      </c>
      <c r="AD11" s="298" t="str">
        <f>BigCF!AE10</f>
        <v xml:space="preserve"> </v>
      </c>
      <c r="AE11" s="298" t="str">
        <f>BigCF!AF10</f>
        <v xml:space="preserve"> </v>
      </c>
      <c r="AF11" s="298" t="str">
        <f>BigCF!AG10</f>
        <v xml:space="preserve"> </v>
      </c>
      <c r="AG11" s="298" t="str">
        <f>BigCF!AH10</f>
        <v xml:space="preserve"> </v>
      </c>
      <c r="AH11" s="298" t="str">
        <f>BigCF!AI10</f>
        <v xml:space="preserve"> </v>
      </c>
      <c r="AI11" s="298" t="str">
        <f>BigCF!AJ10</f>
        <v xml:space="preserve"> </v>
      </c>
      <c r="AJ11" s="298" t="str">
        <f>BigCF!AK10</f>
        <v xml:space="preserve"> </v>
      </c>
      <c r="AK11" s="298" t="str">
        <f>BigCF!AL10</f>
        <v xml:space="preserve"> </v>
      </c>
      <c r="AL11" s="298" t="str">
        <f>BigCF!AM10</f>
        <v xml:space="preserve"> </v>
      </c>
      <c r="AM11" s="298" t="str">
        <f>BigCF!AN10</f>
        <v xml:space="preserve"> </v>
      </c>
      <c r="AN11" s="298" t="str">
        <f>BigCF!AO10</f>
        <v xml:space="preserve"> </v>
      </c>
      <c r="AO11" s="298" t="str">
        <f>BigCF!AP10</f>
        <v xml:space="preserve"> </v>
      </c>
      <c r="AP11" s="298" t="str">
        <f>BigCF!AQ10</f>
        <v xml:space="preserve"> </v>
      </c>
      <c r="AQ11" s="298" t="str">
        <f>BigCF!AR10</f>
        <v xml:space="preserve"> </v>
      </c>
      <c r="AR11" s="298" t="str">
        <f>BigCF!AS10</f>
        <v xml:space="preserve"> </v>
      </c>
      <c r="AS11" s="298" t="str">
        <f>BigCF!AT10</f>
        <v xml:space="preserve"> </v>
      </c>
      <c r="AT11" s="298" t="str">
        <f>BigCF!AU10</f>
        <v xml:space="preserve"> </v>
      </c>
      <c r="AU11" s="298" t="str">
        <f>BigCF!AV10</f>
        <v xml:space="preserve"> </v>
      </c>
      <c r="AV11" s="298" t="str">
        <f>BigCF!AW10</f>
        <v xml:space="preserve"> </v>
      </c>
      <c r="AW11" s="298" t="str">
        <f>BigCF!AX10</f>
        <v xml:space="preserve"> </v>
      </c>
      <c r="AX11" s="298" t="str">
        <f>BigCF!AY10</f>
        <v xml:space="preserve"> </v>
      </c>
      <c r="AY11" s="298" t="str">
        <f>BigCF!AZ10</f>
        <v xml:space="preserve"> </v>
      </c>
      <c r="AZ11" s="298" t="str">
        <f>BigCF!BA10</f>
        <v xml:space="preserve"> </v>
      </c>
      <c r="BA11" s="298" t="str">
        <f>BigCF!BB10</f>
        <v xml:space="preserve"> </v>
      </c>
      <c r="BB11" s="298" t="str">
        <f>BigCF!BC10</f>
        <v xml:space="preserve"> </v>
      </c>
      <c r="BC11" s="298" t="str">
        <f>BigCF!BD10</f>
        <v xml:space="preserve"> </v>
      </c>
      <c r="BD11" s="298" t="str">
        <f>BigCF!BE10</f>
        <v xml:space="preserve"> </v>
      </c>
      <c r="BE11" s="298" t="str">
        <f>BigCF!BF10</f>
        <v xml:space="preserve"> </v>
      </c>
      <c r="BF11" s="298" t="str">
        <f>BigCF!BG10</f>
        <v xml:space="preserve"> </v>
      </c>
      <c r="BG11" s="298" t="str">
        <f>BigCF!BH10</f>
        <v xml:space="preserve"> </v>
      </c>
      <c r="BH11" s="298" t="str">
        <f>BigCF!BI10</f>
        <v xml:space="preserve"> </v>
      </c>
      <c r="BI11" s="298" t="str">
        <f>BigCF!BJ10</f>
        <v xml:space="preserve"> </v>
      </c>
      <c r="BJ11" s="298" t="str">
        <f>BigCF!BK10</f>
        <v xml:space="preserve"> </v>
      </c>
      <c r="BK11" s="298"/>
    </row>
    <row r="12" spans="1:63" s="5" customFormat="1" ht="12">
      <c r="A12" s="299"/>
      <c r="B12" s="300"/>
      <c r="C12" s="301"/>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row>
    <row r="13" spans="1:63" s="5" customFormat="1" ht="12">
      <c r="A13" s="358" t="s">
        <v>940</v>
      </c>
      <c r="B13" s="359"/>
      <c r="C13" s="69">
        <f>BigCF!D321</f>
        <v>400</v>
      </c>
      <c r="D13" s="69">
        <f>C108</f>
        <v>461.01663000000002</v>
      </c>
      <c r="E13" s="69">
        <f t="shared" ref="E13:BJ13" si="0">D108</f>
        <v>517.95529325999996</v>
      </c>
      <c r="F13" s="69">
        <f t="shared" si="0"/>
        <v>563.70783384651997</v>
      </c>
      <c r="G13" s="69">
        <f t="shared" si="0"/>
        <v>612.15187951421308</v>
      </c>
      <c r="H13" s="69">
        <f t="shared" si="0"/>
        <v>649.29281327324145</v>
      </c>
      <c r="I13" s="69">
        <f t="shared" si="0"/>
        <v>741.96680889978791</v>
      </c>
      <c r="J13" s="69">
        <f t="shared" si="0"/>
        <v>823.22615251758748</v>
      </c>
      <c r="K13" s="69">
        <f t="shared" si="0"/>
        <v>906.94801482262255</v>
      </c>
      <c r="L13" s="69">
        <f t="shared" si="0"/>
        <v>979.03732085226773</v>
      </c>
      <c r="M13" s="69">
        <f t="shared" si="0"/>
        <v>1053.2708054939721</v>
      </c>
      <c r="N13" s="69">
        <f t="shared" si="0"/>
        <v>1166.0401471049602</v>
      </c>
      <c r="O13" s="69">
        <f t="shared" si="0"/>
        <v>1280.9350273991699</v>
      </c>
      <c r="P13" s="69">
        <f t="shared" si="0"/>
        <v>1383.8596974539682</v>
      </c>
      <c r="Q13" s="69">
        <f t="shared" si="0"/>
        <v>1488.5902168488763</v>
      </c>
      <c r="R13" s="69">
        <f t="shared" si="0"/>
        <v>1581.1301972825738</v>
      </c>
      <c r="S13" s="69">
        <f t="shared" si="0"/>
        <v>1722.4144676771389</v>
      </c>
      <c r="T13" s="69">
        <f t="shared" si="0"/>
        <v>1851.2813066124932</v>
      </c>
      <c r="U13" s="69">
        <f t="shared" si="0"/>
        <v>1981.6058792257181</v>
      </c>
      <c r="V13" s="69">
        <f t="shared" si="0"/>
        <v>2099.3911009841695</v>
      </c>
      <c r="W13" s="69">
        <f t="shared" si="0"/>
        <v>2218.4118931861376</v>
      </c>
      <c r="X13" s="69">
        <f t="shared" si="0"/>
        <v>2346.9573269725101</v>
      </c>
      <c r="Y13" s="69">
        <f t="shared" si="0"/>
        <v>2476.459851626455</v>
      </c>
      <c r="Z13" s="69">
        <f t="shared" si="0"/>
        <v>2592.8213813297079</v>
      </c>
      <c r="AA13" s="69">
        <f t="shared" si="0"/>
        <v>2710.0156340923672</v>
      </c>
      <c r="AB13" s="69">
        <f t="shared" si="0"/>
        <v>2813.7442753605519</v>
      </c>
      <c r="AC13" s="69">
        <f t="shared" si="0"/>
        <v>2891.8626739112729</v>
      </c>
      <c r="AD13" s="69">
        <f t="shared" si="0"/>
        <v>2956.2373092590951</v>
      </c>
      <c r="AE13" s="69">
        <f t="shared" si="0"/>
        <v>3020.740693877613</v>
      </c>
      <c r="AF13" s="69">
        <f t="shared" si="0"/>
        <v>3071.1730852653682</v>
      </c>
      <c r="AG13" s="69">
        <f t="shared" si="0"/>
        <v>3121.4063414358989</v>
      </c>
      <c r="AH13" s="69">
        <f t="shared" si="0"/>
        <v>4827.84006411877</v>
      </c>
      <c r="AI13" s="69">
        <f t="shared" si="0"/>
        <v>4930.5869142470074</v>
      </c>
      <c r="AJ13" s="69">
        <f t="shared" si="0"/>
        <v>5018.7392580755022</v>
      </c>
      <c r="AK13" s="69">
        <f t="shared" si="0"/>
        <v>5106.1679065916533</v>
      </c>
      <c r="AL13" s="69">
        <f t="shared" si="0"/>
        <v>5178.7714124048362</v>
      </c>
      <c r="AM13" s="69">
        <f t="shared" si="0"/>
        <v>5470.6474052296462</v>
      </c>
      <c r="AN13" s="69">
        <f t="shared" si="0"/>
        <v>5391.7287288201051</v>
      </c>
      <c r="AO13" s="69">
        <f t="shared" si="0"/>
        <v>5312.3516150577452</v>
      </c>
      <c r="AP13" s="69">
        <f t="shared" si="0"/>
        <v>5218.2867470678611</v>
      </c>
      <c r="AQ13" s="69">
        <f t="shared" si="0"/>
        <v>5123.3323493419966</v>
      </c>
      <c r="AR13" s="69">
        <f t="shared" si="0"/>
        <v>5013.4586428206803</v>
      </c>
      <c r="AS13" s="69">
        <f t="shared" si="0"/>
        <v>4902.363188886322</v>
      </c>
      <c r="AT13" s="69">
        <f t="shared" si="0"/>
        <v>4775.9153440440941</v>
      </c>
      <c r="AU13" s="69">
        <f t="shared" si="0"/>
        <v>4647.9120035121823</v>
      </c>
      <c r="AV13" s="69">
        <f t="shared" si="0"/>
        <v>4504.2218562992066</v>
      </c>
      <c r="AW13" s="69">
        <f t="shared" si="0"/>
        <v>4359.9171006418046</v>
      </c>
      <c r="AX13" s="69">
        <f t="shared" si="0"/>
        <v>4199.4921354730877</v>
      </c>
      <c r="AY13" s="69">
        <f t="shared" si="0"/>
        <v>4036.8425203740335</v>
      </c>
      <c r="AZ13" s="69">
        <f t="shared" si="0"/>
        <v>3857.6352060447816</v>
      </c>
      <c r="BA13" s="69">
        <f t="shared" si="0"/>
        <v>3675.7648770868709</v>
      </c>
      <c r="BB13" s="69">
        <f t="shared" si="0"/>
        <v>3476.9978074710443</v>
      </c>
      <c r="BC13" s="69">
        <f t="shared" si="0"/>
        <v>3275.1278037159864</v>
      </c>
      <c r="BD13" s="69">
        <f t="shared" si="0"/>
        <v>3055.9202599534183</v>
      </c>
      <c r="BE13" s="69">
        <f t="shared" si="0"/>
        <v>2833.268301103325</v>
      </c>
      <c r="BF13" s="69">
        <f t="shared" si="0"/>
        <v>2592.8364383355315</v>
      </c>
      <c r="BG13" s="69">
        <f t="shared" si="0"/>
        <v>2177.4755118422022</v>
      </c>
      <c r="BH13" s="69">
        <f t="shared" si="0"/>
        <v>1743.5484634958866</v>
      </c>
      <c r="BI13" s="69">
        <f t="shared" si="0"/>
        <v>1304.8457610528783</v>
      </c>
      <c r="BJ13" s="69">
        <f t="shared" si="0"/>
        <v>847.02925320498389</v>
      </c>
      <c r="BK13" s="69"/>
    </row>
    <row r="14" spans="1:63" s="5" customFormat="1" ht="12">
      <c r="A14" s="360" t="s">
        <v>22</v>
      </c>
      <c r="B14" s="45" t="s">
        <v>752</v>
      </c>
      <c r="C14" s="18">
        <f>BigCF!D326</f>
        <v>500</v>
      </c>
      <c r="D14" s="18">
        <f>BigCF!E326</f>
        <v>500</v>
      </c>
      <c r="E14" s="18">
        <f>BigCF!F326</f>
        <v>500</v>
      </c>
      <c r="F14" s="18">
        <f>BigCF!G326</f>
        <v>500</v>
      </c>
      <c r="G14" s="18">
        <f>BigCF!H326</f>
        <v>500</v>
      </c>
      <c r="H14" s="18">
        <f>BigCF!I326</f>
        <v>573</v>
      </c>
      <c r="I14" s="18">
        <f>BigCF!J326</f>
        <v>573</v>
      </c>
      <c r="J14" s="18">
        <f>BigCF!K326</f>
        <v>573</v>
      </c>
      <c r="K14" s="18">
        <f>BigCF!L326</f>
        <v>573</v>
      </c>
      <c r="L14" s="18">
        <f>BigCF!M326</f>
        <v>573</v>
      </c>
      <c r="M14" s="18">
        <f>BigCF!N326</f>
        <v>649</v>
      </c>
      <c r="N14" s="18">
        <f>BigCF!O326</f>
        <v>649</v>
      </c>
      <c r="O14" s="18">
        <f>BigCF!P326</f>
        <v>649</v>
      </c>
      <c r="P14" s="18">
        <f>BigCF!Q326</f>
        <v>649</v>
      </c>
      <c r="Q14" s="18">
        <f>BigCF!R326</f>
        <v>649</v>
      </c>
      <c r="R14" s="18">
        <f>BigCF!S326</f>
        <v>724</v>
      </c>
      <c r="S14" s="18">
        <f>BigCF!T326</f>
        <v>724</v>
      </c>
      <c r="T14" s="18">
        <f>BigCF!U326</f>
        <v>724</v>
      </c>
      <c r="U14" s="18">
        <f>BigCF!V326</f>
        <v>724</v>
      </c>
      <c r="V14" s="18">
        <f>BigCF!W326</f>
        <v>724</v>
      </c>
      <c r="W14" s="18">
        <f>BigCF!X326</f>
        <v>760</v>
      </c>
      <c r="X14" s="18">
        <f>BigCF!Y326</f>
        <v>760</v>
      </c>
      <c r="Y14" s="18">
        <f>BigCF!Z326</f>
        <v>760</v>
      </c>
      <c r="Z14" s="18">
        <f>BigCF!AA326</f>
        <v>760</v>
      </c>
      <c r="AA14" s="18">
        <f>BigCF!AB326</f>
        <v>760</v>
      </c>
      <c r="AB14" s="18">
        <f>BigCF!AC326</f>
        <v>718</v>
      </c>
      <c r="AC14" s="18">
        <f>BigCF!AD326</f>
        <v>718</v>
      </c>
      <c r="AD14" s="18">
        <f>BigCF!AE326</f>
        <v>718</v>
      </c>
      <c r="AE14" s="18">
        <f>BigCF!AF326</f>
        <v>718</v>
      </c>
      <c r="AF14" s="18">
        <f>BigCF!AG326</f>
        <v>718</v>
      </c>
      <c r="AG14" s="18">
        <f>BigCF!AH326</f>
        <v>718</v>
      </c>
      <c r="AH14" s="18">
        <f>BigCF!AI326</f>
        <v>511</v>
      </c>
      <c r="AI14" s="18">
        <f>BigCF!AJ326</f>
        <v>511</v>
      </c>
      <c r="AJ14" s="18">
        <f>BigCF!AK326</f>
        <v>511</v>
      </c>
      <c r="AK14" s="18">
        <f>BigCF!AL326</f>
        <v>511</v>
      </c>
      <c r="AL14" s="18">
        <f>BigCF!AM326</f>
        <v>511</v>
      </c>
      <c r="AM14" s="18">
        <f>BigCF!AN326</f>
        <v>0</v>
      </c>
      <c r="AN14" s="18">
        <f>BigCF!AO326</f>
        <v>0</v>
      </c>
      <c r="AO14" s="18">
        <f>BigCF!AP326</f>
        <v>0</v>
      </c>
      <c r="AP14" s="18">
        <f>BigCF!AQ326</f>
        <v>0</v>
      </c>
      <c r="AQ14" s="18">
        <f>BigCF!AR326</f>
        <v>0</v>
      </c>
      <c r="AR14" s="18">
        <f>BigCF!AS326</f>
        <v>0</v>
      </c>
      <c r="AS14" s="18">
        <f>BigCF!AT326</f>
        <v>0</v>
      </c>
      <c r="AT14" s="18">
        <f>BigCF!AU326</f>
        <v>0</v>
      </c>
      <c r="AU14" s="18">
        <f>BigCF!AV326</f>
        <v>0</v>
      </c>
      <c r="AV14" s="18">
        <f>BigCF!AW326</f>
        <v>0</v>
      </c>
      <c r="AW14" s="18">
        <f>BigCF!AX326</f>
        <v>0</v>
      </c>
      <c r="AX14" s="18">
        <f>BigCF!AY326</f>
        <v>0</v>
      </c>
      <c r="AY14" s="18">
        <f>BigCF!AZ326</f>
        <v>0</v>
      </c>
      <c r="AZ14" s="18">
        <f>BigCF!BA326</f>
        <v>0</v>
      </c>
      <c r="BA14" s="18">
        <f>BigCF!BB326</f>
        <v>0</v>
      </c>
      <c r="BB14" s="18">
        <f>BigCF!BC326</f>
        <v>0</v>
      </c>
      <c r="BC14" s="18">
        <f>BigCF!BD326</f>
        <v>0</v>
      </c>
      <c r="BD14" s="18">
        <f>BigCF!BE326</f>
        <v>0</v>
      </c>
      <c r="BE14" s="18">
        <f>BigCF!BF326</f>
        <v>0</v>
      </c>
      <c r="BF14" s="18">
        <f>BigCF!BG326</f>
        <v>0</v>
      </c>
      <c r="BG14" s="18">
        <f>BigCF!BH326</f>
        <v>0</v>
      </c>
      <c r="BH14" s="18">
        <f>BigCF!BI326</f>
        <v>0</v>
      </c>
      <c r="BI14" s="18">
        <f>BigCF!BJ326</f>
        <v>0</v>
      </c>
      <c r="BJ14" s="18">
        <f>BigCF!BK326</f>
        <v>0</v>
      </c>
      <c r="BK14" s="282">
        <f>SUM(C14:BJ14)</f>
        <v>22893</v>
      </c>
    </row>
    <row r="15" spans="1:63" s="5" customFormat="1" ht="12">
      <c r="A15" s="361"/>
      <c r="B15" s="47" t="s">
        <v>757</v>
      </c>
      <c r="C15" s="18">
        <f>BigCF!D327</f>
        <v>0</v>
      </c>
      <c r="D15" s="18">
        <f>BigCF!E327</f>
        <v>0</v>
      </c>
      <c r="E15" s="18">
        <f>BigCF!F327</f>
        <v>0</v>
      </c>
      <c r="F15" s="18">
        <f>BigCF!G327</f>
        <v>0</v>
      </c>
      <c r="G15" s="18">
        <f>BigCF!H327</f>
        <v>0</v>
      </c>
      <c r="H15" s="18">
        <f>BigCF!I327</f>
        <v>0</v>
      </c>
      <c r="I15" s="18">
        <f>BigCF!J327</f>
        <v>0</v>
      </c>
      <c r="J15" s="18">
        <f>BigCF!K327</f>
        <v>0</v>
      </c>
      <c r="K15" s="18">
        <f>BigCF!L327</f>
        <v>0</v>
      </c>
      <c r="L15" s="18">
        <f>BigCF!M327</f>
        <v>0</v>
      </c>
      <c r="M15" s="18">
        <f>BigCF!N327</f>
        <v>0</v>
      </c>
      <c r="N15" s="18">
        <f>BigCF!O327</f>
        <v>0</v>
      </c>
      <c r="O15" s="18">
        <f>BigCF!P327</f>
        <v>0</v>
      </c>
      <c r="P15" s="18">
        <f>BigCF!Q327</f>
        <v>0</v>
      </c>
      <c r="Q15" s="18">
        <f>BigCF!R327</f>
        <v>0</v>
      </c>
      <c r="R15" s="18">
        <f>BigCF!S327</f>
        <v>0</v>
      </c>
      <c r="S15" s="18">
        <f>BigCF!T327</f>
        <v>0</v>
      </c>
      <c r="T15" s="18">
        <f>BigCF!U327</f>
        <v>0</v>
      </c>
      <c r="U15" s="18">
        <f>BigCF!V327</f>
        <v>0</v>
      </c>
      <c r="V15" s="18">
        <f>BigCF!W327</f>
        <v>0</v>
      </c>
      <c r="W15" s="18">
        <f>BigCF!X327</f>
        <v>0</v>
      </c>
      <c r="X15" s="18">
        <f>BigCF!Y327</f>
        <v>0</v>
      </c>
      <c r="Y15" s="18">
        <f>BigCF!Z327</f>
        <v>0</v>
      </c>
      <c r="Z15" s="18">
        <f>BigCF!AA327</f>
        <v>0</v>
      </c>
      <c r="AA15" s="18">
        <f>BigCF!AB327</f>
        <v>0</v>
      </c>
      <c r="AB15" s="18">
        <f>BigCF!AC327</f>
        <v>0</v>
      </c>
      <c r="AC15" s="18">
        <f>BigCF!AD327</f>
        <v>0</v>
      </c>
      <c r="AD15" s="18">
        <f>BigCF!AE327</f>
        <v>0</v>
      </c>
      <c r="AE15" s="18">
        <f>BigCF!AF327</f>
        <v>0</v>
      </c>
      <c r="AF15" s="18">
        <f>BigCF!AG327</f>
        <v>0</v>
      </c>
      <c r="AG15" s="18">
        <f>BigCF!AH327</f>
        <v>0</v>
      </c>
      <c r="AH15" s="18">
        <f>BigCF!AI327</f>
        <v>0</v>
      </c>
      <c r="AI15" s="18">
        <f>BigCF!AJ327</f>
        <v>0</v>
      </c>
      <c r="AJ15" s="18">
        <f>BigCF!AK327</f>
        <v>0</v>
      </c>
      <c r="AK15" s="18">
        <f>BigCF!AL327</f>
        <v>0</v>
      </c>
      <c r="AL15" s="18">
        <f>BigCF!AM327</f>
        <v>0</v>
      </c>
      <c r="AM15" s="18">
        <f>BigCF!AN327</f>
        <v>0</v>
      </c>
      <c r="AN15" s="18">
        <f>BigCF!AO327</f>
        <v>0</v>
      </c>
      <c r="AO15" s="18">
        <f>BigCF!AP327</f>
        <v>0</v>
      </c>
      <c r="AP15" s="18">
        <f>BigCF!AQ327</f>
        <v>0</v>
      </c>
      <c r="AQ15" s="18">
        <f>BigCF!AR327</f>
        <v>0</v>
      </c>
      <c r="AR15" s="18">
        <f>BigCF!AS327</f>
        <v>0</v>
      </c>
      <c r="AS15" s="18">
        <f>BigCF!AT327</f>
        <v>0</v>
      </c>
      <c r="AT15" s="18">
        <f>BigCF!AU327</f>
        <v>0</v>
      </c>
      <c r="AU15" s="18">
        <f>BigCF!AV327</f>
        <v>0</v>
      </c>
      <c r="AV15" s="18">
        <f>BigCF!AW327</f>
        <v>0</v>
      </c>
      <c r="AW15" s="18">
        <f>BigCF!AX327</f>
        <v>0</v>
      </c>
      <c r="AX15" s="18">
        <f>BigCF!AY327</f>
        <v>0</v>
      </c>
      <c r="AY15" s="18">
        <f>BigCF!AZ327</f>
        <v>0</v>
      </c>
      <c r="AZ15" s="18">
        <f>BigCF!BA327</f>
        <v>0</v>
      </c>
      <c r="BA15" s="18">
        <f>BigCF!BB327</f>
        <v>0</v>
      </c>
      <c r="BB15" s="18">
        <f>BigCF!BC327</f>
        <v>0</v>
      </c>
      <c r="BC15" s="18">
        <f>BigCF!BD327</f>
        <v>0</v>
      </c>
      <c r="BD15" s="18">
        <f>BigCF!BE327</f>
        <v>0</v>
      </c>
      <c r="BE15" s="18">
        <f>BigCF!BF327</f>
        <v>0</v>
      </c>
      <c r="BF15" s="18">
        <f>BigCF!BG327</f>
        <v>0</v>
      </c>
      <c r="BG15" s="18">
        <f>BigCF!BH327</f>
        <v>0</v>
      </c>
      <c r="BH15" s="18">
        <f>BigCF!BI327</f>
        <v>0</v>
      </c>
      <c r="BI15" s="18">
        <f>BigCF!BJ327</f>
        <v>0</v>
      </c>
      <c r="BJ15" s="18">
        <f>BigCF!BK327</f>
        <v>0</v>
      </c>
      <c r="BK15" s="283">
        <f>SUM(C15:BJ15)</f>
        <v>0</v>
      </c>
    </row>
    <row r="16" spans="1:63" s="5" customFormat="1" ht="12">
      <c r="A16" s="361"/>
      <c r="B16" s="47" t="s">
        <v>759</v>
      </c>
      <c r="C16" s="18">
        <f>BigCF!D329</f>
        <v>0</v>
      </c>
      <c r="D16" s="18">
        <f>BigCF!E329</f>
        <v>0</v>
      </c>
      <c r="E16" s="18">
        <f>BigCF!F329</f>
        <v>0</v>
      </c>
      <c r="F16" s="18">
        <f>BigCF!G329</f>
        <v>0</v>
      </c>
      <c r="G16" s="18">
        <f>BigCF!H329</f>
        <v>0</v>
      </c>
      <c r="H16" s="18">
        <f>BigCF!I329</f>
        <v>0</v>
      </c>
      <c r="I16" s="18">
        <f>BigCF!J329</f>
        <v>0</v>
      </c>
      <c r="J16" s="18">
        <f>BigCF!K329</f>
        <v>0</v>
      </c>
      <c r="K16" s="18">
        <f>BigCF!L329</f>
        <v>0</v>
      </c>
      <c r="L16" s="18">
        <f>BigCF!M329</f>
        <v>0</v>
      </c>
      <c r="M16" s="18">
        <f>BigCF!N329</f>
        <v>0</v>
      </c>
      <c r="N16" s="18">
        <f>BigCF!O329</f>
        <v>0</v>
      </c>
      <c r="O16" s="18">
        <f>BigCF!P329</f>
        <v>0</v>
      </c>
      <c r="P16" s="18">
        <f>BigCF!Q329</f>
        <v>0</v>
      </c>
      <c r="Q16" s="18">
        <f>BigCF!R329</f>
        <v>0</v>
      </c>
      <c r="R16" s="18">
        <f>BigCF!S329</f>
        <v>0</v>
      </c>
      <c r="S16" s="18">
        <f>BigCF!T329</f>
        <v>0</v>
      </c>
      <c r="T16" s="18">
        <f>BigCF!U329</f>
        <v>0</v>
      </c>
      <c r="U16" s="18">
        <f>BigCF!V329</f>
        <v>0</v>
      </c>
      <c r="V16" s="18">
        <f>BigCF!W329</f>
        <v>0</v>
      </c>
      <c r="W16" s="18">
        <f>BigCF!X329</f>
        <v>0</v>
      </c>
      <c r="X16" s="18">
        <f>BigCF!Y329</f>
        <v>0</v>
      </c>
      <c r="Y16" s="18">
        <f>BigCF!Z329</f>
        <v>0</v>
      </c>
      <c r="Z16" s="18">
        <f>BigCF!AA329</f>
        <v>0</v>
      </c>
      <c r="AA16" s="18">
        <f>BigCF!AB329</f>
        <v>0</v>
      </c>
      <c r="AB16" s="18">
        <f>BigCF!AC329</f>
        <v>0</v>
      </c>
      <c r="AC16" s="18">
        <f>BigCF!AD329</f>
        <v>0</v>
      </c>
      <c r="AD16" s="18">
        <f>BigCF!AE329</f>
        <v>0</v>
      </c>
      <c r="AE16" s="18">
        <f>BigCF!AF329</f>
        <v>0</v>
      </c>
      <c r="AF16" s="18">
        <f>BigCF!AG329</f>
        <v>0</v>
      </c>
      <c r="AG16" s="18">
        <f>BigCF!AH329</f>
        <v>1500</v>
      </c>
      <c r="AH16" s="18">
        <f>BigCF!AI329</f>
        <v>0</v>
      </c>
      <c r="AI16" s="18">
        <f>BigCF!AJ329</f>
        <v>0</v>
      </c>
      <c r="AJ16" s="18">
        <f>BigCF!AK329</f>
        <v>0</v>
      </c>
      <c r="AK16" s="18">
        <f>BigCF!AL329</f>
        <v>0</v>
      </c>
      <c r="AL16" s="18">
        <f>BigCF!AM329</f>
        <v>0</v>
      </c>
      <c r="AM16" s="18">
        <f>BigCF!AN329</f>
        <v>0</v>
      </c>
      <c r="AN16" s="18">
        <f>BigCF!AO329</f>
        <v>0</v>
      </c>
      <c r="AO16" s="18">
        <f>BigCF!AP329</f>
        <v>0</v>
      </c>
      <c r="AP16" s="18">
        <f>BigCF!AQ329</f>
        <v>0</v>
      </c>
      <c r="AQ16" s="18">
        <f>BigCF!AR329</f>
        <v>0</v>
      </c>
      <c r="AR16" s="18">
        <f>BigCF!AS329</f>
        <v>0</v>
      </c>
      <c r="AS16" s="18">
        <f>BigCF!AT329</f>
        <v>0</v>
      </c>
      <c r="AT16" s="18">
        <f>BigCF!AU329</f>
        <v>0</v>
      </c>
      <c r="AU16" s="18">
        <f>BigCF!AV329</f>
        <v>0</v>
      </c>
      <c r="AV16" s="18">
        <f>BigCF!AW329</f>
        <v>0</v>
      </c>
      <c r="AW16" s="18">
        <f>BigCF!AX329</f>
        <v>0</v>
      </c>
      <c r="AX16" s="18">
        <f>BigCF!AY329</f>
        <v>0</v>
      </c>
      <c r="AY16" s="18">
        <f>BigCF!AZ329</f>
        <v>0</v>
      </c>
      <c r="AZ16" s="18">
        <f>BigCF!BA329</f>
        <v>0</v>
      </c>
      <c r="BA16" s="18">
        <f>BigCF!BB329</f>
        <v>0</v>
      </c>
      <c r="BB16" s="18">
        <f>BigCF!BC329</f>
        <v>0</v>
      </c>
      <c r="BC16" s="18">
        <f>BigCF!BD329</f>
        <v>0</v>
      </c>
      <c r="BD16" s="18">
        <f>BigCF!BE329</f>
        <v>0</v>
      </c>
      <c r="BE16" s="18">
        <f>BigCF!BF329</f>
        <v>0</v>
      </c>
      <c r="BF16" s="18">
        <f>BigCF!BG329</f>
        <v>0</v>
      </c>
      <c r="BG16" s="18">
        <f>BigCF!BH329</f>
        <v>0</v>
      </c>
      <c r="BH16" s="18">
        <f>BigCF!BI329</f>
        <v>0</v>
      </c>
      <c r="BI16" s="18">
        <f>BigCF!BJ329</f>
        <v>0</v>
      </c>
      <c r="BJ16" s="18">
        <f>BigCF!BK329</f>
        <v>0</v>
      </c>
      <c r="BK16" s="283">
        <f>SUM(C16:BJ16)</f>
        <v>1500</v>
      </c>
    </row>
    <row r="17" spans="1:63" s="5" customFormat="1" ht="12">
      <c r="A17" s="364" t="s">
        <v>17</v>
      </c>
      <c r="B17" s="47" t="s">
        <v>939</v>
      </c>
      <c r="C17" s="18">
        <f>SUBTOTAL(9,C18:C19)</f>
        <v>0</v>
      </c>
      <c r="D17" s="18">
        <f t="shared" ref="D17:F17" si="1">SUBTOTAL(9,D18:D19)</f>
        <v>0</v>
      </c>
      <c r="E17" s="18">
        <f t="shared" si="1"/>
        <v>0</v>
      </c>
      <c r="F17" s="18">
        <f t="shared" si="1"/>
        <v>0</v>
      </c>
      <c r="G17" s="18">
        <f t="shared" ref="G17" si="2">SUBTOTAL(9,G18:G19)</f>
        <v>0</v>
      </c>
      <c r="H17" s="18">
        <f t="shared" ref="H17:I17" si="3">SUBTOTAL(9,H18:H19)</f>
        <v>0</v>
      </c>
      <c r="I17" s="18">
        <f t="shared" si="3"/>
        <v>0</v>
      </c>
      <c r="J17" s="18">
        <f t="shared" ref="J17" si="4">SUBTOTAL(9,J18:J19)</f>
        <v>0</v>
      </c>
      <c r="K17" s="18">
        <f t="shared" ref="K17:L17" si="5">SUBTOTAL(9,K18:K19)</f>
        <v>0</v>
      </c>
      <c r="L17" s="18">
        <f t="shared" si="5"/>
        <v>0</v>
      </c>
      <c r="M17" s="18">
        <f t="shared" ref="M17" si="6">SUBTOTAL(9,M18:M19)</f>
        <v>0</v>
      </c>
      <c r="N17" s="18">
        <f t="shared" ref="N17:O17" si="7">SUBTOTAL(9,N18:N19)</f>
        <v>0</v>
      </c>
      <c r="O17" s="18">
        <f t="shared" si="7"/>
        <v>0</v>
      </c>
      <c r="P17" s="18">
        <f t="shared" ref="P17" si="8">SUBTOTAL(9,P18:P19)</f>
        <v>0</v>
      </c>
      <c r="Q17" s="18">
        <f t="shared" ref="Q17:R17" si="9">SUBTOTAL(9,Q18:Q19)</f>
        <v>0</v>
      </c>
      <c r="R17" s="18">
        <f t="shared" si="9"/>
        <v>0</v>
      </c>
      <c r="S17" s="18">
        <f t="shared" ref="S17" si="10">SUBTOTAL(9,S18:S19)</f>
        <v>0</v>
      </c>
      <c r="T17" s="18">
        <f t="shared" ref="T17:U17" si="11">SUBTOTAL(9,T18:T19)</f>
        <v>0</v>
      </c>
      <c r="U17" s="18">
        <f t="shared" si="11"/>
        <v>0</v>
      </c>
      <c r="V17" s="18">
        <f t="shared" ref="V17" si="12">SUBTOTAL(9,V18:V19)</f>
        <v>0</v>
      </c>
      <c r="W17" s="18">
        <f t="shared" ref="W17:X17" si="13">SUBTOTAL(9,W18:W19)</f>
        <v>0</v>
      </c>
      <c r="X17" s="18">
        <f t="shared" si="13"/>
        <v>0</v>
      </c>
      <c r="Y17" s="18">
        <f t="shared" ref="Y17" si="14">SUBTOTAL(9,Y18:Y19)</f>
        <v>0</v>
      </c>
      <c r="Z17" s="18">
        <f t="shared" ref="Z17:AA17" si="15">SUBTOTAL(9,Z18:Z19)</f>
        <v>0</v>
      </c>
      <c r="AA17" s="18">
        <f t="shared" si="15"/>
        <v>0</v>
      </c>
      <c r="AB17" s="18">
        <f t="shared" ref="AB17" si="16">SUBTOTAL(9,AB18:AB19)</f>
        <v>0</v>
      </c>
      <c r="AC17" s="18">
        <f t="shared" ref="AC17:AD17" si="17">SUBTOTAL(9,AC18:AC19)</f>
        <v>0</v>
      </c>
      <c r="AD17" s="18">
        <f t="shared" si="17"/>
        <v>0</v>
      </c>
      <c r="AE17" s="18">
        <f t="shared" ref="AE17" si="18">SUBTOTAL(9,AE18:AE19)</f>
        <v>0</v>
      </c>
      <c r="AF17" s="18">
        <f t="shared" ref="AF17:AG17" si="19">SUBTOTAL(9,AF18:AF19)</f>
        <v>0</v>
      </c>
      <c r="AG17" s="18">
        <f t="shared" si="19"/>
        <v>0</v>
      </c>
      <c r="AH17" s="18">
        <f t="shared" ref="AH17" si="20">SUBTOTAL(9,AH18:AH19)</f>
        <v>0</v>
      </c>
      <c r="AI17" s="18">
        <f t="shared" ref="AI17:AJ17" si="21">SUBTOTAL(9,AI18:AI19)</f>
        <v>0</v>
      </c>
      <c r="AJ17" s="18">
        <f t="shared" si="21"/>
        <v>0</v>
      </c>
      <c r="AK17" s="18">
        <f t="shared" ref="AK17" si="22">SUBTOTAL(9,AK18:AK19)</f>
        <v>0</v>
      </c>
      <c r="AL17" s="18">
        <f t="shared" ref="AL17:AM17" si="23">SUBTOTAL(9,AL18:AL19)</f>
        <v>182.7</v>
      </c>
      <c r="AM17" s="18">
        <f t="shared" si="23"/>
        <v>228</v>
      </c>
      <c r="AN17" s="18">
        <f t="shared" ref="AN17" si="24">SUBTOTAL(9,AN18:AN19)</f>
        <v>228</v>
      </c>
      <c r="AO17" s="18">
        <f t="shared" ref="AO17:AP17" si="25">SUBTOTAL(9,AO18:AO19)</f>
        <v>228</v>
      </c>
      <c r="AP17" s="18">
        <f t="shared" si="25"/>
        <v>228</v>
      </c>
      <c r="AQ17" s="18">
        <f t="shared" ref="AQ17" si="26">SUBTOTAL(9,AQ18:AQ19)</f>
        <v>228</v>
      </c>
      <c r="AR17" s="18">
        <f t="shared" ref="AR17:AS17" si="27">SUBTOTAL(9,AR18:AR19)</f>
        <v>228</v>
      </c>
      <c r="AS17" s="18">
        <f t="shared" si="27"/>
        <v>228</v>
      </c>
      <c r="AT17" s="18">
        <f t="shared" ref="AT17" si="28">SUBTOTAL(9,AT18:AT19)</f>
        <v>228</v>
      </c>
      <c r="AU17" s="18">
        <f t="shared" ref="AU17:AV17" si="29">SUBTOTAL(9,AU18:AU19)</f>
        <v>228</v>
      </c>
      <c r="AV17" s="18">
        <f t="shared" si="29"/>
        <v>228</v>
      </c>
      <c r="AW17" s="18">
        <f t="shared" ref="AW17" si="30">SUBTOTAL(9,AW18:AW19)</f>
        <v>228</v>
      </c>
      <c r="AX17" s="18">
        <f t="shared" ref="AX17:AY17" si="31">SUBTOTAL(9,AX18:AX19)</f>
        <v>228</v>
      </c>
      <c r="AY17" s="18">
        <f t="shared" si="31"/>
        <v>228</v>
      </c>
      <c r="AZ17" s="18">
        <f t="shared" ref="AZ17" si="32">SUBTOTAL(9,AZ18:AZ19)</f>
        <v>228</v>
      </c>
      <c r="BA17" s="18">
        <f t="shared" ref="BA17:BB17" si="33">SUBTOTAL(9,BA18:BA19)</f>
        <v>228</v>
      </c>
      <c r="BB17" s="18">
        <f t="shared" si="33"/>
        <v>228</v>
      </c>
      <c r="BC17" s="18">
        <f t="shared" ref="BC17" si="34">SUBTOTAL(9,BC18:BC19)</f>
        <v>228</v>
      </c>
      <c r="BD17" s="18">
        <f t="shared" ref="BD17:BE17" si="35">SUBTOTAL(9,BD18:BD19)</f>
        <v>228</v>
      </c>
      <c r="BE17" s="18">
        <f t="shared" si="35"/>
        <v>228</v>
      </c>
      <c r="BF17" s="18">
        <f t="shared" ref="BF17" si="36">SUBTOTAL(9,BF18:BF19)</f>
        <v>228</v>
      </c>
      <c r="BG17" s="18">
        <f t="shared" ref="BG17:BH17" si="37">SUBTOTAL(9,BG18:BG19)</f>
        <v>228</v>
      </c>
      <c r="BH17" s="18">
        <f t="shared" si="37"/>
        <v>228</v>
      </c>
      <c r="BI17" s="18">
        <f t="shared" ref="BI17" si="38">SUBTOTAL(9,BI18:BI19)</f>
        <v>228</v>
      </c>
      <c r="BJ17" s="18">
        <f t="shared" ref="BJ17" si="39">SUBTOTAL(9,BJ18:BJ19)</f>
        <v>228</v>
      </c>
      <c r="BK17" s="283">
        <f>SUM(C17:BJ17)</f>
        <v>5654.7</v>
      </c>
    </row>
    <row r="18" spans="1:63" s="5" customFormat="1" ht="12" hidden="1" outlineLevel="1">
      <c r="A18" s="364"/>
      <c r="B18" s="253" t="s">
        <v>919</v>
      </c>
      <c r="C18" s="254">
        <f>BigCF!D330</f>
        <v>0</v>
      </c>
      <c r="D18" s="254">
        <f>BigCF!E330</f>
        <v>0</v>
      </c>
      <c r="E18" s="254">
        <f>BigCF!F330</f>
        <v>0</v>
      </c>
      <c r="F18" s="254">
        <f>BigCF!G330</f>
        <v>0</v>
      </c>
      <c r="G18" s="254">
        <f>BigCF!H330</f>
        <v>0</v>
      </c>
      <c r="H18" s="254">
        <f>BigCF!I330</f>
        <v>0</v>
      </c>
      <c r="I18" s="254">
        <f>BigCF!J330</f>
        <v>0</v>
      </c>
      <c r="J18" s="254">
        <f>BigCF!K330</f>
        <v>0</v>
      </c>
      <c r="K18" s="254">
        <f>BigCF!L330</f>
        <v>0</v>
      </c>
      <c r="L18" s="254">
        <f>BigCF!M330</f>
        <v>0</v>
      </c>
      <c r="M18" s="254">
        <f>BigCF!N330</f>
        <v>0</v>
      </c>
      <c r="N18" s="254">
        <f>BigCF!O330</f>
        <v>0</v>
      </c>
      <c r="O18" s="254">
        <f>BigCF!P330</f>
        <v>0</v>
      </c>
      <c r="P18" s="254">
        <f>BigCF!Q330</f>
        <v>0</v>
      </c>
      <c r="Q18" s="254">
        <f>BigCF!R330</f>
        <v>0</v>
      </c>
      <c r="R18" s="254">
        <f>BigCF!S330</f>
        <v>0</v>
      </c>
      <c r="S18" s="254">
        <f>BigCF!T330</f>
        <v>0</v>
      </c>
      <c r="T18" s="254">
        <f>BigCF!U330</f>
        <v>0</v>
      </c>
      <c r="U18" s="254">
        <f>BigCF!V330</f>
        <v>0</v>
      </c>
      <c r="V18" s="254">
        <f>BigCF!W330</f>
        <v>0</v>
      </c>
      <c r="W18" s="254">
        <f>BigCF!X330</f>
        <v>0</v>
      </c>
      <c r="X18" s="254">
        <f>BigCF!Y330</f>
        <v>0</v>
      </c>
      <c r="Y18" s="254">
        <f>BigCF!Z330</f>
        <v>0</v>
      </c>
      <c r="Z18" s="254">
        <f>BigCF!AA330</f>
        <v>0</v>
      </c>
      <c r="AA18" s="254">
        <f>BigCF!AB330</f>
        <v>0</v>
      </c>
      <c r="AB18" s="254">
        <f>BigCF!AC330</f>
        <v>0</v>
      </c>
      <c r="AC18" s="254">
        <f>BigCF!AD330</f>
        <v>0</v>
      </c>
      <c r="AD18" s="254">
        <f>BigCF!AE330</f>
        <v>0</v>
      </c>
      <c r="AE18" s="254">
        <f>BigCF!AF330</f>
        <v>0</v>
      </c>
      <c r="AF18" s="254">
        <f>BigCF!AG330</f>
        <v>0</v>
      </c>
      <c r="AG18" s="254">
        <f>BigCF!AH330</f>
        <v>0</v>
      </c>
      <c r="AH18" s="254">
        <f>BigCF!AI330</f>
        <v>0</v>
      </c>
      <c r="AI18" s="254">
        <f>BigCF!AJ330</f>
        <v>0</v>
      </c>
      <c r="AJ18" s="254">
        <f>BigCF!AK330</f>
        <v>0</v>
      </c>
      <c r="AK18" s="254">
        <f>BigCF!AL330</f>
        <v>0</v>
      </c>
      <c r="AL18" s="254">
        <f>BigCF!AM330</f>
        <v>182.7</v>
      </c>
      <c r="AM18" s="254">
        <f>BigCF!AN330</f>
        <v>228</v>
      </c>
      <c r="AN18" s="254">
        <f>BigCF!AO330</f>
        <v>228</v>
      </c>
      <c r="AO18" s="254">
        <f>BigCF!AP330</f>
        <v>228</v>
      </c>
      <c r="AP18" s="254">
        <f>BigCF!AQ330</f>
        <v>228</v>
      </c>
      <c r="AQ18" s="254">
        <f>BigCF!AR330</f>
        <v>228</v>
      </c>
      <c r="AR18" s="254">
        <f>BigCF!AS330</f>
        <v>228</v>
      </c>
      <c r="AS18" s="254">
        <f>BigCF!AT330</f>
        <v>228</v>
      </c>
      <c r="AT18" s="254">
        <f>BigCF!AU330</f>
        <v>228</v>
      </c>
      <c r="AU18" s="254">
        <f>BigCF!AV330</f>
        <v>228</v>
      </c>
      <c r="AV18" s="254">
        <f>BigCF!AW330</f>
        <v>228</v>
      </c>
      <c r="AW18" s="254">
        <f>BigCF!AX330</f>
        <v>228</v>
      </c>
      <c r="AX18" s="254">
        <f>BigCF!AY330</f>
        <v>228</v>
      </c>
      <c r="AY18" s="254">
        <f>BigCF!AZ330</f>
        <v>228</v>
      </c>
      <c r="AZ18" s="254">
        <f>BigCF!BA330</f>
        <v>228</v>
      </c>
      <c r="BA18" s="254">
        <f>BigCF!BB330</f>
        <v>228</v>
      </c>
      <c r="BB18" s="254">
        <f>BigCF!BC330</f>
        <v>228</v>
      </c>
      <c r="BC18" s="254">
        <f>BigCF!BD330</f>
        <v>228</v>
      </c>
      <c r="BD18" s="254">
        <f>BigCF!BE330</f>
        <v>228</v>
      </c>
      <c r="BE18" s="254">
        <f>BigCF!BF330</f>
        <v>228</v>
      </c>
      <c r="BF18" s="254">
        <f>BigCF!BG330</f>
        <v>228</v>
      </c>
      <c r="BG18" s="254">
        <f>BigCF!BH330</f>
        <v>228</v>
      </c>
      <c r="BH18" s="254">
        <f>BigCF!BI330</f>
        <v>228</v>
      </c>
      <c r="BI18" s="254">
        <f>BigCF!BJ330</f>
        <v>228</v>
      </c>
      <c r="BJ18" s="254">
        <f>BigCF!BK330</f>
        <v>228</v>
      </c>
      <c r="BK18" s="283">
        <f>SUM(C18:BJ18)</f>
        <v>5654.7</v>
      </c>
    </row>
    <row r="19" spans="1:63" s="5" customFormat="1" ht="12" hidden="1" outlineLevel="1">
      <c r="A19" s="361"/>
      <c r="B19" s="253" t="s">
        <v>920</v>
      </c>
      <c r="C19" s="254">
        <f>BigCF!D331</f>
        <v>0</v>
      </c>
      <c r="D19" s="254">
        <f>BigCF!E331</f>
        <v>0</v>
      </c>
      <c r="E19" s="254">
        <f>BigCF!F331</f>
        <v>0</v>
      </c>
      <c r="F19" s="254">
        <f>BigCF!G331</f>
        <v>0</v>
      </c>
      <c r="G19" s="254">
        <f>BigCF!H331</f>
        <v>0</v>
      </c>
      <c r="H19" s="254">
        <f>BigCF!I331</f>
        <v>0</v>
      </c>
      <c r="I19" s="254">
        <f>BigCF!J331</f>
        <v>0</v>
      </c>
      <c r="J19" s="254">
        <f>BigCF!K331</f>
        <v>0</v>
      </c>
      <c r="K19" s="254">
        <f>BigCF!L331</f>
        <v>0</v>
      </c>
      <c r="L19" s="254">
        <f>BigCF!M331</f>
        <v>0</v>
      </c>
      <c r="M19" s="254">
        <f>BigCF!N331</f>
        <v>0</v>
      </c>
      <c r="N19" s="254">
        <f>BigCF!O331</f>
        <v>0</v>
      </c>
      <c r="O19" s="254">
        <f>BigCF!P331</f>
        <v>0</v>
      </c>
      <c r="P19" s="254">
        <f>BigCF!Q331</f>
        <v>0</v>
      </c>
      <c r="Q19" s="254">
        <f>BigCF!R331</f>
        <v>0</v>
      </c>
      <c r="R19" s="254">
        <f>BigCF!S331</f>
        <v>0</v>
      </c>
      <c r="S19" s="254">
        <f>BigCF!T331</f>
        <v>0</v>
      </c>
      <c r="T19" s="254">
        <f>BigCF!U331</f>
        <v>0</v>
      </c>
      <c r="U19" s="254">
        <f>BigCF!V331</f>
        <v>0</v>
      </c>
      <c r="V19" s="254">
        <f>BigCF!W331</f>
        <v>0</v>
      </c>
      <c r="W19" s="254">
        <f>BigCF!X331</f>
        <v>0</v>
      </c>
      <c r="X19" s="254">
        <f>BigCF!Y331</f>
        <v>0</v>
      </c>
      <c r="Y19" s="254">
        <f>BigCF!Z331</f>
        <v>0</v>
      </c>
      <c r="Z19" s="254">
        <f>BigCF!AA331</f>
        <v>0</v>
      </c>
      <c r="AA19" s="254">
        <f>BigCF!AB331</f>
        <v>0</v>
      </c>
      <c r="AB19" s="254">
        <f>BigCF!AC331</f>
        <v>0</v>
      </c>
      <c r="AC19" s="254">
        <f>BigCF!AD331</f>
        <v>0</v>
      </c>
      <c r="AD19" s="254">
        <f>BigCF!AE331</f>
        <v>0</v>
      </c>
      <c r="AE19" s="254">
        <f>BigCF!AF331</f>
        <v>0</v>
      </c>
      <c r="AF19" s="254">
        <f>BigCF!AG331</f>
        <v>0</v>
      </c>
      <c r="AG19" s="254">
        <f>BigCF!AH331</f>
        <v>0</v>
      </c>
      <c r="AH19" s="254">
        <f>BigCF!AI331</f>
        <v>0</v>
      </c>
      <c r="AI19" s="254">
        <f>BigCF!AJ331</f>
        <v>0</v>
      </c>
      <c r="AJ19" s="254">
        <f>BigCF!AK331</f>
        <v>0</v>
      </c>
      <c r="AK19" s="254">
        <f>BigCF!AL331</f>
        <v>0</v>
      </c>
      <c r="AL19" s="254">
        <f>BigCF!AM331</f>
        <v>0</v>
      </c>
      <c r="AM19" s="254">
        <f>BigCF!AN331</f>
        <v>0</v>
      </c>
      <c r="AN19" s="254">
        <f>BigCF!AO331</f>
        <v>0</v>
      </c>
      <c r="AO19" s="254">
        <f>BigCF!AP331</f>
        <v>0</v>
      </c>
      <c r="AP19" s="254">
        <f>BigCF!AQ331</f>
        <v>0</v>
      </c>
      <c r="AQ19" s="254">
        <f>BigCF!AR331</f>
        <v>0</v>
      </c>
      <c r="AR19" s="254">
        <f>BigCF!AS331</f>
        <v>0</v>
      </c>
      <c r="AS19" s="254">
        <f>BigCF!AT331</f>
        <v>0</v>
      </c>
      <c r="AT19" s="254">
        <f>BigCF!AU331</f>
        <v>0</v>
      </c>
      <c r="AU19" s="254">
        <f>BigCF!AV331</f>
        <v>0</v>
      </c>
      <c r="AV19" s="254">
        <f>BigCF!AW331</f>
        <v>0</v>
      </c>
      <c r="AW19" s="254">
        <f>BigCF!AX331</f>
        <v>0</v>
      </c>
      <c r="AX19" s="254">
        <f>BigCF!AY331</f>
        <v>0</v>
      </c>
      <c r="AY19" s="254">
        <f>BigCF!AZ331</f>
        <v>0</v>
      </c>
      <c r="AZ19" s="254">
        <f>BigCF!BA331</f>
        <v>0</v>
      </c>
      <c r="BA19" s="254">
        <f>BigCF!BB331</f>
        <v>0</v>
      </c>
      <c r="BB19" s="254">
        <f>BigCF!BC331</f>
        <v>0</v>
      </c>
      <c r="BC19" s="254">
        <f>BigCF!BD331</f>
        <v>0</v>
      </c>
      <c r="BD19" s="254">
        <f>BigCF!BE331</f>
        <v>0</v>
      </c>
      <c r="BE19" s="254">
        <f>BigCF!BF331</f>
        <v>0</v>
      </c>
      <c r="BF19" s="254">
        <f>BigCF!BG331</f>
        <v>0</v>
      </c>
      <c r="BG19" s="254">
        <f>BigCF!BH331</f>
        <v>0</v>
      </c>
      <c r="BH19" s="254">
        <f>BigCF!BI331</f>
        <v>0</v>
      </c>
      <c r="BI19" s="254">
        <f>BigCF!BJ331</f>
        <v>0</v>
      </c>
      <c r="BJ19" s="254">
        <f>BigCF!BK331</f>
        <v>0</v>
      </c>
      <c r="BK19" s="283">
        <f>SUM(C19:BJ19)</f>
        <v>0</v>
      </c>
    </row>
    <row r="20" spans="1:63" s="5" customFormat="1" ht="12" collapsed="1">
      <c r="A20" s="364" t="s">
        <v>500</v>
      </c>
      <c r="B20" s="47" t="s">
        <v>753</v>
      </c>
      <c r="C20" s="18">
        <f>保険CF!F164</f>
        <v>0</v>
      </c>
      <c r="D20" s="18">
        <f>保険CF!G164</f>
        <v>0</v>
      </c>
      <c r="E20" s="18">
        <f>保険CF!H164</f>
        <v>0</v>
      </c>
      <c r="F20" s="18">
        <f>保険CF!I164</f>
        <v>0</v>
      </c>
      <c r="G20" s="18">
        <f>保険CF!J164</f>
        <v>0</v>
      </c>
      <c r="H20" s="18">
        <f>保険CF!K164</f>
        <v>0</v>
      </c>
      <c r="I20" s="18">
        <f>保険CF!L164</f>
        <v>0</v>
      </c>
      <c r="J20" s="18">
        <f>保険CF!M164</f>
        <v>0</v>
      </c>
      <c r="K20" s="18">
        <f>保険CF!N164</f>
        <v>0</v>
      </c>
      <c r="L20" s="18">
        <f>保険CF!O164</f>
        <v>0</v>
      </c>
      <c r="M20" s="18">
        <f>保険CF!P164</f>
        <v>0</v>
      </c>
      <c r="N20" s="18">
        <f>保険CF!Q164</f>
        <v>0</v>
      </c>
      <c r="O20" s="18">
        <f>保険CF!R164</f>
        <v>0</v>
      </c>
      <c r="P20" s="18">
        <f>保険CF!S164</f>
        <v>0</v>
      </c>
      <c r="Q20" s="18">
        <f>保険CF!T164</f>
        <v>0</v>
      </c>
      <c r="R20" s="18">
        <f>保険CF!U164</f>
        <v>0</v>
      </c>
      <c r="S20" s="18">
        <f>保険CF!V164</f>
        <v>0</v>
      </c>
      <c r="T20" s="18">
        <f>保険CF!W164</f>
        <v>0</v>
      </c>
      <c r="U20" s="18">
        <f>保険CF!X164</f>
        <v>0</v>
      </c>
      <c r="V20" s="18">
        <f>保険CF!Y164</f>
        <v>0</v>
      </c>
      <c r="W20" s="18">
        <f>保険CF!Z164</f>
        <v>0</v>
      </c>
      <c r="X20" s="18">
        <f>保険CF!AA164</f>
        <v>0</v>
      </c>
      <c r="Y20" s="18">
        <f>保険CF!AB164</f>
        <v>0</v>
      </c>
      <c r="Z20" s="18">
        <f>保険CF!AC164</f>
        <v>0</v>
      </c>
      <c r="AA20" s="18">
        <f>保険CF!AD164</f>
        <v>0</v>
      </c>
      <c r="AB20" s="18">
        <f>保険CF!AE164</f>
        <v>0</v>
      </c>
      <c r="AC20" s="18">
        <f>保険CF!AF164</f>
        <v>0</v>
      </c>
      <c r="AD20" s="18">
        <f>保険CF!AG164</f>
        <v>0</v>
      </c>
      <c r="AE20" s="18">
        <f>保険CF!AH164</f>
        <v>0</v>
      </c>
      <c r="AF20" s="18">
        <f>保険CF!AI164</f>
        <v>0</v>
      </c>
      <c r="AG20" s="18">
        <f>保険CF!AJ164</f>
        <v>0</v>
      </c>
      <c r="AH20" s="18">
        <f>保険CF!AK164</f>
        <v>0</v>
      </c>
      <c r="AI20" s="18">
        <f>保険CF!AL164</f>
        <v>0</v>
      </c>
      <c r="AJ20" s="18">
        <f>保険CF!AM164</f>
        <v>0</v>
      </c>
      <c r="AK20" s="18">
        <f>保険CF!AN164</f>
        <v>0</v>
      </c>
      <c r="AL20" s="18">
        <f>保険CF!AO164</f>
        <v>0</v>
      </c>
      <c r="AM20" s="18">
        <f>保険CF!AP164</f>
        <v>0</v>
      </c>
      <c r="AN20" s="18">
        <f>保険CF!AQ164</f>
        <v>0</v>
      </c>
      <c r="AO20" s="18">
        <f>保険CF!AR164</f>
        <v>0</v>
      </c>
      <c r="AP20" s="18">
        <f>保険CF!AS164</f>
        <v>0</v>
      </c>
      <c r="AQ20" s="18">
        <f>保険CF!AT164</f>
        <v>0</v>
      </c>
      <c r="AR20" s="18">
        <f>保険CF!AU164</f>
        <v>0</v>
      </c>
      <c r="AS20" s="18">
        <f>保険CF!AV164</f>
        <v>0</v>
      </c>
      <c r="AT20" s="18">
        <f>保険CF!AW164</f>
        <v>0</v>
      </c>
      <c r="AU20" s="18">
        <f>保険CF!AX164</f>
        <v>0</v>
      </c>
      <c r="AV20" s="18">
        <f>保険CF!AY164</f>
        <v>0</v>
      </c>
      <c r="AW20" s="18">
        <f>保険CF!AZ164</f>
        <v>0</v>
      </c>
      <c r="AX20" s="18">
        <f>保険CF!BA164</f>
        <v>0</v>
      </c>
      <c r="AY20" s="18">
        <f>保険CF!BB164</f>
        <v>0</v>
      </c>
      <c r="AZ20" s="18">
        <f>保険CF!BC164</f>
        <v>0</v>
      </c>
      <c r="BA20" s="18">
        <f>保険CF!BD164</f>
        <v>0</v>
      </c>
      <c r="BB20" s="18">
        <f>保険CF!BE164</f>
        <v>0</v>
      </c>
      <c r="BC20" s="18">
        <f>保険CF!BF164</f>
        <v>0</v>
      </c>
      <c r="BD20" s="18">
        <f>保険CF!BG164</f>
        <v>0</v>
      </c>
      <c r="BE20" s="18">
        <f>保険CF!BH164</f>
        <v>0</v>
      </c>
      <c r="BF20" s="18">
        <f>保険CF!BI164</f>
        <v>0</v>
      </c>
      <c r="BG20" s="18">
        <f>保険CF!BJ164</f>
        <v>0</v>
      </c>
      <c r="BH20" s="18">
        <f>保険CF!BK164</f>
        <v>0</v>
      </c>
      <c r="BI20" s="18">
        <f>保険CF!BL164</f>
        <v>0</v>
      </c>
      <c r="BJ20" s="18">
        <f>保険CF!BM164</f>
        <v>0</v>
      </c>
      <c r="BK20" s="283">
        <f>SUM(C20:BJ20)</f>
        <v>0</v>
      </c>
    </row>
    <row r="21" spans="1:63" s="5" customFormat="1" ht="12">
      <c r="A21" s="364"/>
      <c r="B21" s="47" t="s">
        <v>754</v>
      </c>
      <c r="C21" s="18">
        <f>SUBTOTAL(9,C22:C29)</f>
        <v>0</v>
      </c>
      <c r="D21" s="18">
        <f>SUBTOTAL(9,D22:D29)</f>
        <v>0</v>
      </c>
      <c r="E21" s="18">
        <f t="shared" ref="E21:BJ21" si="40">SUBTOTAL(9,E22:E29)</f>
        <v>0</v>
      </c>
      <c r="F21" s="18">
        <f t="shared" si="40"/>
        <v>0</v>
      </c>
      <c r="G21" s="18">
        <f t="shared" si="40"/>
        <v>0</v>
      </c>
      <c r="H21" s="18">
        <f t="shared" si="40"/>
        <v>0</v>
      </c>
      <c r="I21" s="18">
        <f t="shared" si="40"/>
        <v>0</v>
      </c>
      <c r="J21" s="18">
        <f t="shared" si="40"/>
        <v>0</v>
      </c>
      <c r="K21" s="18">
        <f t="shared" si="40"/>
        <v>0</v>
      </c>
      <c r="L21" s="18">
        <f t="shared" si="40"/>
        <v>0</v>
      </c>
      <c r="M21" s="18">
        <f t="shared" si="40"/>
        <v>0</v>
      </c>
      <c r="N21" s="18">
        <f t="shared" si="40"/>
        <v>0</v>
      </c>
      <c r="O21" s="18">
        <f t="shared" si="40"/>
        <v>0</v>
      </c>
      <c r="P21" s="18">
        <f t="shared" si="40"/>
        <v>0</v>
      </c>
      <c r="Q21" s="18">
        <f t="shared" si="40"/>
        <v>0</v>
      </c>
      <c r="R21" s="18">
        <f t="shared" si="40"/>
        <v>0</v>
      </c>
      <c r="S21" s="18">
        <f t="shared" si="40"/>
        <v>0</v>
      </c>
      <c r="T21" s="18">
        <f t="shared" si="40"/>
        <v>0</v>
      </c>
      <c r="U21" s="18">
        <f t="shared" si="40"/>
        <v>0</v>
      </c>
      <c r="V21" s="18">
        <f t="shared" si="40"/>
        <v>0</v>
      </c>
      <c r="W21" s="18">
        <f t="shared" si="40"/>
        <v>0</v>
      </c>
      <c r="X21" s="18">
        <f t="shared" si="40"/>
        <v>0</v>
      </c>
      <c r="Y21" s="18">
        <f t="shared" si="40"/>
        <v>0</v>
      </c>
      <c r="Z21" s="18">
        <f t="shared" si="40"/>
        <v>0</v>
      </c>
      <c r="AA21" s="18">
        <f t="shared" si="40"/>
        <v>0</v>
      </c>
      <c r="AB21" s="18">
        <f t="shared" si="40"/>
        <v>0</v>
      </c>
      <c r="AC21" s="18">
        <f t="shared" si="40"/>
        <v>0</v>
      </c>
      <c r="AD21" s="18">
        <f t="shared" si="40"/>
        <v>0</v>
      </c>
      <c r="AE21" s="18">
        <f t="shared" si="40"/>
        <v>0</v>
      </c>
      <c r="AF21" s="18">
        <f t="shared" si="40"/>
        <v>0</v>
      </c>
      <c r="AG21" s="18">
        <f t="shared" si="40"/>
        <v>0</v>
      </c>
      <c r="AH21" s="18">
        <f t="shared" si="40"/>
        <v>0</v>
      </c>
      <c r="AI21" s="18">
        <f t="shared" si="40"/>
        <v>0</v>
      </c>
      <c r="AJ21" s="18">
        <f t="shared" si="40"/>
        <v>0</v>
      </c>
      <c r="AK21" s="18">
        <f t="shared" si="40"/>
        <v>0</v>
      </c>
      <c r="AL21" s="18">
        <f t="shared" si="40"/>
        <v>0</v>
      </c>
      <c r="AM21" s="18">
        <f t="shared" si="40"/>
        <v>0</v>
      </c>
      <c r="AN21" s="18">
        <f t="shared" si="40"/>
        <v>0</v>
      </c>
      <c r="AO21" s="18">
        <f t="shared" si="40"/>
        <v>0</v>
      </c>
      <c r="AP21" s="18">
        <f t="shared" si="40"/>
        <v>0</v>
      </c>
      <c r="AQ21" s="18">
        <f t="shared" si="40"/>
        <v>0</v>
      </c>
      <c r="AR21" s="18">
        <f t="shared" si="40"/>
        <v>0</v>
      </c>
      <c r="AS21" s="18">
        <f t="shared" si="40"/>
        <v>0</v>
      </c>
      <c r="AT21" s="18">
        <f t="shared" si="40"/>
        <v>0</v>
      </c>
      <c r="AU21" s="18">
        <f t="shared" si="40"/>
        <v>0</v>
      </c>
      <c r="AV21" s="18">
        <f t="shared" si="40"/>
        <v>0</v>
      </c>
      <c r="AW21" s="18">
        <f t="shared" si="40"/>
        <v>0</v>
      </c>
      <c r="AX21" s="18">
        <f t="shared" si="40"/>
        <v>0</v>
      </c>
      <c r="AY21" s="18">
        <f t="shared" si="40"/>
        <v>0</v>
      </c>
      <c r="AZ21" s="18">
        <f t="shared" si="40"/>
        <v>0</v>
      </c>
      <c r="BA21" s="18">
        <f t="shared" si="40"/>
        <v>0</v>
      </c>
      <c r="BB21" s="18">
        <f t="shared" si="40"/>
        <v>0</v>
      </c>
      <c r="BC21" s="18">
        <f t="shared" si="40"/>
        <v>0</v>
      </c>
      <c r="BD21" s="18">
        <f t="shared" si="40"/>
        <v>0</v>
      </c>
      <c r="BE21" s="18">
        <f t="shared" si="40"/>
        <v>0</v>
      </c>
      <c r="BF21" s="18">
        <f t="shared" si="40"/>
        <v>0</v>
      </c>
      <c r="BG21" s="18">
        <f t="shared" si="40"/>
        <v>0</v>
      </c>
      <c r="BH21" s="18">
        <f t="shared" si="40"/>
        <v>0</v>
      </c>
      <c r="BI21" s="18">
        <f t="shared" si="40"/>
        <v>0</v>
      </c>
      <c r="BJ21" s="18">
        <f t="shared" si="40"/>
        <v>0</v>
      </c>
      <c r="BK21" s="283">
        <f>SUM(C21:BJ21)</f>
        <v>0</v>
      </c>
    </row>
    <row r="22" spans="1:63" s="5" customFormat="1" ht="12" hidden="1" outlineLevel="1">
      <c r="A22" s="364"/>
      <c r="B22" s="255">
        <f>その他収支!A12</f>
        <v>0</v>
      </c>
      <c r="C22" s="254">
        <f>BigCF!D143</f>
        <v>0</v>
      </c>
      <c r="D22" s="254">
        <f>BigCF!E143</f>
        <v>0</v>
      </c>
      <c r="E22" s="254">
        <f>BigCF!F143</f>
        <v>0</v>
      </c>
      <c r="F22" s="254">
        <f>BigCF!G143</f>
        <v>0</v>
      </c>
      <c r="G22" s="254">
        <f>BigCF!H143</f>
        <v>0</v>
      </c>
      <c r="H22" s="254">
        <f>BigCF!I143</f>
        <v>0</v>
      </c>
      <c r="I22" s="254">
        <f>BigCF!J143</f>
        <v>0</v>
      </c>
      <c r="J22" s="254">
        <f>BigCF!K143</f>
        <v>0</v>
      </c>
      <c r="K22" s="254">
        <f>BigCF!L143</f>
        <v>0</v>
      </c>
      <c r="L22" s="254">
        <f>BigCF!M143</f>
        <v>0</v>
      </c>
      <c r="M22" s="254">
        <f>BigCF!N143</f>
        <v>0</v>
      </c>
      <c r="N22" s="254">
        <f>BigCF!O143</f>
        <v>0</v>
      </c>
      <c r="O22" s="254">
        <f>BigCF!P143</f>
        <v>0</v>
      </c>
      <c r="P22" s="254">
        <f>BigCF!Q143</f>
        <v>0</v>
      </c>
      <c r="Q22" s="254">
        <f>BigCF!R143</f>
        <v>0</v>
      </c>
      <c r="R22" s="254">
        <f>BigCF!S143</f>
        <v>0</v>
      </c>
      <c r="S22" s="254">
        <f>BigCF!T143</f>
        <v>0</v>
      </c>
      <c r="T22" s="254">
        <f>BigCF!U143</f>
        <v>0</v>
      </c>
      <c r="U22" s="254">
        <f>BigCF!V143</f>
        <v>0</v>
      </c>
      <c r="V22" s="254">
        <f>BigCF!W143</f>
        <v>0</v>
      </c>
      <c r="W22" s="254">
        <f>BigCF!X143</f>
        <v>0</v>
      </c>
      <c r="X22" s="254">
        <f>BigCF!Y143</f>
        <v>0</v>
      </c>
      <c r="Y22" s="254">
        <f>BigCF!Z143</f>
        <v>0</v>
      </c>
      <c r="Z22" s="254">
        <f>BigCF!AA143</f>
        <v>0</v>
      </c>
      <c r="AA22" s="254">
        <f>BigCF!AB143</f>
        <v>0</v>
      </c>
      <c r="AB22" s="254">
        <f>BigCF!AC143</f>
        <v>0</v>
      </c>
      <c r="AC22" s="254">
        <f>BigCF!AD143</f>
        <v>0</v>
      </c>
      <c r="AD22" s="254">
        <f>BigCF!AE143</f>
        <v>0</v>
      </c>
      <c r="AE22" s="254">
        <f>BigCF!AF143</f>
        <v>0</v>
      </c>
      <c r="AF22" s="254">
        <f>BigCF!AG143</f>
        <v>0</v>
      </c>
      <c r="AG22" s="254">
        <f>BigCF!AH143</f>
        <v>0</v>
      </c>
      <c r="AH22" s="254">
        <f>BigCF!AI143</f>
        <v>0</v>
      </c>
      <c r="AI22" s="254">
        <f>BigCF!AJ143</f>
        <v>0</v>
      </c>
      <c r="AJ22" s="254">
        <f>BigCF!AK143</f>
        <v>0</v>
      </c>
      <c r="AK22" s="254">
        <f>BigCF!AL143</f>
        <v>0</v>
      </c>
      <c r="AL22" s="254">
        <f>BigCF!AM143</f>
        <v>0</v>
      </c>
      <c r="AM22" s="254">
        <f>BigCF!AN143</f>
        <v>0</v>
      </c>
      <c r="AN22" s="254">
        <f>BigCF!AO143</f>
        <v>0</v>
      </c>
      <c r="AO22" s="254">
        <f>BigCF!AP143</f>
        <v>0</v>
      </c>
      <c r="AP22" s="254">
        <f>BigCF!AQ143</f>
        <v>0</v>
      </c>
      <c r="AQ22" s="254">
        <f>BigCF!AR143</f>
        <v>0</v>
      </c>
      <c r="AR22" s="254">
        <f>BigCF!AS143</f>
        <v>0</v>
      </c>
      <c r="AS22" s="254">
        <f>BigCF!AT143</f>
        <v>0</v>
      </c>
      <c r="AT22" s="254">
        <f>BigCF!AU143</f>
        <v>0</v>
      </c>
      <c r="AU22" s="254">
        <f>BigCF!AV143</f>
        <v>0</v>
      </c>
      <c r="AV22" s="254">
        <f>BigCF!AW143</f>
        <v>0</v>
      </c>
      <c r="AW22" s="254">
        <f>BigCF!AX143</f>
        <v>0</v>
      </c>
      <c r="AX22" s="254">
        <f>BigCF!AY143</f>
        <v>0</v>
      </c>
      <c r="AY22" s="254">
        <f>BigCF!AZ143</f>
        <v>0</v>
      </c>
      <c r="AZ22" s="254">
        <f>BigCF!BA143</f>
        <v>0</v>
      </c>
      <c r="BA22" s="254">
        <f>BigCF!BB143</f>
        <v>0</v>
      </c>
      <c r="BB22" s="254">
        <f>BigCF!BC143</f>
        <v>0</v>
      </c>
      <c r="BC22" s="254">
        <f>BigCF!BD143</f>
        <v>0</v>
      </c>
      <c r="BD22" s="254">
        <f>BigCF!BE143</f>
        <v>0</v>
      </c>
      <c r="BE22" s="254">
        <f>BigCF!BF143</f>
        <v>0</v>
      </c>
      <c r="BF22" s="254">
        <f>BigCF!BG143</f>
        <v>0</v>
      </c>
      <c r="BG22" s="254">
        <f>BigCF!BH143</f>
        <v>0</v>
      </c>
      <c r="BH22" s="254">
        <f>BigCF!BI143</f>
        <v>0</v>
      </c>
      <c r="BI22" s="254">
        <f>BigCF!BJ143</f>
        <v>0</v>
      </c>
      <c r="BJ22" s="254">
        <f>BigCF!BK143</f>
        <v>0</v>
      </c>
      <c r="BK22" s="283">
        <f>SUM(C22:BJ22)</f>
        <v>0</v>
      </c>
    </row>
    <row r="23" spans="1:63" s="5" customFormat="1" ht="12" hidden="1" outlineLevel="1">
      <c r="A23" s="364"/>
      <c r="B23" s="255" t="str">
        <f>その他収支!A13</f>
        <v>　登録された内容はありません</v>
      </c>
      <c r="C23" s="254">
        <f>BigCF!D144</f>
        <v>0</v>
      </c>
      <c r="D23" s="254">
        <f>BigCF!E144</f>
        <v>0</v>
      </c>
      <c r="E23" s="254">
        <f>BigCF!F144</f>
        <v>0</v>
      </c>
      <c r="F23" s="254">
        <f>BigCF!G144</f>
        <v>0</v>
      </c>
      <c r="G23" s="254">
        <f>BigCF!H144</f>
        <v>0</v>
      </c>
      <c r="H23" s="254">
        <f>BigCF!I144</f>
        <v>0</v>
      </c>
      <c r="I23" s="254">
        <f>BigCF!J144</f>
        <v>0</v>
      </c>
      <c r="J23" s="254">
        <f>BigCF!K144</f>
        <v>0</v>
      </c>
      <c r="K23" s="254">
        <f>BigCF!L144</f>
        <v>0</v>
      </c>
      <c r="L23" s="254">
        <f>BigCF!M144</f>
        <v>0</v>
      </c>
      <c r="M23" s="254">
        <f>BigCF!N144</f>
        <v>0</v>
      </c>
      <c r="N23" s="254">
        <f>BigCF!O144</f>
        <v>0</v>
      </c>
      <c r="O23" s="254">
        <f>BigCF!P144</f>
        <v>0</v>
      </c>
      <c r="P23" s="254">
        <f>BigCF!Q144</f>
        <v>0</v>
      </c>
      <c r="Q23" s="254">
        <f>BigCF!R144</f>
        <v>0</v>
      </c>
      <c r="R23" s="254">
        <f>BigCF!S144</f>
        <v>0</v>
      </c>
      <c r="S23" s="254">
        <f>BigCF!T144</f>
        <v>0</v>
      </c>
      <c r="T23" s="254">
        <f>BigCF!U144</f>
        <v>0</v>
      </c>
      <c r="U23" s="254">
        <f>BigCF!V144</f>
        <v>0</v>
      </c>
      <c r="V23" s="254">
        <f>BigCF!W144</f>
        <v>0</v>
      </c>
      <c r="W23" s="254">
        <f>BigCF!X144</f>
        <v>0</v>
      </c>
      <c r="X23" s="254">
        <f>BigCF!Y144</f>
        <v>0</v>
      </c>
      <c r="Y23" s="254">
        <f>BigCF!Z144</f>
        <v>0</v>
      </c>
      <c r="Z23" s="254">
        <f>BigCF!AA144</f>
        <v>0</v>
      </c>
      <c r="AA23" s="254">
        <f>BigCF!AB144</f>
        <v>0</v>
      </c>
      <c r="AB23" s="254">
        <f>BigCF!AC144</f>
        <v>0</v>
      </c>
      <c r="AC23" s="254">
        <f>BigCF!AD144</f>
        <v>0</v>
      </c>
      <c r="AD23" s="254">
        <f>BigCF!AE144</f>
        <v>0</v>
      </c>
      <c r="AE23" s="254">
        <f>BigCF!AF144</f>
        <v>0</v>
      </c>
      <c r="AF23" s="254">
        <f>BigCF!AG144</f>
        <v>0</v>
      </c>
      <c r="AG23" s="254">
        <f>BigCF!AH144</f>
        <v>0</v>
      </c>
      <c r="AH23" s="254">
        <f>BigCF!AI144</f>
        <v>0</v>
      </c>
      <c r="AI23" s="254">
        <f>BigCF!AJ144</f>
        <v>0</v>
      </c>
      <c r="AJ23" s="254">
        <f>BigCF!AK144</f>
        <v>0</v>
      </c>
      <c r="AK23" s="254">
        <f>BigCF!AL144</f>
        <v>0</v>
      </c>
      <c r="AL23" s="254">
        <f>BigCF!AM144</f>
        <v>0</v>
      </c>
      <c r="AM23" s="254">
        <f>BigCF!AN144</f>
        <v>0</v>
      </c>
      <c r="AN23" s="254">
        <f>BigCF!AO144</f>
        <v>0</v>
      </c>
      <c r="AO23" s="254">
        <f>BigCF!AP144</f>
        <v>0</v>
      </c>
      <c r="AP23" s="254">
        <f>BigCF!AQ144</f>
        <v>0</v>
      </c>
      <c r="AQ23" s="254">
        <f>BigCF!AR144</f>
        <v>0</v>
      </c>
      <c r="AR23" s="254">
        <f>BigCF!AS144</f>
        <v>0</v>
      </c>
      <c r="AS23" s="254">
        <f>BigCF!AT144</f>
        <v>0</v>
      </c>
      <c r="AT23" s="254">
        <f>BigCF!AU144</f>
        <v>0</v>
      </c>
      <c r="AU23" s="254">
        <f>BigCF!AV144</f>
        <v>0</v>
      </c>
      <c r="AV23" s="254">
        <f>BigCF!AW144</f>
        <v>0</v>
      </c>
      <c r="AW23" s="254">
        <f>BigCF!AX144</f>
        <v>0</v>
      </c>
      <c r="AX23" s="254">
        <f>BigCF!AY144</f>
        <v>0</v>
      </c>
      <c r="AY23" s="254">
        <f>BigCF!AZ144</f>
        <v>0</v>
      </c>
      <c r="AZ23" s="254">
        <f>BigCF!BA144</f>
        <v>0</v>
      </c>
      <c r="BA23" s="254">
        <f>BigCF!BB144</f>
        <v>0</v>
      </c>
      <c r="BB23" s="254">
        <f>BigCF!BC144</f>
        <v>0</v>
      </c>
      <c r="BC23" s="254">
        <f>BigCF!BD144</f>
        <v>0</v>
      </c>
      <c r="BD23" s="254">
        <f>BigCF!BE144</f>
        <v>0</v>
      </c>
      <c r="BE23" s="254">
        <f>BigCF!BF144</f>
        <v>0</v>
      </c>
      <c r="BF23" s="254">
        <f>BigCF!BG144</f>
        <v>0</v>
      </c>
      <c r="BG23" s="254">
        <f>BigCF!BH144</f>
        <v>0</v>
      </c>
      <c r="BH23" s="254">
        <f>BigCF!BI144</f>
        <v>0</v>
      </c>
      <c r="BI23" s="254">
        <f>BigCF!BJ144</f>
        <v>0</v>
      </c>
      <c r="BJ23" s="254">
        <f>BigCF!BK144</f>
        <v>0</v>
      </c>
      <c r="BK23" s="283">
        <f>SUM(C23:BJ23)</f>
        <v>0</v>
      </c>
    </row>
    <row r="24" spans="1:63" s="5" customFormat="1" ht="12" hidden="1" outlineLevel="1">
      <c r="A24" s="364"/>
      <c r="B24" s="255">
        <f>その他収支!A14</f>
        <v>0</v>
      </c>
      <c r="C24" s="254">
        <f>BigCF!D145</f>
        <v>0</v>
      </c>
      <c r="D24" s="254">
        <f>BigCF!E145</f>
        <v>0</v>
      </c>
      <c r="E24" s="254">
        <f>BigCF!F145</f>
        <v>0</v>
      </c>
      <c r="F24" s="254">
        <f>BigCF!G145</f>
        <v>0</v>
      </c>
      <c r="G24" s="254">
        <f>BigCF!H145</f>
        <v>0</v>
      </c>
      <c r="H24" s="254">
        <f>BigCF!I145</f>
        <v>0</v>
      </c>
      <c r="I24" s="254">
        <f>BigCF!J145</f>
        <v>0</v>
      </c>
      <c r="J24" s="254">
        <f>BigCF!K145</f>
        <v>0</v>
      </c>
      <c r="K24" s="254">
        <f>BigCF!L145</f>
        <v>0</v>
      </c>
      <c r="L24" s="254">
        <f>BigCF!M145</f>
        <v>0</v>
      </c>
      <c r="M24" s="254">
        <f>BigCF!N145</f>
        <v>0</v>
      </c>
      <c r="N24" s="254">
        <f>BigCF!O145</f>
        <v>0</v>
      </c>
      <c r="O24" s="254">
        <f>BigCF!P145</f>
        <v>0</v>
      </c>
      <c r="P24" s="254">
        <f>BigCF!Q145</f>
        <v>0</v>
      </c>
      <c r="Q24" s="254">
        <f>BigCF!R145</f>
        <v>0</v>
      </c>
      <c r="R24" s="254">
        <f>BigCF!S145</f>
        <v>0</v>
      </c>
      <c r="S24" s="254">
        <f>BigCF!T145</f>
        <v>0</v>
      </c>
      <c r="T24" s="254">
        <f>BigCF!U145</f>
        <v>0</v>
      </c>
      <c r="U24" s="254">
        <f>BigCF!V145</f>
        <v>0</v>
      </c>
      <c r="V24" s="254">
        <f>BigCF!W145</f>
        <v>0</v>
      </c>
      <c r="W24" s="254">
        <f>BigCF!X145</f>
        <v>0</v>
      </c>
      <c r="X24" s="254">
        <f>BigCF!Y145</f>
        <v>0</v>
      </c>
      <c r="Y24" s="254">
        <f>BigCF!Z145</f>
        <v>0</v>
      </c>
      <c r="Z24" s="254">
        <f>BigCF!AA145</f>
        <v>0</v>
      </c>
      <c r="AA24" s="254">
        <f>BigCF!AB145</f>
        <v>0</v>
      </c>
      <c r="AB24" s="254">
        <f>BigCF!AC145</f>
        <v>0</v>
      </c>
      <c r="AC24" s="254">
        <f>BigCF!AD145</f>
        <v>0</v>
      </c>
      <c r="AD24" s="254">
        <f>BigCF!AE145</f>
        <v>0</v>
      </c>
      <c r="AE24" s="254">
        <f>BigCF!AF145</f>
        <v>0</v>
      </c>
      <c r="AF24" s="254">
        <f>BigCF!AG145</f>
        <v>0</v>
      </c>
      <c r="AG24" s="254">
        <f>BigCF!AH145</f>
        <v>0</v>
      </c>
      <c r="AH24" s="254">
        <f>BigCF!AI145</f>
        <v>0</v>
      </c>
      <c r="AI24" s="254">
        <f>BigCF!AJ145</f>
        <v>0</v>
      </c>
      <c r="AJ24" s="254">
        <f>BigCF!AK145</f>
        <v>0</v>
      </c>
      <c r="AK24" s="254">
        <f>BigCF!AL145</f>
        <v>0</v>
      </c>
      <c r="AL24" s="254">
        <f>BigCF!AM145</f>
        <v>0</v>
      </c>
      <c r="AM24" s="254">
        <f>BigCF!AN145</f>
        <v>0</v>
      </c>
      <c r="AN24" s="254">
        <f>BigCF!AO145</f>
        <v>0</v>
      </c>
      <c r="AO24" s="254">
        <f>BigCF!AP145</f>
        <v>0</v>
      </c>
      <c r="AP24" s="254">
        <f>BigCF!AQ145</f>
        <v>0</v>
      </c>
      <c r="AQ24" s="254">
        <f>BigCF!AR145</f>
        <v>0</v>
      </c>
      <c r="AR24" s="254">
        <f>BigCF!AS145</f>
        <v>0</v>
      </c>
      <c r="AS24" s="254">
        <f>BigCF!AT145</f>
        <v>0</v>
      </c>
      <c r="AT24" s="254">
        <f>BigCF!AU145</f>
        <v>0</v>
      </c>
      <c r="AU24" s="254">
        <f>BigCF!AV145</f>
        <v>0</v>
      </c>
      <c r="AV24" s="254">
        <f>BigCF!AW145</f>
        <v>0</v>
      </c>
      <c r="AW24" s="254">
        <f>BigCF!AX145</f>
        <v>0</v>
      </c>
      <c r="AX24" s="254">
        <f>BigCF!AY145</f>
        <v>0</v>
      </c>
      <c r="AY24" s="254">
        <f>BigCF!AZ145</f>
        <v>0</v>
      </c>
      <c r="AZ24" s="254">
        <f>BigCF!BA145</f>
        <v>0</v>
      </c>
      <c r="BA24" s="254">
        <f>BigCF!BB145</f>
        <v>0</v>
      </c>
      <c r="BB24" s="254">
        <f>BigCF!BC145</f>
        <v>0</v>
      </c>
      <c r="BC24" s="254">
        <f>BigCF!BD145</f>
        <v>0</v>
      </c>
      <c r="BD24" s="254">
        <f>BigCF!BE145</f>
        <v>0</v>
      </c>
      <c r="BE24" s="254">
        <f>BigCF!BF145</f>
        <v>0</v>
      </c>
      <c r="BF24" s="254">
        <f>BigCF!BG145</f>
        <v>0</v>
      </c>
      <c r="BG24" s="254">
        <f>BigCF!BH145</f>
        <v>0</v>
      </c>
      <c r="BH24" s="254">
        <f>BigCF!BI145</f>
        <v>0</v>
      </c>
      <c r="BI24" s="254">
        <f>BigCF!BJ145</f>
        <v>0</v>
      </c>
      <c r="BJ24" s="254">
        <f>BigCF!BK145</f>
        <v>0</v>
      </c>
      <c r="BK24" s="283">
        <f>SUM(C24:BJ24)</f>
        <v>0</v>
      </c>
    </row>
    <row r="25" spans="1:63" s="5" customFormat="1" ht="12" hidden="1" outlineLevel="1">
      <c r="A25" s="364"/>
      <c r="B25" s="255">
        <f>その他収支!A15</f>
        <v>0</v>
      </c>
      <c r="C25" s="254">
        <f>BigCF!D146</f>
        <v>0</v>
      </c>
      <c r="D25" s="254">
        <f>BigCF!E146</f>
        <v>0</v>
      </c>
      <c r="E25" s="254">
        <f>BigCF!F146</f>
        <v>0</v>
      </c>
      <c r="F25" s="254">
        <f>BigCF!G146</f>
        <v>0</v>
      </c>
      <c r="G25" s="254">
        <f>BigCF!H146</f>
        <v>0</v>
      </c>
      <c r="H25" s="254">
        <f>BigCF!I146</f>
        <v>0</v>
      </c>
      <c r="I25" s="254">
        <f>BigCF!J146</f>
        <v>0</v>
      </c>
      <c r="J25" s="254">
        <f>BigCF!K146</f>
        <v>0</v>
      </c>
      <c r="K25" s="254">
        <f>BigCF!L146</f>
        <v>0</v>
      </c>
      <c r="L25" s="254">
        <f>BigCF!M146</f>
        <v>0</v>
      </c>
      <c r="M25" s="254">
        <f>BigCF!N146</f>
        <v>0</v>
      </c>
      <c r="N25" s="254">
        <f>BigCF!O146</f>
        <v>0</v>
      </c>
      <c r="O25" s="254">
        <f>BigCF!P146</f>
        <v>0</v>
      </c>
      <c r="P25" s="254">
        <f>BigCF!Q146</f>
        <v>0</v>
      </c>
      <c r="Q25" s="254">
        <f>BigCF!R146</f>
        <v>0</v>
      </c>
      <c r="R25" s="254">
        <f>BigCF!S146</f>
        <v>0</v>
      </c>
      <c r="S25" s="254">
        <f>BigCF!T146</f>
        <v>0</v>
      </c>
      <c r="T25" s="254">
        <f>BigCF!U146</f>
        <v>0</v>
      </c>
      <c r="U25" s="254">
        <f>BigCF!V146</f>
        <v>0</v>
      </c>
      <c r="V25" s="254">
        <f>BigCF!W146</f>
        <v>0</v>
      </c>
      <c r="W25" s="254">
        <f>BigCF!X146</f>
        <v>0</v>
      </c>
      <c r="X25" s="254">
        <f>BigCF!Y146</f>
        <v>0</v>
      </c>
      <c r="Y25" s="254">
        <f>BigCF!Z146</f>
        <v>0</v>
      </c>
      <c r="Z25" s="254">
        <f>BigCF!AA146</f>
        <v>0</v>
      </c>
      <c r="AA25" s="254">
        <f>BigCF!AB146</f>
        <v>0</v>
      </c>
      <c r="AB25" s="254">
        <f>BigCF!AC146</f>
        <v>0</v>
      </c>
      <c r="AC25" s="254">
        <f>BigCF!AD146</f>
        <v>0</v>
      </c>
      <c r="AD25" s="254">
        <f>BigCF!AE146</f>
        <v>0</v>
      </c>
      <c r="AE25" s="254">
        <f>BigCF!AF146</f>
        <v>0</v>
      </c>
      <c r="AF25" s="254">
        <f>BigCF!AG146</f>
        <v>0</v>
      </c>
      <c r="AG25" s="254">
        <f>BigCF!AH146</f>
        <v>0</v>
      </c>
      <c r="AH25" s="254">
        <f>BigCF!AI146</f>
        <v>0</v>
      </c>
      <c r="AI25" s="254">
        <f>BigCF!AJ146</f>
        <v>0</v>
      </c>
      <c r="AJ25" s="254">
        <f>BigCF!AK146</f>
        <v>0</v>
      </c>
      <c r="AK25" s="254">
        <f>BigCF!AL146</f>
        <v>0</v>
      </c>
      <c r="AL25" s="254">
        <f>BigCF!AM146</f>
        <v>0</v>
      </c>
      <c r="AM25" s="254">
        <f>BigCF!AN146</f>
        <v>0</v>
      </c>
      <c r="AN25" s="254">
        <f>BigCF!AO146</f>
        <v>0</v>
      </c>
      <c r="AO25" s="254">
        <f>BigCF!AP146</f>
        <v>0</v>
      </c>
      <c r="AP25" s="254">
        <f>BigCF!AQ146</f>
        <v>0</v>
      </c>
      <c r="AQ25" s="254">
        <f>BigCF!AR146</f>
        <v>0</v>
      </c>
      <c r="AR25" s="254">
        <f>BigCF!AS146</f>
        <v>0</v>
      </c>
      <c r="AS25" s="254">
        <f>BigCF!AT146</f>
        <v>0</v>
      </c>
      <c r="AT25" s="254">
        <f>BigCF!AU146</f>
        <v>0</v>
      </c>
      <c r="AU25" s="254">
        <f>BigCF!AV146</f>
        <v>0</v>
      </c>
      <c r="AV25" s="254">
        <f>BigCF!AW146</f>
        <v>0</v>
      </c>
      <c r="AW25" s="254">
        <f>BigCF!AX146</f>
        <v>0</v>
      </c>
      <c r="AX25" s="254">
        <f>BigCF!AY146</f>
        <v>0</v>
      </c>
      <c r="AY25" s="254">
        <f>BigCF!AZ146</f>
        <v>0</v>
      </c>
      <c r="AZ25" s="254">
        <f>BigCF!BA146</f>
        <v>0</v>
      </c>
      <c r="BA25" s="254">
        <f>BigCF!BB146</f>
        <v>0</v>
      </c>
      <c r="BB25" s="254">
        <f>BigCF!BC146</f>
        <v>0</v>
      </c>
      <c r="BC25" s="254">
        <f>BigCF!BD146</f>
        <v>0</v>
      </c>
      <c r="BD25" s="254">
        <f>BigCF!BE146</f>
        <v>0</v>
      </c>
      <c r="BE25" s="254">
        <f>BigCF!BF146</f>
        <v>0</v>
      </c>
      <c r="BF25" s="254">
        <f>BigCF!BG146</f>
        <v>0</v>
      </c>
      <c r="BG25" s="254">
        <f>BigCF!BH146</f>
        <v>0</v>
      </c>
      <c r="BH25" s="254">
        <f>BigCF!BI146</f>
        <v>0</v>
      </c>
      <c r="BI25" s="254">
        <f>BigCF!BJ146</f>
        <v>0</v>
      </c>
      <c r="BJ25" s="254">
        <f>BigCF!BK146</f>
        <v>0</v>
      </c>
      <c r="BK25" s="283">
        <f>SUM(C25:BJ25)</f>
        <v>0</v>
      </c>
    </row>
    <row r="26" spans="1:63" s="5" customFormat="1" ht="12" hidden="1" outlineLevel="1">
      <c r="A26" s="364"/>
      <c r="B26" s="255">
        <f>その他収支!A16</f>
        <v>0</v>
      </c>
      <c r="C26" s="254">
        <f>BigCF!D147</f>
        <v>0</v>
      </c>
      <c r="D26" s="254">
        <f>BigCF!E147</f>
        <v>0</v>
      </c>
      <c r="E26" s="254">
        <f>BigCF!F147</f>
        <v>0</v>
      </c>
      <c r="F26" s="254">
        <f>BigCF!G147</f>
        <v>0</v>
      </c>
      <c r="G26" s="254">
        <f>BigCF!H147</f>
        <v>0</v>
      </c>
      <c r="H26" s="254">
        <f>BigCF!I147</f>
        <v>0</v>
      </c>
      <c r="I26" s="254">
        <f>BigCF!J147</f>
        <v>0</v>
      </c>
      <c r="J26" s="254">
        <f>BigCF!K147</f>
        <v>0</v>
      </c>
      <c r="K26" s="254">
        <f>BigCF!L147</f>
        <v>0</v>
      </c>
      <c r="L26" s="254">
        <f>BigCF!M147</f>
        <v>0</v>
      </c>
      <c r="M26" s="254">
        <f>BigCF!N147</f>
        <v>0</v>
      </c>
      <c r="N26" s="254">
        <f>BigCF!O147</f>
        <v>0</v>
      </c>
      <c r="O26" s="254">
        <f>BigCF!P147</f>
        <v>0</v>
      </c>
      <c r="P26" s="254">
        <f>BigCF!Q147</f>
        <v>0</v>
      </c>
      <c r="Q26" s="254">
        <f>BigCF!R147</f>
        <v>0</v>
      </c>
      <c r="R26" s="254">
        <f>BigCF!S147</f>
        <v>0</v>
      </c>
      <c r="S26" s="254">
        <f>BigCF!T147</f>
        <v>0</v>
      </c>
      <c r="T26" s="254">
        <f>BigCF!U147</f>
        <v>0</v>
      </c>
      <c r="U26" s="254">
        <f>BigCF!V147</f>
        <v>0</v>
      </c>
      <c r="V26" s="254">
        <f>BigCF!W147</f>
        <v>0</v>
      </c>
      <c r="W26" s="254">
        <f>BigCF!X147</f>
        <v>0</v>
      </c>
      <c r="X26" s="254">
        <f>BigCF!Y147</f>
        <v>0</v>
      </c>
      <c r="Y26" s="254">
        <f>BigCF!Z147</f>
        <v>0</v>
      </c>
      <c r="Z26" s="254">
        <f>BigCF!AA147</f>
        <v>0</v>
      </c>
      <c r="AA26" s="254">
        <f>BigCF!AB147</f>
        <v>0</v>
      </c>
      <c r="AB26" s="254">
        <f>BigCF!AC147</f>
        <v>0</v>
      </c>
      <c r="AC26" s="254">
        <f>BigCF!AD147</f>
        <v>0</v>
      </c>
      <c r="AD26" s="254">
        <f>BigCF!AE147</f>
        <v>0</v>
      </c>
      <c r="AE26" s="254">
        <f>BigCF!AF147</f>
        <v>0</v>
      </c>
      <c r="AF26" s="254">
        <f>BigCF!AG147</f>
        <v>0</v>
      </c>
      <c r="AG26" s="254">
        <f>BigCF!AH147</f>
        <v>0</v>
      </c>
      <c r="AH26" s="254">
        <f>BigCF!AI147</f>
        <v>0</v>
      </c>
      <c r="AI26" s="254">
        <f>BigCF!AJ147</f>
        <v>0</v>
      </c>
      <c r="AJ26" s="254">
        <f>BigCF!AK147</f>
        <v>0</v>
      </c>
      <c r="AK26" s="254">
        <f>BigCF!AL147</f>
        <v>0</v>
      </c>
      <c r="AL26" s="254">
        <f>BigCF!AM147</f>
        <v>0</v>
      </c>
      <c r="AM26" s="254">
        <f>BigCF!AN147</f>
        <v>0</v>
      </c>
      <c r="AN26" s="254">
        <f>BigCF!AO147</f>
        <v>0</v>
      </c>
      <c r="AO26" s="254">
        <f>BigCF!AP147</f>
        <v>0</v>
      </c>
      <c r="AP26" s="254">
        <f>BigCF!AQ147</f>
        <v>0</v>
      </c>
      <c r="AQ26" s="254">
        <f>BigCF!AR147</f>
        <v>0</v>
      </c>
      <c r="AR26" s="254">
        <f>BigCF!AS147</f>
        <v>0</v>
      </c>
      <c r="AS26" s="254">
        <f>BigCF!AT147</f>
        <v>0</v>
      </c>
      <c r="AT26" s="254">
        <f>BigCF!AU147</f>
        <v>0</v>
      </c>
      <c r="AU26" s="254">
        <f>BigCF!AV147</f>
        <v>0</v>
      </c>
      <c r="AV26" s="254">
        <f>BigCF!AW147</f>
        <v>0</v>
      </c>
      <c r="AW26" s="254">
        <f>BigCF!AX147</f>
        <v>0</v>
      </c>
      <c r="AX26" s="254">
        <f>BigCF!AY147</f>
        <v>0</v>
      </c>
      <c r="AY26" s="254">
        <f>BigCF!AZ147</f>
        <v>0</v>
      </c>
      <c r="AZ26" s="254">
        <f>BigCF!BA147</f>
        <v>0</v>
      </c>
      <c r="BA26" s="254">
        <f>BigCF!BB147</f>
        <v>0</v>
      </c>
      <c r="BB26" s="254">
        <f>BigCF!BC147</f>
        <v>0</v>
      </c>
      <c r="BC26" s="254">
        <f>BigCF!BD147</f>
        <v>0</v>
      </c>
      <c r="BD26" s="254">
        <f>BigCF!BE147</f>
        <v>0</v>
      </c>
      <c r="BE26" s="254">
        <f>BigCF!BF147</f>
        <v>0</v>
      </c>
      <c r="BF26" s="254">
        <f>BigCF!BG147</f>
        <v>0</v>
      </c>
      <c r="BG26" s="254">
        <f>BigCF!BH147</f>
        <v>0</v>
      </c>
      <c r="BH26" s="254">
        <f>BigCF!BI147</f>
        <v>0</v>
      </c>
      <c r="BI26" s="254">
        <f>BigCF!BJ147</f>
        <v>0</v>
      </c>
      <c r="BJ26" s="254">
        <f>BigCF!BK147</f>
        <v>0</v>
      </c>
      <c r="BK26" s="283">
        <f>SUM(C26:BJ26)</f>
        <v>0</v>
      </c>
    </row>
    <row r="27" spans="1:63" s="5" customFormat="1" ht="12" hidden="1" outlineLevel="1">
      <c r="A27" s="364"/>
      <c r="B27" s="255">
        <f>その他収支!A17</f>
        <v>0</v>
      </c>
      <c r="C27" s="254">
        <f>BigCF!D148</f>
        <v>0</v>
      </c>
      <c r="D27" s="254">
        <f>BigCF!E148</f>
        <v>0</v>
      </c>
      <c r="E27" s="254">
        <f>BigCF!F148</f>
        <v>0</v>
      </c>
      <c r="F27" s="254">
        <f>BigCF!G148</f>
        <v>0</v>
      </c>
      <c r="G27" s="254">
        <f>BigCF!H148</f>
        <v>0</v>
      </c>
      <c r="H27" s="254">
        <f>BigCF!I148</f>
        <v>0</v>
      </c>
      <c r="I27" s="254">
        <f>BigCF!J148</f>
        <v>0</v>
      </c>
      <c r="J27" s="254">
        <f>BigCF!K148</f>
        <v>0</v>
      </c>
      <c r="K27" s="254">
        <f>BigCF!L148</f>
        <v>0</v>
      </c>
      <c r="L27" s="254">
        <f>BigCF!M148</f>
        <v>0</v>
      </c>
      <c r="M27" s="254">
        <f>BigCF!N148</f>
        <v>0</v>
      </c>
      <c r="N27" s="254">
        <f>BigCF!O148</f>
        <v>0</v>
      </c>
      <c r="O27" s="254">
        <f>BigCF!P148</f>
        <v>0</v>
      </c>
      <c r="P27" s="254">
        <f>BigCF!Q148</f>
        <v>0</v>
      </c>
      <c r="Q27" s="254">
        <f>BigCF!R148</f>
        <v>0</v>
      </c>
      <c r="R27" s="254">
        <f>BigCF!S148</f>
        <v>0</v>
      </c>
      <c r="S27" s="254">
        <f>BigCF!T148</f>
        <v>0</v>
      </c>
      <c r="T27" s="254">
        <f>BigCF!U148</f>
        <v>0</v>
      </c>
      <c r="U27" s="254">
        <f>BigCF!V148</f>
        <v>0</v>
      </c>
      <c r="V27" s="254">
        <f>BigCF!W148</f>
        <v>0</v>
      </c>
      <c r="W27" s="254">
        <f>BigCF!X148</f>
        <v>0</v>
      </c>
      <c r="X27" s="254">
        <f>BigCF!Y148</f>
        <v>0</v>
      </c>
      <c r="Y27" s="254">
        <f>BigCF!Z148</f>
        <v>0</v>
      </c>
      <c r="Z27" s="254">
        <f>BigCF!AA148</f>
        <v>0</v>
      </c>
      <c r="AA27" s="254">
        <f>BigCF!AB148</f>
        <v>0</v>
      </c>
      <c r="AB27" s="254">
        <f>BigCF!AC148</f>
        <v>0</v>
      </c>
      <c r="AC27" s="254">
        <f>BigCF!AD148</f>
        <v>0</v>
      </c>
      <c r="AD27" s="254">
        <f>BigCF!AE148</f>
        <v>0</v>
      </c>
      <c r="AE27" s="254">
        <f>BigCF!AF148</f>
        <v>0</v>
      </c>
      <c r="AF27" s="254">
        <f>BigCF!AG148</f>
        <v>0</v>
      </c>
      <c r="AG27" s="254">
        <f>BigCF!AH148</f>
        <v>0</v>
      </c>
      <c r="AH27" s="254">
        <f>BigCF!AI148</f>
        <v>0</v>
      </c>
      <c r="AI27" s="254">
        <f>BigCF!AJ148</f>
        <v>0</v>
      </c>
      <c r="AJ27" s="254">
        <f>BigCF!AK148</f>
        <v>0</v>
      </c>
      <c r="AK27" s="254">
        <f>BigCF!AL148</f>
        <v>0</v>
      </c>
      <c r="AL27" s="254">
        <f>BigCF!AM148</f>
        <v>0</v>
      </c>
      <c r="AM27" s="254">
        <f>BigCF!AN148</f>
        <v>0</v>
      </c>
      <c r="AN27" s="254">
        <f>BigCF!AO148</f>
        <v>0</v>
      </c>
      <c r="AO27" s="254">
        <f>BigCF!AP148</f>
        <v>0</v>
      </c>
      <c r="AP27" s="254">
        <f>BigCF!AQ148</f>
        <v>0</v>
      </c>
      <c r="AQ27" s="254">
        <f>BigCF!AR148</f>
        <v>0</v>
      </c>
      <c r="AR27" s="254">
        <f>BigCF!AS148</f>
        <v>0</v>
      </c>
      <c r="AS27" s="254">
        <f>BigCF!AT148</f>
        <v>0</v>
      </c>
      <c r="AT27" s="254">
        <f>BigCF!AU148</f>
        <v>0</v>
      </c>
      <c r="AU27" s="254">
        <f>BigCF!AV148</f>
        <v>0</v>
      </c>
      <c r="AV27" s="254">
        <f>BigCF!AW148</f>
        <v>0</v>
      </c>
      <c r="AW27" s="254">
        <f>BigCF!AX148</f>
        <v>0</v>
      </c>
      <c r="AX27" s="254">
        <f>BigCF!AY148</f>
        <v>0</v>
      </c>
      <c r="AY27" s="254">
        <f>BigCF!AZ148</f>
        <v>0</v>
      </c>
      <c r="AZ27" s="254">
        <f>BigCF!BA148</f>
        <v>0</v>
      </c>
      <c r="BA27" s="254">
        <f>BigCF!BB148</f>
        <v>0</v>
      </c>
      <c r="BB27" s="254">
        <f>BigCF!BC148</f>
        <v>0</v>
      </c>
      <c r="BC27" s="254">
        <f>BigCF!BD148</f>
        <v>0</v>
      </c>
      <c r="BD27" s="254">
        <f>BigCF!BE148</f>
        <v>0</v>
      </c>
      <c r="BE27" s="254">
        <f>BigCF!BF148</f>
        <v>0</v>
      </c>
      <c r="BF27" s="254">
        <f>BigCF!BG148</f>
        <v>0</v>
      </c>
      <c r="BG27" s="254">
        <f>BigCF!BH148</f>
        <v>0</v>
      </c>
      <c r="BH27" s="254">
        <f>BigCF!BI148</f>
        <v>0</v>
      </c>
      <c r="BI27" s="254">
        <f>BigCF!BJ148</f>
        <v>0</v>
      </c>
      <c r="BJ27" s="254">
        <f>BigCF!BK148</f>
        <v>0</v>
      </c>
      <c r="BK27" s="283">
        <f>SUM(C27:BJ27)</f>
        <v>0</v>
      </c>
    </row>
    <row r="28" spans="1:63" s="5" customFormat="1" ht="12" hidden="1" outlineLevel="1">
      <c r="A28" s="364"/>
      <c r="B28" s="255">
        <f>その他収支!A18</f>
        <v>0</v>
      </c>
      <c r="C28" s="254">
        <f>BigCF!D149</f>
        <v>0</v>
      </c>
      <c r="D28" s="254">
        <f>BigCF!E149</f>
        <v>0</v>
      </c>
      <c r="E28" s="254">
        <f>BigCF!F149</f>
        <v>0</v>
      </c>
      <c r="F28" s="254">
        <f>BigCF!G149</f>
        <v>0</v>
      </c>
      <c r="G28" s="254">
        <f>BigCF!H149</f>
        <v>0</v>
      </c>
      <c r="H28" s="254">
        <f>BigCF!I149</f>
        <v>0</v>
      </c>
      <c r="I28" s="254">
        <f>BigCF!J149</f>
        <v>0</v>
      </c>
      <c r="J28" s="254">
        <f>BigCF!K149</f>
        <v>0</v>
      </c>
      <c r="K28" s="254">
        <f>BigCF!L149</f>
        <v>0</v>
      </c>
      <c r="L28" s="254">
        <f>BigCF!M149</f>
        <v>0</v>
      </c>
      <c r="M28" s="254">
        <f>BigCF!N149</f>
        <v>0</v>
      </c>
      <c r="N28" s="254">
        <f>BigCF!O149</f>
        <v>0</v>
      </c>
      <c r="O28" s="254">
        <f>BigCF!P149</f>
        <v>0</v>
      </c>
      <c r="P28" s="254">
        <f>BigCF!Q149</f>
        <v>0</v>
      </c>
      <c r="Q28" s="254">
        <f>BigCF!R149</f>
        <v>0</v>
      </c>
      <c r="R28" s="254">
        <f>BigCF!S149</f>
        <v>0</v>
      </c>
      <c r="S28" s="254">
        <f>BigCF!T149</f>
        <v>0</v>
      </c>
      <c r="T28" s="254">
        <f>BigCF!U149</f>
        <v>0</v>
      </c>
      <c r="U28" s="254">
        <f>BigCF!V149</f>
        <v>0</v>
      </c>
      <c r="V28" s="254">
        <f>BigCF!W149</f>
        <v>0</v>
      </c>
      <c r="W28" s="254">
        <f>BigCF!X149</f>
        <v>0</v>
      </c>
      <c r="X28" s="254">
        <f>BigCF!Y149</f>
        <v>0</v>
      </c>
      <c r="Y28" s="254">
        <f>BigCF!Z149</f>
        <v>0</v>
      </c>
      <c r="Z28" s="254">
        <f>BigCF!AA149</f>
        <v>0</v>
      </c>
      <c r="AA28" s="254">
        <f>BigCF!AB149</f>
        <v>0</v>
      </c>
      <c r="AB28" s="254">
        <f>BigCF!AC149</f>
        <v>0</v>
      </c>
      <c r="AC28" s="254">
        <f>BigCF!AD149</f>
        <v>0</v>
      </c>
      <c r="AD28" s="254">
        <f>BigCF!AE149</f>
        <v>0</v>
      </c>
      <c r="AE28" s="254">
        <f>BigCF!AF149</f>
        <v>0</v>
      </c>
      <c r="AF28" s="254">
        <f>BigCF!AG149</f>
        <v>0</v>
      </c>
      <c r="AG28" s="254">
        <f>BigCF!AH149</f>
        <v>0</v>
      </c>
      <c r="AH28" s="254">
        <f>BigCF!AI149</f>
        <v>0</v>
      </c>
      <c r="AI28" s="254">
        <f>BigCF!AJ149</f>
        <v>0</v>
      </c>
      <c r="AJ28" s="254">
        <f>BigCF!AK149</f>
        <v>0</v>
      </c>
      <c r="AK28" s="254">
        <f>BigCF!AL149</f>
        <v>0</v>
      </c>
      <c r="AL28" s="254">
        <f>BigCF!AM149</f>
        <v>0</v>
      </c>
      <c r="AM28" s="254">
        <f>BigCF!AN149</f>
        <v>0</v>
      </c>
      <c r="AN28" s="254">
        <f>BigCF!AO149</f>
        <v>0</v>
      </c>
      <c r="AO28" s="254">
        <f>BigCF!AP149</f>
        <v>0</v>
      </c>
      <c r="AP28" s="254">
        <f>BigCF!AQ149</f>
        <v>0</v>
      </c>
      <c r="AQ28" s="254">
        <f>BigCF!AR149</f>
        <v>0</v>
      </c>
      <c r="AR28" s="254">
        <f>BigCF!AS149</f>
        <v>0</v>
      </c>
      <c r="AS28" s="254">
        <f>BigCF!AT149</f>
        <v>0</v>
      </c>
      <c r="AT28" s="254">
        <f>BigCF!AU149</f>
        <v>0</v>
      </c>
      <c r="AU28" s="254">
        <f>BigCF!AV149</f>
        <v>0</v>
      </c>
      <c r="AV28" s="254">
        <f>BigCF!AW149</f>
        <v>0</v>
      </c>
      <c r="AW28" s="254">
        <f>BigCF!AX149</f>
        <v>0</v>
      </c>
      <c r="AX28" s="254">
        <f>BigCF!AY149</f>
        <v>0</v>
      </c>
      <c r="AY28" s="254">
        <f>BigCF!AZ149</f>
        <v>0</v>
      </c>
      <c r="AZ28" s="254">
        <f>BigCF!BA149</f>
        <v>0</v>
      </c>
      <c r="BA28" s="254">
        <f>BigCF!BB149</f>
        <v>0</v>
      </c>
      <c r="BB28" s="254">
        <f>BigCF!BC149</f>
        <v>0</v>
      </c>
      <c r="BC28" s="254">
        <f>BigCF!BD149</f>
        <v>0</v>
      </c>
      <c r="BD28" s="254">
        <f>BigCF!BE149</f>
        <v>0</v>
      </c>
      <c r="BE28" s="254">
        <f>BigCF!BF149</f>
        <v>0</v>
      </c>
      <c r="BF28" s="254">
        <f>BigCF!BG149</f>
        <v>0</v>
      </c>
      <c r="BG28" s="254">
        <f>BigCF!BH149</f>
        <v>0</v>
      </c>
      <c r="BH28" s="254">
        <f>BigCF!BI149</f>
        <v>0</v>
      </c>
      <c r="BI28" s="254">
        <f>BigCF!BJ149</f>
        <v>0</v>
      </c>
      <c r="BJ28" s="254">
        <f>BigCF!BK149</f>
        <v>0</v>
      </c>
      <c r="BK28" s="283">
        <f>SUM(C28:BJ28)</f>
        <v>0</v>
      </c>
    </row>
    <row r="29" spans="1:63" s="5" customFormat="1" ht="12" hidden="1" outlineLevel="1">
      <c r="A29" s="364"/>
      <c r="B29" s="255">
        <f>その他収支!A19</f>
        <v>0</v>
      </c>
      <c r="C29" s="254">
        <f>BigCF!D150</f>
        <v>0</v>
      </c>
      <c r="D29" s="254">
        <f>BigCF!E150</f>
        <v>0</v>
      </c>
      <c r="E29" s="254">
        <f>BigCF!F150</f>
        <v>0</v>
      </c>
      <c r="F29" s="254">
        <f>BigCF!G150</f>
        <v>0</v>
      </c>
      <c r="G29" s="254">
        <f>BigCF!H150</f>
        <v>0</v>
      </c>
      <c r="H29" s="254">
        <f>BigCF!I150</f>
        <v>0</v>
      </c>
      <c r="I29" s="254">
        <f>BigCF!J150</f>
        <v>0</v>
      </c>
      <c r="J29" s="254">
        <f>BigCF!K150</f>
        <v>0</v>
      </c>
      <c r="K29" s="254">
        <f>BigCF!L150</f>
        <v>0</v>
      </c>
      <c r="L29" s="254">
        <f>BigCF!M150</f>
        <v>0</v>
      </c>
      <c r="M29" s="254">
        <f>BigCF!N150</f>
        <v>0</v>
      </c>
      <c r="N29" s="254">
        <f>BigCF!O150</f>
        <v>0</v>
      </c>
      <c r="O29" s="254">
        <f>BigCF!P150</f>
        <v>0</v>
      </c>
      <c r="P29" s="254">
        <f>BigCF!Q150</f>
        <v>0</v>
      </c>
      <c r="Q29" s="254">
        <f>BigCF!R150</f>
        <v>0</v>
      </c>
      <c r="R29" s="254">
        <f>BigCF!S150</f>
        <v>0</v>
      </c>
      <c r="S29" s="254">
        <f>BigCF!T150</f>
        <v>0</v>
      </c>
      <c r="T29" s="254">
        <f>BigCF!U150</f>
        <v>0</v>
      </c>
      <c r="U29" s="254">
        <f>BigCF!V150</f>
        <v>0</v>
      </c>
      <c r="V29" s="254">
        <f>BigCF!W150</f>
        <v>0</v>
      </c>
      <c r="W29" s="254">
        <f>BigCF!X150</f>
        <v>0</v>
      </c>
      <c r="X29" s="254">
        <f>BigCF!Y150</f>
        <v>0</v>
      </c>
      <c r="Y29" s="254">
        <f>BigCF!Z150</f>
        <v>0</v>
      </c>
      <c r="Z29" s="254">
        <f>BigCF!AA150</f>
        <v>0</v>
      </c>
      <c r="AA29" s="254">
        <f>BigCF!AB150</f>
        <v>0</v>
      </c>
      <c r="AB29" s="254">
        <f>BigCF!AC150</f>
        <v>0</v>
      </c>
      <c r="AC29" s="254">
        <f>BigCF!AD150</f>
        <v>0</v>
      </c>
      <c r="AD29" s="254">
        <f>BigCF!AE150</f>
        <v>0</v>
      </c>
      <c r="AE29" s="254">
        <f>BigCF!AF150</f>
        <v>0</v>
      </c>
      <c r="AF29" s="254">
        <f>BigCF!AG150</f>
        <v>0</v>
      </c>
      <c r="AG29" s="254">
        <f>BigCF!AH150</f>
        <v>0</v>
      </c>
      <c r="AH29" s="254">
        <f>BigCF!AI150</f>
        <v>0</v>
      </c>
      <c r="AI29" s="254">
        <f>BigCF!AJ150</f>
        <v>0</v>
      </c>
      <c r="AJ29" s="254">
        <f>BigCF!AK150</f>
        <v>0</v>
      </c>
      <c r="AK29" s="254">
        <f>BigCF!AL150</f>
        <v>0</v>
      </c>
      <c r="AL29" s="254">
        <f>BigCF!AM150</f>
        <v>0</v>
      </c>
      <c r="AM29" s="254">
        <f>BigCF!AN150</f>
        <v>0</v>
      </c>
      <c r="AN29" s="254">
        <f>BigCF!AO150</f>
        <v>0</v>
      </c>
      <c r="AO29" s="254">
        <f>BigCF!AP150</f>
        <v>0</v>
      </c>
      <c r="AP29" s="254">
        <f>BigCF!AQ150</f>
        <v>0</v>
      </c>
      <c r="AQ29" s="254">
        <f>BigCF!AR150</f>
        <v>0</v>
      </c>
      <c r="AR29" s="254">
        <f>BigCF!AS150</f>
        <v>0</v>
      </c>
      <c r="AS29" s="254">
        <f>BigCF!AT150</f>
        <v>0</v>
      </c>
      <c r="AT29" s="254">
        <f>BigCF!AU150</f>
        <v>0</v>
      </c>
      <c r="AU29" s="254">
        <f>BigCF!AV150</f>
        <v>0</v>
      </c>
      <c r="AV29" s="254">
        <f>BigCF!AW150</f>
        <v>0</v>
      </c>
      <c r="AW29" s="254">
        <f>BigCF!AX150</f>
        <v>0</v>
      </c>
      <c r="AX29" s="254">
        <f>BigCF!AY150</f>
        <v>0</v>
      </c>
      <c r="AY29" s="254">
        <f>BigCF!AZ150</f>
        <v>0</v>
      </c>
      <c r="AZ29" s="254">
        <f>BigCF!BA150</f>
        <v>0</v>
      </c>
      <c r="BA29" s="254">
        <f>BigCF!BB150</f>
        <v>0</v>
      </c>
      <c r="BB29" s="254">
        <f>BigCF!BC150</f>
        <v>0</v>
      </c>
      <c r="BC29" s="254">
        <f>BigCF!BD150</f>
        <v>0</v>
      </c>
      <c r="BD29" s="254">
        <f>BigCF!BE150</f>
        <v>0</v>
      </c>
      <c r="BE29" s="254">
        <f>BigCF!BF150</f>
        <v>0</v>
      </c>
      <c r="BF29" s="254">
        <f>BigCF!BG150</f>
        <v>0</v>
      </c>
      <c r="BG29" s="254">
        <f>BigCF!BH150</f>
        <v>0</v>
      </c>
      <c r="BH29" s="254">
        <f>BigCF!BI150</f>
        <v>0</v>
      </c>
      <c r="BI29" s="254">
        <f>BigCF!BJ150</f>
        <v>0</v>
      </c>
      <c r="BJ29" s="254">
        <f>BigCF!BK150</f>
        <v>0</v>
      </c>
      <c r="BK29" s="283">
        <f>SUM(C29:BJ29)</f>
        <v>0</v>
      </c>
    </row>
    <row r="30" spans="1:63" s="5" customFormat="1" ht="12" collapsed="1">
      <c r="A30" s="361"/>
      <c r="B30" s="47" t="s">
        <v>755</v>
      </c>
      <c r="C30" s="18">
        <f>BigCF!D231</f>
        <v>0</v>
      </c>
      <c r="D30" s="18">
        <f>BigCF!E231</f>
        <v>0</v>
      </c>
      <c r="E30" s="18">
        <f>BigCF!F231</f>
        <v>0</v>
      </c>
      <c r="F30" s="18">
        <f>BigCF!G231</f>
        <v>0</v>
      </c>
      <c r="G30" s="18">
        <f>BigCF!H231</f>
        <v>0</v>
      </c>
      <c r="H30" s="18">
        <f>BigCF!I231</f>
        <v>0</v>
      </c>
      <c r="I30" s="18">
        <f>BigCF!J231</f>
        <v>0</v>
      </c>
      <c r="J30" s="18">
        <f>BigCF!K231</f>
        <v>0</v>
      </c>
      <c r="K30" s="18">
        <f>BigCF!L231</f>
        <v>0</v>
      </c>
      <c r="L30" s="18">
        <f>BigCF!M231</f>
        <v>0</v>
      </c>
      <c r="M30" s="18">
        <f>BigCF!N231</f>
        <v>0</v>
      </c>
      <c r="N30" s="18">
        <f>BigCF!O231</f>
        <v>0</v>
      </c>
      <c r="O30" s="18">
        <f>BigCF!P231</f>
        <v>0</v>
      </c>
      <c r="P30" s="18">
        <f>BigCF!Q231</f>
        <v>0</v>
      </c>
      <c r="Q30" s="18">
        <f>BigCF!R231</f>
        <v>0</v>
      </c>
      <c r="R30" s="18">
        <f>BigCF!S231</f>
        <v>0</v>
      </c>
      <c r="S30" s="18">
        <f>BigCF!T231</f>
        <v>0</v>
      </c>
      <c r="T30" s="18">
        <f>BigCF!U231</f>
        <v>0</v>
      </c>
      <c r="U30" s="18">
        <f>BigCF!V231</f>
        <v>0</v>
      </c>
      <c r="V30" s="18">
        <f>BigCF!W231</f>
        <v>0</v>
      </c>
      <c r="W30" s="18">
        <f>BigCF!X231</f>
        <v>0</v>
      </c>
      <c r="X30" s="18">
        <f>BigCF!Y231</f>
        <v>0</v>
      </c>
      <c r="Y30" s="18">
        <f>BigCF!Z231</f>
        <v>0</v>
      </c>
      <c r="Z30" s="18">
        <f>BigCF!AA231</f>
        <v>0</v>
      </c>
      <c r="AA30" s="18">
        <f>BigCF!AB231</f>
        <v>0</v>
      </c>
      <c r="AB30" s="18">
        <f>BigCF!AC231</f>
        <v>0</v>
      </c>
      <c r="AC30" s="18">
        <f>BigCF!AD231</f>
        <v>0</v>
      </c>
      <c r="AD30" s="18">
        <f>BigCF!AE231</f>
        <v>0</v>
      </c>
      <c r="AE30" s="18">
        <f>BigCF!AF231</f>
        <v>0</v>
      </c>
      <c r="AF30" s="18">
        <f>BigCF!AG231</f>
        <v>0</v>
      </c>
      <c r="AG30" s="18">
        <f>BigCF!AH231</f>
        <v>0</v>
      </c>
      <c r="AH30" s="18">
        <f>BigCF!AI231</f>
        <v>0</v>
      </c>
      <c r="AI30" s="18">
        <f>BigCF!AJ231</f>
        <v>0</v>
      </c>
      <c r="AJ30" s="18">
        <f>BigCF!AK231</f>
        <v>0</v>
      </c>
      <c r="AK30" s="18">
        <f>BigCF!AL231</f>
        <v>0</v>
      </c>
      <c r="AL30" s="18">
        <f>BigCF!AM231</f>
        <v>0</v>
      </c>
      <c r="AM30" s="18">
        <f>BigCF!AN231</f>
        <v>0</v>
      </c>
      <c r="AN30" s="18">
        <f>BigCF!AO231</f>
        <v>0</v>
      </c>
      <c r="AO30" s="18">
        <f>BigCF!AP231</f>
        <v>0</v>
      </c>
      <c r="AP30" s="18">
        <f>BigCF!AQ231</f>
        <v>0</v>
      </c>
      <c r="AQ30" s="18">
        <f>BigCF!AR231</f>
        <v>0</v>
      </c>
      <c r="AR30" s="18">
        <f>BigCF!AS231</f>
        <v>0</v>
      </c>
      <c r="AS30" s="18">
        <f>BigCF!AT231</f>
        <v>0</v>
      </c>
      <c r="AT30" s="18">
        <f>BigCF!AU231</f>
        <v>0</v>
      </c>
      <c r="AU30" s="18">
        <f>BigCF!AV231</f>
        <v>0</v>
      </c>
      <c r="AV30" s="18">
        <f>BigCF!AW231</f>
        <v>0</v>
      </c>
      <c r="AW30" s="18">
        <f>BigCF!AX231</f>
        <v>0</v>
      </c>
      <c r="AX30" s="18">
        <f>BigCF!AY231</f>
        <v>0</v>
      </c>
      <c r="AY30" s="18">
        <f>BigCF!AZ231</f>
        <v>0</v>
      </c>
      <c r="AZ30" s="18">
        <f>BigCF!BA231</f>
        <v>0</v>
      </c>
      <c r="BA30" s="18">
        <f>BigCF!BB231</f>
        <v>0</v>
      </c>
      <c r="BB30" s="18">
        <f>BigCF!BC231</f>
        <v>0</v>
      </c>
      <c r="BC30" s="18">
        <f>BigCF!BD231</f>
        <v>0</v>
      </c>
      <c r="BD30" s="18">
        <f>BigCF!BE231</f>
        <v>0</v>
      </c>
      <c r="BE30" s="18">
        <f>BigCF!BF231</f>
        <v>0</v>
      </c>
      <c r="BF30" s="18">
        <f>BigCF!BG231</f>
        <v>0</v>
      </c>
      <c r="BG30" s="18">
        <f>BigCF!BH231</f>
        <v>0</v>
      </c>
      <c r="BH30" s="18">
        <f>BigCF!BI231</f>
        <v>0</v>
      </c>
      <c r="BI30" s="18">
        <f>BigCF!BJ231</f>
        <v>0</v>
      </c>
      <c r="BJ30" s="18">
        <f>BigCF!BK231</f>
        <v>0</v>
      </c>
      <c r="BK30" s="283">
        <f>SUM(C30:BJ30)</f>
        <v>0</v>
      </c>
    </row>
    <row r="31" spans="1:63" s="5" customFormat="1" ht="12">
      <c r="A31" s="361"/>
      <c r="B31" s="47" t="s">
        <v>756</v>
      </c>
      <c r="C31" s="18">
        <f>BigCF!D364</f>
        <v>0</v>
      </c>
      <c r="D31" s="18">
        <f>BigCF!E364</f>
        <v>0</v>
      </c>
      <c r="E31" s="18">
        <f>BigCF!F364</f>
        <v>0</v>
      </c>
      <c r="F31" s="18">
        <f>BigCF!G364</f>
        <v>0</v>
      </c>
      <c r="G31" s="18">
        <f>BigCF!H364</f>
        <v>0</v>
      </c>
      <c r="H31" s="18">
        <f>BigCF!I364</f>
        <v>0</v>
      </c>
      <c r="I31" s="18">
        <f>BigCF!J364</f>
        <v>0</v>
      </c>
      <c r="J31" s="18">
        <f>BigCF!K364</f>
        <v>0</v>
      </c>
      <c r="K31" s="18">
        <f>BigCF!L364</f>
        <v>0</v>
      </c>
      <c r="L31" s="18">
        <f>BigCF!M364</f>
        <v>0</v>
      </c>
      <c r="M31" s="18">
        <f>BigCF!N364</f>
        <v>0</v>
      </c>
      <c r="N31" s="18">
        <f>BigCF!O364</f>
        <v>0</v>
      </c>
      <c r="O31" s="18">
        <f>BigCF!P364</f>
        <v>0</v>
      </c>
      <c r="P31" s="18">
        <f>BigCF!Q364</f>
        <v>0</v>
      </c>
      <c r="Q31" s="18">
        <f>BigCF!R364</f>
        <v>0</v>
      </c>
      <c r="R31" s="18">
        <f>BigCF!S364</f>
        <v>0</v>
      </c>
      <c r="S31" s="18">
        <f>BigCF!T364</f>
        <v>0</v>
      </c>
      <c r="T31" s="18">
        <f>BigCF!U364</f>
        <v>0</v>
      </c>
      <c r="U31" s="18">
        <f>BigCF!V364</f>
        <v>0</v>
      </c>
      <c r="V31" s="18">
        <f>BigCF!W364</f>
        <v>0</v>
      </c>
      <c r="W31" s="18">
        <f>BigCF!X364</f>
        <v>0</v>
      </c>
      <c r="X31" s="18">
        <f>BigCF!Y364</f>
        <v>0</v>
      </c>
      <c r="Y31" s="18">
        <f>BigCF!Z364</f>
        <v>0</v>
      </c>
      <c r="Z31" s="18">
        <f>BigCF!AA364</f>
        <v>0</v>
      </c>
      <c r="AA31" s="18">
        <f>BigCF!AB364</f>
        <v>0</v>
      </c>
      <c r="AB31" s="18">
        <f>BigCF!AC364</f>
        <v>0</v>
      </c>
      <c r="AC31" s="18">
        <f>BigCF!AD364</f>
        <v>0</v>
      </c>
      <c r="AD31" s="18">
        <f>BigCF!AE364</f>
        <v>0</v>
      </c>
      <c r="AE31" s="18">
        <f>BigCF!AF364</f>
        <v>0</v>
      </c>
      <c r="AF31" s="18">
        <f>BigCF!AG364</f>
        <v>0</v>
      </c>
      <c r="AG31" s="18">
        <f>BigCF!AH364</f>
        <v>0</v>
      </c>
      <c r="AH31" s="18">
        <f>BigCF!AI364</f>
        <v>0</v>
      </c>
      <c r="AI31" s="18">
        <f>BigCF!AJ364</f>
        <v>0</v>
      </c>
      <c r="AJ31" s="18">
        <f>BigCF!AK364</f>
        <v>0</v>
      </c>
      <c r="AK31" s="18">
        <f>BigCF!AL364</f>
        <v>0</v>
      </c>
      <c r="AL31" s="18">
        <f>BigCF!AM364</f>
        <v>0</v>
      </c>
      <c r="AM31" s="18">
        <f>BigCF!AN364</f>
        <v>0</v>
      </c>
      <c r="AN31" s="18">
        <f>BigCF!AO364</f>
        <v>0</v>
      </c>
      <c r="AO31" s="18">
        <f>BigCF!AP364</f>
        <v>0</v>
      </c>
      <c r="AP31" s="18">
        <f>BigCF!AQ364</f>
        <v>0</v>
      </c>
      <c r="AQ31" s="18">
        <f>BigCF!AR364</f>
        <v>0</v>
      </c>
      <c r="AR31" s="18">
        <f>BigCF!AS364</f>
        <v>0</v>
      </c>
      <c r="AS31" s="18">
        <f>BigCF!AT364</f>
        <v>0</v>
      </c>
      <c r="AT31" s="18">
        <f>BigCF!AU364</f>
        <v>0</v>
      </c>
      <c r="AU31" s="18">
        <f>BigCF!AV364</f>
        <v>0</v>
      </c>
      <c r="AV31" s="18">
        <f>BigCF!AW364</f>
        <v>0</v>
      </c>
      <c r="AW31" s="18">
        <f>BigCF!AX364</f>
        <v>0</v>
      </c>
      <c r="AX31" s="18">
        <f>BigCF!AY364</f>
        <v>0</v>
      </c>
      <c r="AY31" s="18">
        <f>BigCF!AZ364</f>
        <v>0</v>
      </c>
      <c r="AZ31" s="18">
        <f>BigCF!BA364</f>
        <v>0</v>
      </c>
      <c r="BA31" s="18">
        <f>BigCF!BB364</f>
        <v>0</v>
      </c>
      <c r="BB31" s="18">
        <f>BigCF!BC364</f>
        <v>0</v>
      </c>
      <c r="BC31" s="18">
        <f>BigCF!BD364</f>
        <v>0</v>
      </c>
      <c r="BD31" s="18">
        <f>BigCF!BE364</f>
        <v>0</v>
      </c>
      <c r="BE31" s="18">
        <f>BigCF!BF364</f>
        <v>0</v>
      </c>
      <c r="BF31" s="18">
        <f>BigCF!BG364</f>
        <v>0</v>
      </c>
      <c r="BG31" s="18">
        <f>BigCF!BH364</f>
        <v>0</v>
      </c>
      <c r="BH31" s="18">
        <f>BigCF!BI364</f>
        <v>0</v>
      </c>
      <c r="BI31" s="18">
        <f>BigCF!BJ364</f>
        <v>0</v>
      </c>
      <c r="BJ31" s="18">
        <f>BigCF!BK364</f>
        <v>0</v>
      </c>
      <c r="BK31" s="283">
        <f>SUM(C31:BJ31)</f>
        <v>0</v>
      </c>
    </row>
    <row r="32" spans="1:63" s="5" customFormat="1" ht="12">
      <c r="A32" s="361"/>
      <c r="B32" s="47" t="str">
        <f>IF(SUM(C32:BJ32)=0,"","住まいからの収入")</f>
        <v/>
      </c>
      <c r="C32" s="18">
        <f>住CF!F508</f>
        <v>0</v>
      </c>
      <c r="D32" s="18">
        <f>住CF!G508</f>
        <v>0</v>
      </c>
      <c r="E32" s="18">
        <f>住CF!H508</f>
        <v>0</v>
      </c>
      <c r="F32" s="18">
        <f>住CF!I508</f>
        <v>0</v>
      </c>
      <c r="G32" s="18">
        <f>住CF!J508</f>
        <v>0</v>
      </c>
      <c r="H32" s="18">
        <f>住CF!K508</f>
        <v>0</v>
      </c>
      <c r="I32" s="18">
        <f>住CF!L508</f>
        <v>0</v>
      </c>
      <c r="J32" s="18">
        <f>住CF!M508</f>
        <v>0</v>
      </c>
      <c r="K32" s="18">
        <f>住CF!N508</f>
        <v>0</v>
      </c>
      <c r="L32" s="18">
        <f>住CF!O508</f>
        <v>0</v>
      </c>
      <c r="M32" s="18">
        <f>住CF!P508</f>
        <v>0</v>
      </c>
      <c r="N32" s="18">
        <f>住CF!Q508</f>
        <v>0</v>
      </c>
      <c r="O32" s="18">
        <f>住CF!R508</f>
        <v>0</v>
      </c>
      <c r="P32" s="18">
        <f>住CF!S508</f>
        <v>0</v>
      </c>
      <c r="Q32" s="18">
        <f>住CF!T508</f>
        <v>0</v>
      </c>
      <c r="R32" s="18">
        <f>住CF!U508</f>
        <v>0</v>
      </c>
      <c r="S32" s="18">
        <f>住CF!V508</f>
        <v>0</v>
      </c>
      <c r="T32" s="18">
        <f>住CF!W508</f>
        <v>0</v>
      </c>
      <c r="U32" s="18">
        <f>住CF!X508</f>
        <v>0</v>
      </c>
      <c r="V32" s="18">
        <f>住CF!Y508</f>
        <v>0</v>
      </c>
      <c r="W32" s="18">
        <f>住CF!Z508</f>
        <v>0</v>
      </c>
      <c r="X32" s="18">
        <f>住CF!AA508</f>
        <v>0</v>
      </c>
      <c r="Y32" s="18">
        <f>住CF!AB508</f>
        <v>0</v>
      </c>
      <c r="Z32" s="18">
        <f>住CF!AC508</f>
        <v>0</v>
      </c>
      <c r="AA32" s="18">
        <f>住CF!AD508</f>
        <v>0</v>
      </c>
      <c r="AB32" s="18">
        <f>住CF!AE508</f>
        <v>0</v>
      </c>
      <c r="AC32" s="18">
        <f>住CF!AF508</f>
        <v>0</v>
      </c>
      <c r="AD32" s="18">
        <f>住CF!AG508</f>
        <v>0</v>
      </c>
      <c r="AE32" s="18">
        <f>住CF!AH508</f>
        <v>0</v>
      </c>
      <c r="AF32" s="18">
        <f>住CF!AI508</f>
        <v>0</v>
      </c>
      <c r="AG32" s="18">
        <f>住CF!AJ508</f>
        <v>0</v>
      </c>
      <c r="AH32" s="18">
        <f>住CF!AK508</f>
        <v>0</v>
      </c>
      <c r="AI32" s="18">
        <f>住CF!AL508</f>
        <v>0</v>
      </c>
      <c r="AJ32" s="18">
        <f>住CF!AM508</f>
        <v>0</v>
      </c>
      <c r="AK32" s="18">
        <f>住CF!AN508</f>
        <v>0</v>
      </c>
      <c r="AL32" s="18">
        <f>住CF!AO508</f>
        <v>0</v>
      </c>
      <c r="AM32" s="18">
        <f>住CF!AP508</f>
        <v>0</v>
      </c>
      <c r="AN32" s="18">
        <f>住CF!AQ508</f>
        <v>0</v>
      </c>
      <c r="AO32" s="18">
        <f>住CF!AR508</f>
        <v>0</v>
      </c>
      <c r="AP32" s="18">
        <f>住CF!AS508</f>
        <v>0</v>
      </c>
      <c r="AQ32" s="18">
        <f>住CF!AT508</f>
        <v>0</v>
      </c>
      <c r="AR32" s="18">
        <f>住CF!AU508</f>
        <v>0</v>
      </c>
      <c r="AS32" s="18">
        <f>住CF!AV508</f>
        <v>0</v>
      </c>
      <c r="AT32" s="18">
        <f>住CF!AW508</f>
        <v>0</v>
      </c>
      <c r="AU32" s="18">
        <f>住CF!AX508</f>
        <v>0</v>
      </c>
      <c r="AV32" s="18">
        <f>住CF!AY508</f>
        <v>0</v>
      </c>
      <c r="AW32" s="18">
        <f>住CF!AZ508</f>
        <v>0</v>
      </c>
      <c r="AX32" s="18">
        <f>住CF!BA508</f>
        <v>0</v>
      </c>
      <c r="AY32" s="18">
        <f>住CF!BB508</f>
        <v>0</v>
      </c>
      <c r="AZ32" s="18">
        <f>住CF!BC508</f>
        <v>0</v>
      </c>
      <c r="BA32" s="18">
        <f>住CF!BD508</f>
        <v>0</v>
      </c>
      <c r="BB32" s="18">
        <f>住CF!BE508</f>
        <v>0</v>
      </c>
      <c r="BC32" s="18">
        <f>住CF!BF508</f>
        <v>0</v>
      </c>
      <c r="BD32" s="18">
        <f>住CF!BG508</f>
        <v>0</v>
      </c>
      <c r="BE32" s="18">
        <f>住CF!BH508</f>
        <v>0</v>
      </c>
      <c r="BF32" s="18">
        <f>住CF!BI508</f>
        <v>0</v>
      </c>
      <c r="BG32" s="18">
        <f>住CF!BJ508</f>
        <v>0</v>
      </c>
      <c r="BH32" s="18">
        <f>住CF!BK508</f>
        <v>0</v>
      </c>
      <c r="BI32" s="18">
        <f>住CF!BL508</f>
        <v>0</v>
      </c>
      <c r="BJ32" s="18">
        <f>住CF!BM508</f>
        <v>0</v>
      </c>
      <c r="BK32" s="283">
        <f>SUM(C32:BJ32)</f>
        <v>0</v>
      </c>
    </row>
    <row r="33" spans="1:63" s="5" customFormat="1" ht="12">
      <c r="A33" s="361"/>
      <c r="B33" s="4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283">
        <f>SUM(C33:BJ33)</f>
        <v>0</v>
      </c>
    </row>
    <row r="34" spans="1:63" s="5" customFormat="1" ht="12">
      <c r="A34" s="356" t="s">
        <v>504</v>
      </c>
      <c r="B34" s="357"/>
      <c r="C34" s="67">
        <f t="shared" ref="C34:AH34" si="41">SUBTOTAL(9,C14:C33)</f>
        <v>500</v>
      </c>
      <c r="D34" s="67">
        <f t="shared" si="41"/>
        <v>500</v>
      </c>
      <c r="E34" s="67">
        <f t="shared" si="41"/>
        <v>500</v>
      </c>
      <c r="F34" s="67">
        <f t="shared" si="41"/>
        <v>500</v>
      </c>
      <c r="G34" s="67">
        <f t="shared" si="41"/>
        <v>500</v>
      </c>
      <c r="H34" s="67">
        <f t="shared" si="41"/>
        <v>573</v>
      </c>
      <c r="I34" s="67">
        <f t="shared" si="41"/>
        <v>573</v>
      </c>
      <c r="J34" s="67">
        <f t="shared" si="41"/>
        <v>573</v>
      </c>
      <c r="K34" s="67">
        <f t="shared" si="41"/>
        <v>573</v>
      </c>
      <c r="L34" s="67">
        <f t="shared" si="41"/>
        <v>573</v>
      </c>
      <c r="M34" s="67">
        <f t="shared" si="41"/>
        <v>649</v>
      </c>
      <c r="N34" s="67">
        <f t="shared" si="41"/>
        <v>649</v>
      </c>
      <c r="O34" s="67">
        <f t="shared" si="41"/>
        <v>649</v>
      </c>
      <c r="P34" s="67">
        <f t="shared" si="41"/>
        <v>649</v>
      </c>
      <c r="Q34" s="67">
        <f t="shared" si="41"/>
        <v>649</v>
      </c>
      <c r="R34" s="67">
        <f t="shared" si="41"/>
        <v>724</v>
      </c>
      <c r="S34" s="67">
        <f t="shared" si="41"/>
        <v>724</v>
      </c>
      <c r="T34" s="67">
        <f t="shared" si="41"/>
        <v>724</v>
      </c>
      <c r="U34" s="67">
        <f t="shared" si="41"/>
        <v>724</v>
      </c>
      <c r="V34" s="67">
        <f t="shared" si="41"/>
        <v>724</v>
      </c>
      <c r="W34" s="67">
        <f t="shared" si="41"/>
        <v>760</v>
      </c>
      <c r="X34" s="67">
        <f t="shared" si="41"/>
        <v>760</v>
      </c>
      <c r="Y34" s="67">
        <f t="shared" si="41"/>
        <v>760</v>
      </c>
      <c r="Z34" s="67">
        <f t="shared" si="41"/>
        <v>760</v>
      </c>
      <c r="AA34" s="67">
        <f t="shared" si="41"/>
        <v>760</v>
      </c>
      <c r="AB34" s="67">
        <f t="shared" si="41"/>
        <v>718</v>
      </c>
      <c r="AC34" s="67">
        <f t="shared" si="41"/>
        <v>718</v>
      </c>
      <c r="AD34" s="67">
        <f t="shared" si="41"/>
        <v>718</v>
      </c>
      <c r="AE34" s="67">
        <f t="shared" si="41"/>
        <v>718</v>
      </c>
      <c r="AF34" s="67">
        <f t="shared" si="41"/>
        <v>718</v>
      </c>
      <c r="AG34" s="67">
        <f t="shared" si="41"/>
        <v>2218</v>
      </c>
      <c r="AH34" s="67">
        <f t="shared" si="41"/>
        <v>511</v>
      </c>
      <c r="AI34" s="67">
        <f t="shared" ref="AI34:BJ34" si="42">SUBTOTAL(9,AI14:AI33)</f>
        <v>511</v>
      </c>
      <c r="AJ34" s="67">
        <f t="shared" si="42"/>
        <v>511</v>
      </c>
      <c r="AK34" s="67">
        <f t="shared" si="42"/>
        <v>511</v>
      </c>
      <c r="AL34" s="67">
        <f t="shared" si="42"/>
        <v>693.7</v>
      </c>
      <c r="AM34" s="67">
        <f t="shared" si="42"/>
        <v>228</v>
      </c>
      <c r="AN34" s="67">
        <f t="shared" si="42"/>
        <v>228</v>
      </c>
      <c r="AO34" s="67">
        <f t="shared" si="42"/>
        <v>228</v>
      </c>
      <c r="AP34" s="67">
        <f t="shared" si="42"/>
        <v>228</v>
      </c>
      <c r="AQ34" s="67">
        <f t="shared" si="42"/>
        <v>228</v>
      </c>
      <c r="AR34" s="67">
        <f t="shared" si="42"/>
        <v>228</v>
      </c>
      <c r="AS34" s="67">
        <f t="shared" si="42"/>
        <v>228</v>
      </c>
      <c r="AT34" s="67">
        <f t="shared" si="42"/>
        <v>228</v>
      </c>
      <c r="AU34" s="67">
        <f t="shared" si="42"/>
        <v>228</v>
      </c>
      <c r="AV34" s="67">
        <f t="shared" si="42"/>
        <v>228</v>
      </c>
      <c r="AW34" s="67">
        <f t="shared" si="42"/>
        <v>228</v>
      </c>
      <c r="AX34" s="67">
        <f t="shared" si="42"/>
        <v>228</v>
      </c>
      <c r="AY34" s="67">
        <f t="shared" si="42"/>
        <v>228</v>
      </c>
      <c r="AZ34" s="67">
        <f t="shared" si="42"/>
        <v>228</v>
      </c>
      <c r="BA34" s="67">
        <f t="shared" si="42"/>
        <v>228</v>
      </c>
      <c r="BB34" s="67">
        <f t="shared" si="42"/>
        <v>228</v>
      </c>
      <c r="BC34" s="67">
        <f t="shared" si="42"/>
        <v>228</v>
      </c>
      <c r="BD34" s="67">
        <f t="shared" si="42"/>
        <v>228</v>
      </c>
      <c r="BE34" s="67">
        <f t="shared" si="42"/>
        <v>228</v>
      </c>
      <c r="BF34" s="67">
        <f t="shared" si="42"/>
        <v>228</v>
      </c>
      <c r="BG34" s="67">
        <f t="shared" si="42"/>
        <v>228</v>
      </c>
      <c r="BH34" s="67">
        <f t="shared" si="42"/>
        <v>228</v>
      </c>
      <c r="BI34" s="67">
        <f t="shared" si="42"/>
        <v>228</v>
      </c>
      <c r="BJ34" s="67">
        <f t="shared" si="42"/>
        <v>228</v>
      </c>
      <c r="BK34" s="284">
        <f>SUM(C34:BJ34)</f>
        <v>30047.7</v>
      </c>
    </row>
    <row r="35" spans="1:63" s="5" customFormat="1" ht="12" customHeight="1">
      <c r="A35" s="373" t="s">
        <v>499</v>
      </c>
      <c r="B35" s="45" t="s">
        <v>744</v>
      </c>
      <c r="C35" s="18">
        <f>保険CF!F172</f>
        <v>0</v>
      </c>
      <c r="D35" s="18">
        <f>保険CF!G172</f>
        <v>0</v>
      </c>
      <c r="E35" s="18">
        <f>保険CF!H172</f>
        <v>0</v>
      </c>
      <c r="F35" s="18">
        <f>保険CF!I172</f>
        <v>0</v>
      </c>
      <c r="G35" s="18">
        <f>保険CF!J172</f>
        <v>0</v>
      </c>
      <c r="H35" s="18">
        <f>保険CF!K172</f>
        <v>0</v>
      </c>
      <c r="I35" s="18">
        <f>保険CF!L172</f>
        <v>0</v>
      </c>
      <c r="J35" s="18">
        <f>保険CF!M172</f>
        <v>0</v>
      </c>
      <c r="K35" s="18">
        <f>保険CF!N172</f>
        <v>0</v>
      </c>
      <c r="L35" s="18">
        <f>保険CF!O172</f>
        <v>0</v>
      </c>
      <c r="M35" s="18">
        <f>保険CF!P172</f>
        <v>0</v>
      </c>
      <c r="N35" s="18">
        <f>保険CF!Q172</f>
        <v>0</v>
      </c>
      <c r="O35" s="18">
        <f>保険CF!R172</f>
        <v>0</v>
      </c>
      <c r="P35" s="18">
        <f>保険CF!S172</f>
        <v>0</v>
      </c>
      <c r="Q35" s="18">
        <f>保険CF!T172</f>
        <v>0</v>
      </c>
      <c r="R35" s="18">
        <f>保険CF!U172</f>
        <v>0</v>
      </c>
      <c r="S35" s="18">
        <f>保険CF!V172</f>
        <v>0</v>
      </c>
      <c r="T35" s="18">
        <f>保険CF!W172</f>
        <v>0</v>
      </c>
      <c r="U35" s="18">
        <f>保険CF!X172</f>
        <v>0</v>
      </c>
      <c r="V35" s="18">
        <f>保険CF!Y172</f>
        <v>0</v>
      </c>
      <c r="W35" s="18">
        <f>保険CF!Z172</f>
        <v>0</v>
      </c>
      <c r="X35" s="18">
        <f>保険CF!AA172</f>
        <v>0</v>
      </c>
      <c r="Y35" s="18">
        <f>保険CF!AB172</f>
        <v>0</v>
      </c>
      <c r="Z35" s="18">
        <f>保険CF!AC172</f>
        <v>0</v>
      </c>
      <c r="AA35" s="18">
        <f>保険CF!AD172</f>
        <v>0</v>
      </c>
      <c r="AB35" s="18">
        <f>保険CF!AE172</f>
        <v>0</v>
      </c>
      <c r="AC35" s="18">
        <f>保険CF!AF172</f>
        <v>0</v>
      </c>
      <c r="AD35" s="18">
        <f>保険CF!AG172</f>
        <v>0</v>
      </c>
      <c r="AE35" s="18">
        <f>保険CF!AH172</f>
        <v>0</v>
      </c>
      <c r="AF35" s="18">
        <f>保険CF!AI172</f>
        <v>0</v>
      </c>
      <c r="AG35" s="18">
        <f>保険CF!AJ172</f>
        <v>0</v>
      </c>
      <c r="AH35" s="18">
        <f>保険CF!AK172</f>
        <v>0</v>
      </c>
      <c r="AI35" s="18">
        <f>保険CF!AL172</f>
        <v>0</v>
      </c>
      <c r="AJ35" s="18">
        <f>保険CF!AM172</f>
        <v>0</v>
      </c>
      <c r="AK35" s="18">
        <f>保険CF!AN172</f>
        <v>0</v>
      </c>
      <c r="AL35" s="18">
        <f>保険CF!AO172</f>
        <v>0</v>
      </c>
      <c r="AM35" s="18">
        <f>保険CF!AP172</f>
        <v>0</v>
      </c>
      <c r="AN35" s="18">
        <f>保険CF!AQ172</f>
        <v>0</v>
      </c>
      <c r="AO35" s="18">
        <f>保険CF!AR172</f>
        <v>0</v>
      </c>
      <c r="AP35" s="18">
        <f>保険CF!AS172</f>
        <v>0</v>
      </c>
      <c r="AQ35" s="18">
        <f>保険CF!AT172</f>
        <v>0</v>
      </c>
      <c r="AR35" s="18">
        <f>保険CF!AU172</f>
        <v>0</v>
      </c>
      <c r="AS35" s="18">
        <f>保険CF!AV172</f>
        <v>0</v>
      </c>
      <c r="AT35" s="18">
        <f>保険CF!AW172</f>
        <v>0</v>
      </c>
      <c r="AU35" s="18">
        <f>保険CF!AX172</f>
        <v>0</v>
      </c>
      <c r="AV35" s="18">
        <f>保険CF!AY172</f>
        <v>0</v>
      </c>
      <c r="AW35" s="18">
        <f>保険CF!AZ172</f>
        <v>0</v>
      </c>
      <c r="AX35" s="18">
        <f>保険CF!BA172</f>
        <v>0</v>
      </c>
      <c r="AY35" s="18">
        <f>保険CF!BB172</f>
        <v>0</v>
      </c>
      <c r="AZ35" s="18">
        <f>保険CF!BC172</f>
        <v>0</v>
      </c>
      <c r="BA35" s="18">
        <f>保険CF!BD172</f>
        <v>0</v>
      </c>
      <c r="BB35" s="18">
        <f>保険CF!BE172</f>
        <v>0</v>
      </c>
      <c r="BC35" s="18">
        <f>保険CF!BF172</f>
        <v>0</v>
      </c>
      <c r="BD35" s="18">
        <f>保険CF!BG172</f>
        <v>0</v>
      </c>
      <c r="BE35" s="18">
        <f>保険CF!BH172</f>
        <v>0</v>
      </c>
      <c r="BF35" s="18">
        <f>保険CF!BI172</f>
        <v>0</v>
      </c>
      <c r="BG35" s="18">
        <f>保険CF!BJ172</f>
        <v>0</v>
      </c>
      <c r="BH35" s="18">
        <f>保険CF!BK172</f>
        <v>0</v>
      </c>
      <c r="BI35" s="18">
        <f>保険CF!BL172</f>
        <v>0</v>
      </c>
      <c r="BJ35" s="18">
        <f>保険CF!BM172</f>
        <v>0</v>
      </c>
      <c r="BK35" s="283">
        <f>SUM(C35:BJ35)</f>
        <v>0</v>
      </c>
    </row>
    <row r="36" spans="1:63" s="5" customFormat="1" ht="13.5" customHeight="1">
      <c r="A36" s="374"/>
      <c r="B36" s="47" t="s">
        <v>745</v>
      </c>
      <c r="C36" s="18">
        <f>BigCF!D363</f>
        <v>0</v>
      </c>
      <c r="D36" s="18">
        <f>BigCF!E363</f>
        <v>0</v>
      </c>
      <c r="E36" s="18">
        <f>BigCF!F363</f>
        <v>0</v>
      </c>
      <c r="F36" s="18">
        <f>BigCF!G363</f>
        <v>0</v>
      </c>
      <c r="G36" s="18">
        <f>BigCF!H363</f>
        <v>0</v>
      </c>
      <c r="H36" s="18">
        <f>BigCF!I363</f>
        <v>0</v>
      </c>
      <c r="I36" s="18">
        <f>BigCF!J363</f>
        <v>0</v>
      </c>
      <c r="J36" s="18">
        <f>BigCF!K363</f>
        <v>0</v>
      </c>
      <c r="K36" s="18">
        <f>BigCF!L363</f>
        <v>0</v>
      </c>
      <c r="L36" s="18">
        <f>BigCF!M363</f>
        <v>0</v>
      </c>
      <c r="M36" s="18">
        <f>BigCF!N363</f>
        <v>0</v>
      </c>
      <c r="N36" s="18">
        <f>BigCF!O363</f>
        <v>0</v>
      </c>
      <c r="O36" s="18">
        <f>BigCF!P363</f>
        <v>0</v>
      </c>
      <c r="P36" s="18">
        <f>BigCF!Q363</f>
        <v>0</v>
      </c>
      <c r="Q36" s="18">
        <f>BigCF!R363</f>
        <v>0</v>
      </c>
      <c r="R36" s="18">
        <f>BigCF!S363</f>
        <v>0</v>
      </c>
      <c r="S36" s="18">
        <f>BigCF!T363</f>
        <v>0</v>
      </c>
      <c r="T36" s="18">
        <f>BigCF!U363</f>
        <v>0</v>
      </c>
      <c r="U36" s="18">
        <f>BigCF!V363</f>
        <v>0</v>
      </c>
      <c r="V36" s="18">
        <f>BigCF!W363</f>
        <v>0</v>
      </c>
      <c r="W36" s="18">
        <f>BigCF!X363</f>
        <v>0</v>
      </c>
      <c r="X36" s="18">
        <f>BigCF!Y363</f>
        <v>0</v>
      </c>
      <c r="Y36" s="18">
        <f>BigCF!Z363</f>
        <v>0</v>
      </c>
      <c r="Z36" s="18">
        <f>BigCF!AA363</f>
        <v>0</v>
      </c>
      <c r="AA36" s="18">
        <f>BigCF!AB363</f>
        <v>0</v>
      </c>
      <c r="AB36" s="18">
        <f>BigCF!AC363</f>
        <v>0</v>
      </c>
      <c r="AC36" s="18">
        <f>BigCF!AD363</f>
        <v>0</v>
      </c>
      <c r="AD36" s="18">
        <f>BigCF!AE363</f>
        <v>0</v>
      </c>
      <c r="AE36" s="18">
        <f>BigCF!AF363</f>
        <v>0</v>
      </c>
      <c r="AF36" s="18">
        <f>BigCF!AG363</f>
        <v>0</v>
      </c>
      <c r="AG36" s="18">
        <f>BigCF!AH363</f>
        <v>0</v>
      </c>
      <c r="AH36" s="18">
        <f>BigCF!AI363</f>
        <v>0</v>
      </c>
      <c r="AI36" s="18">
        <f>BigCF!AJ363</f>
        <v>0</v>
      </c>
      <c r="AJ36" s="18">
        <f>BigCF!AK363</f>
        <v>0</v>
      </c>
      <c r="AK36" s="18">
        <f>BigCF!AL363</f>
        <v>0</v>
      </c>
      <c r="AL36" s="18">
        <f>BigCF!AM363</f>
        <v>0</v>
      </c>
      <c r="AM36" s="18">
        <f>BigCF!AN363</f>
        <v>0</v>
      </c>
      <c r="AN36" s="18">
        <f>BigCF!AO363</f>
        <v>0</v>
      </c>
      <c r="AO36" s="18">
        <f>BigCF!AP363</f>
        <v>0</v>
      </c>
      <c r="AP36" s="18">
        <f>BigCF!AQ363</f>
        <v>0</v>
      </c>
      <c r="AQ36" s="18">
        <f>BigCF!AR363</f>
        <v>0</v>
      </c>
      <c r="AR36" s="18">
        <f>BigCF!AS363</f>
        <v>0</v>
      </c>
      <c r="AS36" s="18">
        <f>BigCF!AT363</f>
        <v>0</v>
      </c>
      <c r="AT36" s="18">
        <f>BigCF!AU363</f>
        <v>0</v>
      </c>
      <c r="AU36" s="18">
        <f>BigCF!AV363</f>
        <v>0</v>
      </c>
      <c r="AV36" s="18">
        <f>BigCF!AW363</f>
        <v>0</v>
      </c>
      <c r="AW36" s="18">
        <f>BigCF!AX363</f>
        <v>0</v>
      </c>
      <c r="AX36" s="18">
        <f>BigCF!AY363</f>
        <v>0</v>
      </c>
      <c r="AY36" s="18">
        <f>BigCF!AZ363</f>
        <v>0</v>
      </c>
      <c r="AZ36" s="18">
        <f>BigCF!BA363</f>
        <v>0</v>
      </c>
      <c r="BA36" s="18">
        <f>BigCF!BB363</f>
        <v>0</v>
      </c>
      <c r="BB36" s="18">
        <f>BigCF!BC363</f>
        <v>0</v>
      </c>
      <c r="BC36" s="18">
        <f>BigCF!BD363</f>
        <v>0</v>
      </c>
      <c r="BD36" s="18">
        <f>BigCF!BE363</f>
        <v>0</v>
      </c>
      <c r="BE36" s="18">
        <f>BigCF!BF363</f>
        <v>0</v>
      </c>
      <c r="BF36" s="18">
        <f>BigCF!BG363</f>
        <v>0</v>
      </c>
      <c r="BG36" s="18">
        <f>BigCF!BH363</f>
        <v>0</v>
      </c>
      <c r="BH36" s="18">
        <f>BigCF!BI363</f>
        <v>0</v>
      </c>
      <c r="BI36" s="18">
        <f>BigCF!BJ363</f>
        <v>0</v>
      </c>
      <c r="BJ36" s="18">
        <f>BigCF!BK363</f>
        <v>0</v>
      </c>
      <c r="BK36" s="283">
        <f>SUM(C36:BJ36)</f>
        <v>0</v>
      </c>
    </row>
    <row r="37" spans="1:63" s="5" customFormat="1" ht="13.5" customHeight="1">
      <c r="A37" s="375"/>
      <c r="B37" s="47" t="s">
        <v>746</v>
      </c>
      <c r="C37" s="18">
        <f>住CF!F529</f>
        <v>84</v>
      </c>
      <c r="D37" s="18">
        <f>住CF!G529</f>
        <v>84</v>
      </c>
      <c r="E37" s="18">
        <f>住CF!H529</f>
        <v>91</v>
      </c>
      <c r="F37" s="18">
        <f>住CF!I529</f>
        <v>84</v>
      </c>
      <c r="G37" s="18">
        <f>住CF!J529</f>
        <v>91</v>
      </c>
      <c r="H37" s="18">
        <f>住CF!K529</f>
        <v>84</v>
      </c>
      <c r="I37" s="18">
        <f>住CF!L529</f>
        <v>91</v>
      </c>
      <c r="J37" s="18">
        <f>住CF!M529</f>
        <v>84</v>
      </c>
      <c r="K37" s="18">
        <f>住CF!N529</f>
        <v>91</v>
      </c>
      <c r="L37" s="18">
        <f>住CF!O529</f>
        <v>84</v>
      </c>
      <c r="M37" s="18">
        <f>住CF!P529</f>
        <v>91</v>
      </c>
      <c r="N37" s="18">
        <f>住CF!Q529</f>
        <v>84</v>
      </c>
      <c r="O37" s="18">
        <f>住CF!R529</f>
        <v>91</v>
      </c>
      <c r="P37" s="18">
        <f>住CF!S529</f>
        <v>84</v>
      </c>
      <c r="Q37" s="18">
        <f>住CF!T529</f>
        <v>91</v>
      </c>
      <c r="R37" s="18">
        <f>住CF!U529</f>
        <v>84</v>
      </c>
      <c r="S37" s="18">
        <f>住CF!V529</f>
        <v>91</v>
      </c>
      <c r="T37" s="18">
        <f>住CF!W529</f>
        <v>84</v>
      </c>
      <c r="U37" s="18">
        <f>住CF!X529</f>
        <v>91</v>
      </c>
      <c r="V37" s="18">
        <f>住CF!Y529</f>
        <v>84</v>
      </c>
      <c r="W37" s="18">
        <f>住CF!Z529</f>
        <v>91</v>
      </c>
      <c r="X37" s="18">
        <f>住CF!AA529</f>
        <v>84</v>
      </c>
      <c r="Y37" s="18">
        <f>住CF!AB529</f>
        <v>91</v>
      </c>
      <c r="Z37" s="18">
        <f>住CF!AC529</f>
        <v>84</v>
      </c>
      <c r="AA37" s="18">
        <f>住CF!AD529</f>
        <v>91</v>
      </c>
      <c r="AB37" s="18">
        <f>住CF!AE529</f>
        <v>84</v>
      </c>
      <c r="AC37" s="18">
        <f>住CF!AF529</f>
        <v>91</v>
      </c>
      <c r="AD37" s="18">
        <f>住CF!AG529</f>
        <v>84</v>
      </c>
      <c r="AE37" s="18">
        <f>住CF!AH529</f>
        <v>91</v>
      </c>
      <c r="AF37" s="18">
        <f>住CF!AI529</f>
        <v>84</v>
      </c>
      <c r="AG37" s="18">
        <f>住CF!AJ529</f>
        <v>91</v>
      </c>
      <c r="AH37" s="18">
        <f>住CF!AK529</f>
        <v>84</v>
      </c>
      <c r="AI37" s="18">
        <f>住CF!AL529</f>
        <v>91</v>
      </c>
      <c r="AJ37" s="18">
        <f>住CF!AM529</f>
        <v>84</v>
      </c>
      <c r="AK37" s="18">
        <f>住CF!AN529</f>
        <v>91</v>
      </c>
      <c r="AL37" s="18">
        <f>住CF!AO529</f>
        <v>84</v>
      </c>
      <c r="AM37" s="18">
        <f>住CF!AP529</f>
        <v>91</v>
      </c>
      <c r="AN37" s="18">
        <f>住CF!AQ529</f>
        <v>84</v>
      </c>
      <c r="AO37" s="18">
        <f>住CF!AR529</f>
        <v>91</v>
      </c>
      <c r="AP37" s="18">
        <f>住CF!AS529</f>
        <v>84</v>
      </c>
      <c r="AQ37" s="18">
        <f>住CF!AT529</f>
        <v>91</v>
      </c>
      <c r="AR37" s="18">
        <f>住CF!AU529</f>
        <v>84</v>
      </c>
      <c r="AS37" s="18">
        <f>住CF!AV529</f>
        <v>91</v>
      </c>
      <c r="AT37" s="18">
        <f>住CF!AW529</f>
        <v>84</v>
      </c>
      <c r="AU37" s="18">
        <f>住CF!AX529</f>
        <v>91</v>
      </c>
      <c r="AV37" s="18">
        <f>住CF!AY529</f>
        <v>84</v>
      </c>
      <c r="AW37" s="18">
        <f>住CF!AZ529</f>
        <v>91</v>
      </c>
      <c r="AX37" s="18">
        <f>住CF!BA529</f>
        <v>84</v>
      </c>
      <c r="AY37" s="18">
        <f>住CF!BB529</f>
        <v>91</v>
      </c>
      <c r="AZ37" s="18">
        <f>住CF!BC529</f>
        <v>84</v>
      </c>
      <c r="BA37" s="18">
        <f>住CF!BD529</f>
        <v>91</v>
      </c>
      <c r="BB37" s="18">
        <f>住CF!BE529</f>
        <v>84</v>
      </c>
      <c r="BC37" s="18">
        <f>住CF!BF529</f>
        <v>91</v>
      </c>
      <c r="BD37" s="18">
        <f>住CF!BG529</f>
        <v>84</v>
      </c>
      <c r="BE37" s="18">
        <f>住CF!BH529</f>
        <v>91</v>
      </c>
      <c r="BF37" s="18">
        <f>住CF!BI529</f>
        <v>84</v>
      </c>
      <c r="BG37" s="18">
        <f>住CF!BJ529</f>
        <v>91</v>
      </c>
      <c r="BH37" s="18">
        <f>住CF!BK529</f>
        <v>84</v>
      </c>
      <c r="BI37" s="18">
        <f>住CF!BL529</f>
        <v>91</v>
      </c>
      <c r="BJ37" s="18">
        <f>住CF!BM529</f>
        <v>84</v>
      </c>
      <c r="BK37" s="283">
        <f>SUM(C37:BJ37)</f>
        <v>5243</v>
      </c>
    </row>
    <row r="38" spans="1:63" s="5" customFormat="1" ht="12">
      <c r="A38" s="376" t="s">
        <v>23</v>
      </c>
      <c r="B38" s="47" t="s">
        <v>747</v>
      </c>
      <c r="C38" s="18">
        <f>BigCF!D239</f>
        <v>210</v>
      </c>
      <c r="D38" s="18">
        <f>BigCF!E239</f>
        <v>214.2</v>
      </c>
      <c r="E38" s="18">
        <f>BigCF!F239</f>
        <v>218.5</v>
      </c>
      <c r="F38" s="18">
        <f>BigCF!G239</f>
        <v>222.9</v>
      </c>
      <c r="G38" s="18">
        <f>BigCF!H239</f>
        <v>227.3</v>
      </c>
      <c r="H38" s="18">
        <f>BigCF!I239</f>
        <v>231.9</v>
      </c>
      <c r="I38" s="18">
        <f>BigCF!J239</f>
        <v>236.5</v>
      </c>
      <c r="J38" s="18">
        <f>BigCF!K239</f>
        <v>241.2</v>
      </c>
      <c r="K38" s="18">
        <f>BigCF!L239</f>
        <v>246</v>
      </c>
      <c r="L38" s="18">
        <f>BigCF!M239</f>
        <v>251</v>
      </c>
      <c r="M38" s="18">
        <f>BigCF!N239</f>
        <v>256</v>
      </c>
      <c r="N38" s="18">
        <f>BigCF!O239</f>
        <v>261.10000000000002</v>
      </c>
      <c r="O38" s="18">
        <f>BigCF!P239</f>
        <v>266.3</v>
      </c>
      <c r="P38" s="18">
        <f>BigCF!Q239</f>
        <v>271.7</v>
      </c>
      <c r="Q38" s="18">
        <f>BigCF!R239</f>
        <v>277.10000000000002</v>
      </c>
      <c r="R38" s="18">
        <f>BigCF!S239</f>
        <v>282.60000000000002</v>
      </c>
      <c r="S38" s="18">
        <f>BigCF!T239</f>
        <v>288.3</v>
      </c>
      <c r="T38" s="18">
        <f>BigCF!U239</f>
        <v>294.10000000000002</v>
      </c>
      <c r="U38" s="18">
        <f>BigCF!V239</f>
        <v>299.89999999999998</v>
      </c>
      <c r="V38" s="18">
        <f>BigCF!W239</f>
        <v>305.89999999999998</v>
      </c>
      <c r="W38" s="18">
        <f>BigCF!X239</f>
        <v>312</v>
      </c>
      <c r="X38" s="18">
        <f>BigCF!Y239</f>
        <v>318.3</v>
      </c>
      <c r="Y38" s="18">
        <f>BigCF!Z239</f>
        <v>324.7</v>
      </c>
      <c r="Z38" s="18">
        <f>BigCF!AA239</f>
        <v>331.1</v>
      </c>
      <c r="AA38" s="18">
        <f>BigCF!AB239</f>
        <v>337.8</v>
      </c>
      <c r="AB38" s="18">
        <f>BigCF!AC239</f>
        <v>344.5</v>
      </c>
      <c r="AC38" s="18">
        <f>BigCF!AD239</f>
        <v>351.4</v>
      </c>
      <c r="AD38" s="18">
        <f>BigCF!AE239</f>
        <v>358.4</v>
      </c>
      <c r="AE38" s="18">
        <f>BigCF!AF239</f>
        <v>365.6</v>
      </c>
      <c r="AF38" s="18">
        <f>BigCF!AG239</f>
        <v>372.9</v>
      </c>
      <c r="AG38" s="18">
        <f>BigCF!AH239</f>
        <v>380.4</v>
      </c>
      <c r="AH38" s="18">
        <f>BigCF!AI239</f>
        <v>388</v>
      </c>
      <c r="AI38" s="18">
        <f>BigCF!AJ239</f>
        <v>395.8</v>
      </c>
      <c r="AJ38" s="18">
        <f>BigCF!AK239</f>
        <v>403.7</v>
      </c>
      <c r="AK38" s="18">
        <f>BigCF!AL239</f>
        <v>411.7</v>
      </c>
      <c r="AL38" s="18">
        <f>BigCF!AM239</f>
        <v>360</v>
      </c>
      <c r="AM38" s="18">
        <f>BigCF!AN239</f>
        <v>367.2</v>
      </c>
      <c r="AN38" s="18">
        <f>BigCF!AO239</f>
        <v>374.5</v>
      </c>
      <c r="AO38" s="18">
        <f>BigCF!AP239</f>
        <v>382</v>
      </c>
      <c r="AP38" s="18">
        <f>BigCF!AQ239</f>
        <v>389.7</v>
      </c>
      <c r="AQ38" s="18">
        <f>BigCF!AR239</f>
        <v>397.4</v>
      </c>
      <c r="AR38" s="18">
        <f>BigCF!AS239</f>
        <v>405.4</v>
      </c>
      <c r="AS38" s="18">
        <f>BigCF!AT239</f>
        <v>413.5</v>
      </c>
      <c r="AT38" s="18">
        <f>BigCF!AU239</f>
        <v>421.8</v>
      </c>
      <c r="AU38" s="18">
        <f>BigCF!AV239</f>
        <v>430.2</v>
      </c>
      <c r="AV38" s="18">
        <f>BigCF!AW239</f>
        <v>438.8</v>
      </c>
      <c r="AW38" s="18">
        <f>BigCF!AX239</f>
        <v>447.6</v>
      </c>
      <c r="AX38" s="18">
        <f>BigCF!AY239</f>
        <v>456.5</v>
      </c>
      <c r="AY38" s="18">
        <f>BigCF!AZ239</f>
        <v>465.7</v>
      </c>
      <c r="AZ38" s="18">
        <f>BigCF!BA239</f>
        <v>475</v>
      </c>
      <c r="BA38" s="18">
        <f>BigCF!BB239</f>
        <v>484.5</v>
      </c>
      <c r="BB38" s="18">
        <f>BigCF!BC239</f>
        <v>494.2</v>
      </c>
      <c r="BC38" s="18">
        <f>BigCF!BD239</f>
        <v>504.1</v>
      </c>
      <c r="BD38" s="18">
        <f>BigCF!BE239</f>
        <v>514.1</v>
      </c>
      <c r="BE38" s="18">
        <f>BigCF!BF239</f>
        <v>524.4</v>
      </c>
      <c r="BF38" s="18">
        <f>BigCF!BG239</f>
        <v>534.9</v>
      </c>
      <c r="BG38" s="18">
        <f>BigCF!BH239</f>
        <v>545.6</v>
      </c>
      <c r="BH38" s="18">
        <f>BigCF!BI239</f>
        <v>556.5</v>
      </c>
      <c r="BI38" s="18">
        <f>BigCF!BJ239</f>
        <v>567.70000000000005</v>
      </c>
      <c r="BJ38" s="18">
        <f>BigCF!BK239</f>
        <v>579</v>
      </c>
      <c r="BK38" s="283">
        <f>SUM(C38:BJ38)</f>
        <v>22029.1</v>
      </c>
    </row>
    <row r="39" spans="1:63" s="5" customFormat="1" ht="12" customHeight="1">
      <c r="A39" s="374"/>
      <c r="B39" s="47" t="s">
        <v>748</v>
      </c>
      <c r="C39" s="18">
        <f>SUBTOTAL(9,C40:C57)</f>
        <v>0</v>
      </c>
      <c r="D39" s="18">
        <f t="shared" ref="D39:F39" si="43">SUBTOTAL(9,D40:D57)</f>
        <v>0</v>
      </c>
      <c r="E39" s="18">
        <f t="shared" si="43"/>
        <v>0</v>
      </c>
      <c r="F39" s="18">
        <f t="shared" si="43"/>
        <v>0</v>
      </c>
      <c r="G39" s="18">
        <f t="shared" ref="G39" si="44">SUBTOTAL(9,G40:G57)</f>
        <v>0</v>
      </c>
      <c r="H39" s="18">
        <f t="shared" ref="H39" si="45">SUBTOTAL(9,H40:H57)</f>
        <v>0</v>
      </c>
      <c r="I39" s="18">
        <f t="shared" ref="I39" si="46">SUBTOTAL(9,I40:I57)</f>
        <v>0</v>
      </c>
      <c r="J39" s="18">
        <f t="shared" ref="J39" si="47">SUBTOTAL(9,J40:J57)</f>
        <v>0</v>
      </c>
      <c r="K39" s="18">
        <f t="shared" ref="K39" si="48">SUBTOTAL(9,K40:K57)</f>
        <v>0</v>
      </c>
      <c r="L39" s="18">
        <f t="shared" ref="L39" si="49">SUBTOTAL(9,L40:L57)</f>
        <v>0</v>
      </c>
      <c r="M39" s="18">
        <f t="shared" ref="M39" si="50">SUBTOTAL(9,M40:M57)</f>
        <v>0</v>
      </c>
      <c r="N39" s="18">
        <f t="shared" ref="N39" si="51">SUBTOTAL(9,N40:N57)</f>
        <v>0</v>
      </c>
      <c r="O39" s="18">
        <f t="shared" ref="O39" si="52">SUBTOTAL(9,O40:O57)</f>
        <v>0</v>
      </c>
      <c r="P39" s="18">
        <f t="shared" ref="P39" si="53">SUBTOTAL(9,P40:P57)</f>
        <v>0</v>
      </c>
      <c r="Q39" s="18">
        <f t="shared" ref="Q39" si="54">SUBTOTAL(9,Q40:Q57)</f>
        <v>0</v>
      </c>
      <c r="R39" s="18">
        <f t="shared" ref="R39" si="55">SUBTOTAL(9,R40:R57)</f>
        <v>0</v>
      </c>
      <c r="S39" s="18">
        <f t="shared" ref="S39" si="56">SUBTOTAL(9,S40:S57)</f>
        <v>0</v>
      </c>
      <c r="T39" s="18">
        <f t="shared" ref="T39" si="57">SUBTOTAL(9,T40:T57)</f>
        <v>0</v>
      </c>
      <c r="U39" s="18">
        <f t="shared" ref="U39" si="58">SUBTOTAL(9,U40:U57)</f>
        <v>0</v>
      </c>
      <c r="V39" s="18">
        <f t="shared" ref="V39" si="59">SUBTOTAL(9,V40:V57)</f>
        <v>0</v>
      </c>
      <c r="W39" s="18">
        <f t="shared" ref="W39" si="60">SUBTOTAL(9,W40:W57)</f>
        <v>0</v>
      </c>
      <c r="X39" s="18">
        <f t="shared" ref="X39" si="61">SUBTOTAL(9,X40:X57)</f>
        <v>0</v>
      </c>
      <c r="Y39" s="18">
        <f t="shared" ref="Y39" si="62">SUBTOTAL(9,Y40:Y57)</f>
        <v>0</v>
      </c>
      <c r="Z39" s="18">
        <f t="shared" ref="Z39" si="63">SUBTOTAL(9,Z40:Z57)</f>
        <v>0</v>
      </c>
      <c r="AA39" s="18">
        <f t="shared" ref="AA39" si="64">SUBTOTAL(9,AA40:AA57)</f>
        <v>0</v>
      </c>
      <c r="AB39" s="18">
        <f t="shared" ref="AB39" si="65">SUBTOTAL(9,AB40:AB57)</f>
        <v>0</v>
      </c>
      <c r="AC39" s="18">
        <f t="shared" ref="AC39" si="66">SUBTOTAL(9,AC40:AC57)</f>
        <v>0</v>
      </c>
      <c r="AD39" s="18">
        <f t="shared" ref="AD39" si="67">SUBTOTAL(9,AD40:AD57)</f>
        <v>0</v>
      </c>
      <c r="AE39" s="18">
        <f t="shared" ref="AE39" si="68">SUBTOTAL(9,AE40:AE57)</f>
        <v>0</v>
      </c>
      <c r="AF39" s="18">
        <f t="shared" ref="AF39" si="69">SUBTOTAL(9,AF40:AF57)</f>
        <v>0</v>
      </c>
      <c r="AG39" s="18">
        <f t="shared" ref="AG39" si="70">SUBTOTAL(9,AG40:AG57)</f>
        <v>0</v>
      </c>
      <c r="AH39" s="18">
        <f t="shared" ref="AH39" si="71">SUBTOTAL(9,AH40:AH57)</f>
        <v>0</v>
      </c>
      <c r="AI39" s="18">
        <f t="shared" ref="AI39" si="72">SUBTOTAL(9,AI40:AI57)</f>
        <v>0</v>
      </c>
      <c r="AJ39" s="18">
        <f t="shared" ref="AJ39" si="73">SUBTOTAL(9,AJ40:AJ57)</f>
        <v>0</v>
      </c>
      <c r="AK39" s="18">
        <f t="shared" ref="AK39" si="74">SUBTOTAL(9,AK40:AK57)</f>
        <v>0</v>
      </c>
      <c r="AL39" s="18">
        <f t="shared" ref="AL39" si="75">SUBTOTAL(9,AL40:AL57)</f>
        <v>0</v>
      </c>
      <c r="AM39" s="18">
        <f t="shared" ref="AM39" si="76">SUBTOTAL(9,AM40:AM57)</f>
        <v>0</v>
      </c>
      <c r="AN39" s="18">
        <f t="shared" ref="AN39" si="77">SUBTOTAL(9,AN40:AN57)</f>
        <v>0</v>
      </c>
      <c r="AO39" s="18">
        <f t="shared" ref="AO39" si="78">SUBTOTAL(9,AO40:AO57)</f>
        <v>0</v>
      </c>
      <c r="AP39" s="18">
        <f t="shared" ref="AP39" si="79">SUBTOTAL(9,AP40:AP57)</f>
        <v>0</v>
      </c>
      <c r="AQ39" s="18">
        <f t="shared" ref="AQ39" si="80">SUBTOTAL(9,AQ40:AQ57)</f>
        <v>0</v>
      </c>
      <c r="AR39" s="18">
        <f t="shared" ref="AR39" si="81">SUBTOTAL(9,AR40:AR57)</f>
        <v>0</v>
      </c>
      <c r="AS39" s="18">
        <f t="shared" ref="AS39" si="82">SUBTOTAL(9,AS40:AS57)</f>
        <v>0</v>
      </c>
      <c r="AT39" s="18">
        <f t="shared" ref="AT39" si="83">SUBTOTAL(9,AT40:AT57)</f>
        <v>0</v>
      </c>
      <c r="AU39" s="18">
        <f t="shared" ref="AU39" si="84">SUBTOTAL(9,AU40:AU57)</f>
        <v>0</v>
      </c>
      <c r="AV39" s="18">
        <f t="shared" ref="AV39" si="85">SUBTOTAL(9,AV40:AV57)</f>
        <v>0</v>
      </c>
      <c r="AW39" s="18">
        <f t="shared" ref="AW39" si="86">SUBTOTAL(9,AW40:AW57)</f>
        <v>0</v>
      </c>
      <c r="AX39" s="18">
        <f t="shared" ref="AX39" si="87">SUBTOTAL(9,AX40:AX57)</f>
        <v>0</v>
      </c>
      <c r="AY39" s="18">
        <f t="shared" ref="AY39" si="88">SUBTOTAL(9,AY40:AY57)</f>
        <v>0</v>
      </c>
      <c r="AZ39" s="18">
        <f t="shared" ref="AZ39" si="89">SUBTOTAL(9,AZ40:AZ57)</f>
        <v>0</v>
      </c>
      <c r="BA39" s="18">
        <f t="shared" ref="BA39" si="90">SUBTOTAL(9,BA40:BA57)</f>
        <v>0</v>
      </c>
      <c r="BB39" s="18">
        <f t="shared" ref="BB39" si="91">SUBTOTAL(9,BB40:BB57)</f>
        <v>0</v>
      </c>
      <c r="BC39" s="18">
        <f t="shared" ref="BC39" si="92">SUBTOTAL(9,BC40:BC57)</f>
        <v>0</v>
      </c>
      <c r="BD39" s="18">
        <f t="shared" ref="BD39" si="93">SUBTOTAL(9,BD40:BD57)</f>
        <v>0</v>
      </c>
      <c r="BE39" s="18">
        <f t="shared" ref="BE39" si="94">SUBTOTAL(9,BE40:BE57)</f>
        <v>0</v>
      </c>
      <c r="BF39" s="18">
        <f t="shared" ref="BF39" si="95">SUBTOTAL(9,BF40:BF57)</f>
        <v>0</v>
      </c>
      <c r="BG39" s="18">
        <f t="shared" ref="BG39" si="96">SUBTOTAL(9,BG40:BG57)</f>
        <v>0</v>
      </c>
      <c r="BH39" s="18">
        <f t="shared" ref="BH39" si="97">SUBTOTAL(9,BH40:BH57)</f>
        <v>0</v>
      </c>
      <c r="BI39" s="18">
        <f t="shared" ref="BI39" si="98">SUBTOTAL(9,BI40:BI57)</f>
        <v>0</v>
      </c>
      <c r="BJ39" s="18">
        <f t="shared" ref="BJ39" si="99">SUBTOTAL(9,BJ40:BJ57)</f>
        <v>0</v>
      </c>
      <c r="BK39" s="283">
        <f>SUM(C39:BJ39)</f>
        <v>0</v>
      </c>
    </row>
    <row r="40" spans="1:63" s="5" customFormat="1" ht="12" hidden="1" customHeight="1" outlineLevel="1">
      <c r="A40" s="374"/>
      <c r="B40" s="256">
        <f>その他収支!A23</f>
        <v>0</v>
      </c>
      <c r="C40" s="257">
        <f>BigCF!D162</f>
        <v>0</v>
      </c>
      <c r="D40" s="257">
        <f>BigCF!E162</f>
        <v>0</v>
      </c>
      <c r="E40" s="257">
        <f>BigCF!F162</f>
        <v>0</v>
      </c>
      <c r="F40" s="257">
        <f>BigCF!G162</f>
        <v>0</v>
      </c>
      <c r="G40" s="257">
        <f>BigCF!H162</f>
        <v>0</v>
      </c>
      <c r="H40" s="257">
        <f>BigCF!I162</f>
        <v>0</v>
      </c>
      <c r="I40" s="257">
        <f>BigCF!J162</f>
        <v>0</v>
      </c>
      <c r="J40" s="257">
        <f>BigCF!K162</f>
        <v>0</v>
      </c>
      <c r="K40" s="257">
        <f>BigCF!L162</f>
        <v>0</v>
      </c>
      <c r="L40" s="257">
        <f>BigCF!M162</f>
        <v>0</v>
      </c>
      <c r="M40" s="257">
        <f>BigCF!N162</f>
        <v>0</v>
      </c>
      <c r="N40" s="257">
        <f>BigCF!O162</f>
        <v>0</v>
      </c>
      <c r="O40" s="257">
        <f>BigCF!P162</f>
        <v>0</v>
      </c>
      <c r="P40" s="257">
        <f>BigCF!Q162</f>
        <v>0</v>
      </c>
      <c r="Q40" s="257">
        <f>BigCF!R162</f>
        <v>0</v>
      </c>
      <c r="R40" s="257">
        <f>BigCF!S162</f>
        <v>0</v>
      </c>
      <c r="S40" s="257">
        <f>BigCF!T162</f>
        <v>0</v>
      </c>
      <c r="T40" s="257">
        <f>BigCF!U162</f>
        <v>0</v>
      </c>
      <c r="U40" s="257">
        <f>BigCF!V162</f>
        <v>0</v>
      </c>
      <c r="V40" s="257">
        <f>BigCF!W162</f>
        <v>0</v>
      </c>
      <c r="W40" s="257">
        <f>BigCF!X162</f>
        <v>0</v>
      </c>
      <c r="X40" s="257">
        <f>BigCF!Y162</f>
        <v>0</v>
      </c>
      <c r="Y40" s="257">
        <f>BigCF!Z162</f>
        <v>0</v>
      </c>
      <c r="Z40" s="257">
        <f>BigCF!AA162</f>
        <v>0</v>
      </c>
      <c r="AA40" s="257">
        <f>BigCF!AB162</f>
        <v>0</v>
      </c>
      <c r="AB40" s="257">
        <f>BigCF!AC162</f>
        <v>0</v>
      </c>
      <c r="AC40" s="257">
        <f>BigCF!AD162</f>
        <v>0</v>
      </c>
      <c r="AD40" s="257">
        <f>BigCF!AE162</f>
        <v>0</v>
      </c>
      <c r="AE40" s="257">
        <f>BigCF!AF162</f>
        <v>0</v>
      </c>
      <c r="AF40" s="257">
        <f>BigCF!AG162</f>
        <v>0</v>
      </c>
      <c r="AG40" s="257">
        <f>BigCF!AH162</f>
        <v>0</v>
      </c>
      <c r="AH40" s="257">
        <f>BigCF!AI162</f>
        <v>0</v>
      </c>
      <c r="AI40" s="257">
        <f>BigCF!AJ162</f>
        <v>0</v>
      </c>
      <c r="AJ40" s="257">
        <f>BigCF!AK162</f>
        <v>0</v>
      </c>
      <c r="AK40" s="257">
        <f>BigCF!AL162</f>
        <v>0</v>
      </c>
      <c r="AL40" s="257">
        <f>BigCF!AM162</f>
        <v>0</v>
      </c>
      <c r="AM40" s="257">
        <f>BigCF!AN162</f>
        <v>0</v>
      </c>
      <c r="AN40" s="257">
        <f>BigCF!AO162</f>
        <v>0</v>
      </c>
      <c r="AO40" s="257">
        <f>BigCF!AP162</f>
        <v>0</v>
      </c>
      <c r="AP40" s="257">
        <f>BigCF!AQ162</f>
        <v>0</v>
      </c>
      <c r="AQ40" s="257">
        <f>BigCF!AR162</f>
        <v>0</v>
      </c>
      <c r="AR40" s="257">
        <f>BigCF!AS162</f>
        <v>0</v>
      </c>
      <c r="AS40" s="257">
        <f>BigCF!AT162</f>
        <v>0</v>
      </c>
      <c r="AT40" s="257">
        <f>BigCF!AU162</f>
        <v>0</v>
      </c>
      <c r="AU40" s="257">
        <f>BigCF!AV162</f>
        <v>0</v>
      </c>
      <c r="AV40" s="257">
        <f>BigCF!AW162</f>
        <v>0</v>
      </c>
      <c r="AW40" s="257">
        <f>BigCF!AX162</f>
        <v>0</v>
      </c>
      <c r="AX40" s="257">
        <f>BigCF!AY162</f>
        <v>0</v>
      </c>
      <c r="AY40" s="257">
        <f>BigCF!AZ162</f>
        <v>0</v>
      </c>
      <c r="AZ40" s="257">
        <f>BigCF!BA162</f>
        <v>0</v>
      </c>
      <c r="BA40" s="257">
        <f>BigCF!BB162</f>
        <v>0</v>
      </c>
      <c r="BB40" s="257">
        <f>BigCF!BC162</f>
        <v>0</v>
      </c>
      <c r="BC40" s="257">
        <f>BigCF!BD162</f>
        <v>0</v>
      </c>
      <c r="BD40" s="257">
        <f>BigCF!BE162</f>
        <v>0</v>
      </c>
      <c r="BE40" s="257">
        <f>BigCF!BF162</f>
        <v>0</v>
      </c>
      <c r="BF40" s="257">
        <f>BigCF!BG162</f>
        <v>0</v>
      </c>
      <c r="BG40" s="257">
        <f>BigCF!BH162</f>
        <v>0</v>
      </c>
      <c r="BH40" s="257">
        <f>BigCF!BI162</f>
        <v>0</v>
      </c>
      <c r="BI40" s="257">
        <f>BigCF!BJ162</f>
        <v>0</v>
      </c>
      <c r="BJ40" s="257">
        <f>BigCF!BK162</f>
        <v>0</v>
      </c>
      <c r="BK40" s="283">
        <f>SUM(C40:BJ40)</f>
        <v>0</v>
      </c>
    </row>
    <row r="41" spans="1:63" s="5" customFormat="1" ht="12" hidden="1" customHeight="1" outlineLevel="1">
      <c r="A41" s="374"/>
      <c r="B41" s="256" t="str">
        <f>その他収支!A24</f>
        <v>　登録された内容はありません</v>
      </c>
      <c r="C41" s="257">
        <f>BigCF!D163</f>
        <v>0</v>
      </c>
      <c r="D41" s="257">
        <f>BigCF!E163</f>
        <v>0</v>
      </c>
      <c r="E41" s="257">
        <f>BigCF!F163</f>
        <v>0</v>
      </c>
      <c r="F41" s="257">
        <f>BigCF!G163</f>
        <v>0</v>
      </c>
      <c r="G41" s="257">
        <f>BigCF!H163</f>
        <v>0</v>
      </c>
      <c r="H41" s="257">
        <f>BigCF!I163</f>
        <v>0</v>
      </c>
      <c r="I41" s="257">
        <f>BigCF!J163</f>
        <v>0</v>
      </c>
      <c r="J41" s="257">
        <f>BigCF!K163</f>
        <v>0</v>
      </c>
      <c r="K41" s="257">
        <f>BigCF!L163</f>
        <v>0</v>
      </c>
      <c r="L41" s="257">
        <f>BigCF!M163</f>
        <v>0</v>
      </c>
      <c r="M41" s="257">
        <f>BigCF!N163</f>
        <v>0</v>
      </c>
      <c r="N41" s="257">
        <f>BigCF!O163</f>
        <v>0</v>
      </c>
      <c r="O41" s="257">
        <f>BigCF!P163</f>
        <v>0</v>
      </c>
      <c r="P41" s="257">
        <f>BigCF!Q163</f>
        <v>0</v>
      </c>
      <c r="Q41" s="257">
        <f>BigCF!R163</f>
        <v>0</v>
      </c>
      <c r="R41" s="257">
        <f>BigCF!S163</f>
        <v>0</v>
      </c>
      <c r="S41" s="257">
        <f>BigCF!T163</f>
        <v>0</v>
      </c>
      <c r="T41" s="257">
        <f>BigCF!U163</f>
        <v>0</v>
      </c>
      <c r="U41" s="257">
        <f>BigCF!V163</f>
        <v>0</v>
      </c>
      <c r="V41" s="257">
        <f>BigCF!W163</f>
        <v>0</v>
      </c>
      <c r="W41" s="257">
        <f>BigCF!X163</f>
        <v>0</v>
      </c>
      <c r="X41" s="257">
        <f>BigCF!Y163</f>
        <v>0</v>
      </c>
      <c r="Y41" s="257">
        <f>BigCF!Z163</f>
        <v>0</v>
      </c>
      <c r="Z41" s="257">
        <f>BigCF!AA163</f>
        <v>0</v>
      </c>
      <c r="AA41" s="257">
        <f>BigCF!AB163</f>
        <v>0</v>
      </c>
      <c r="AB41" s="257">
        <f>BigCF!AC163</f>
        <v>0</v>
      </c>
      <c r="AC41" s="257">
        <f>BigCF!AD163</f>
        <v>0</v>
      </c>
      <c r="AD41" s="257">
        <f>BigCF!AE163</f>
        <v>0</v>
      </c>
      <c r="AE41" s="257">
        <f>BigCF!AF163</f>
        <v>0</v>
      </c>
      <c r="AF41" s="257">
        <f>BigCF!AG163</f>
        <v>0</v>
      </c>
      <c r="AG41" s="257">
        <f>BigCF!AH163</f>
        <v>0</v>
      </c>
      <c r="AH41" s="257">
        <f>BigCF!AI163</f>
        <v>0</v>
      </c>
      <c r="AI41" s="257">
        <f>BigCF!AJ163</f>
        <v>0</v>
      </c>
      <c r="AJ41" s="257">
        <f>BigCF!AK163</f>
        <v>0</v>
      </c>
      <c r="AK41" s="257">
        <f>BigCF!AL163</f>
        <v>0</v>
      </c>
      <c r="AL41" s="257">
        <f>BigCF!AM163</f>
        <v>0</v>
      </c>
      <c r="AM41" s="257">
        <f>BigCF!AN163</f>
        <v>0</v>
      </c>
      <c r="AN41" s="257">
        <f>BigCF!AO163</f>
        <v>0</v>
      </c>
      <c r="AO41" s="257">
        <f>BigCF!AP163</f>
        <v>0</v>
      </c>
      <c r="AP41" s="257">
        <f>BigCF!AQ163</f>
        <v>0</v>
      </c>
      <c r="AQ41" s="257">
        <f>BigCF!AR163</f>
        <v>0</v>
      </c>
      <c r="AR41" s="257">
        <f>BigCF!AS163</f>
        <v>0</v>
      </c>
      <c r="AS41" s="257">
        <f>BigCF!AT163</f>
        <v>0</v>
      </c>
      <c r="AT41" s="257">
        <f>BigCF!AU163</f>
        <v>0</v>
      </c>
      <c r="AU41" s="257">
        <f>BigCF!AV163</f>
        <v>0</v>
      </c>
      <c r="AV41" s="257">
        <f>BigCF!AW163</f>
        <v>0</v>
      </c>
      <c r="AW41" s="257">
        <f>BigCF!AX163</f>
        <v>0</v>
      </c>
      <c r="AX41" s="257">
        <f>BigCF!AY163</f>
        <v>0</v>
      </c>
      <c r="AY41" s="257">
        <f>BigCF!AZ163</f>
        <v>0</v>
      </c>
      <c r="AZ41" s="257">
        <f>BigCF!BA163</f>
        <v>0</v>
      </c>
      <c r="BA41" s="257">
        <f>BigCF!BB163</f>
        <v>0</v>
      </c>
      <c r="BB41" s="257">
        <f>BigCF!BC163</f>
        <v>0</v>
      </c>
      <c r="BC41" s="257">
        <f>BigCF!BD163</f>
        <v>0</v>
      </c>
      <c r="BD41" s="257">
        <f>BigCF!BE163</f>
        <v>0</v>
      </c>
      <c r="BE41" s="257">
        <f>BigCF!BF163</f>
        <v>0</v>
      </c>
      <c r="BF41" s="257">
        <f>BigCF!BG163</f>
        <v>0</v>
      </c>
      <c r="BG41" s="257">
        <f>BigCF!BH163</f>
        <v>0</v>
      </c>
      <c r="BH41" s="257">
        <f>BigCF!BI163</f>
        <v>0</v>
      </c>
      <c r="BI41" s="257">
        <f>BigCF!BJ163</f>
        <v>0</v>
      </c>
      <c r="BJ41" s="257">
        <f>BigCF!BK163</f>
        <v>0</v>
      </c>
      <c r="BK41" s="283">
        <f>SUM(C41:BJ41)</f>
        <v>0</v>
      </c>
    </row>
    <row r="42" spans="1:63" s="5" customFormat="1" ht="12" hidden="1" customHeight="1" outlineLevel="1">
      <c r="A42" s="374"/>
      <c r="B42" s="256">
        <f>その他収支!A25</f>
        <v>0</v>
      </c>
      <c r="C42" s="257">
        <f>BigCF!D164</f>
        <v>0</v>
      </c>
      <c r="D42" s="257">
        <f>BigCF!E164</f>
        <v>0</v>
      </c>
      <c r="E42" s="257">
        <f>BigCF!F164</f>
        <v>0</v>
      </c>
      <c r="F42" s="257">
        <f>BigCF!G164</f>
        <v>0</v>
      </c>
      <c r="G42" s="257">
        <f>BigCF!H164</f>
        <v>0</v>
      </c>
      <c r="H42" s="257">
        <f>BigCF!I164</f>
        <v>0</v>
      </c>
      <c r="I42" s="257">
        <f>BigCF!J164</f>
        <v>0</v>
      </c>
      <c r="J42" s="257">
        <f>BigCF!K164</f>
        <v>0</v>
      </c>
      <c r="K42" s="257">
        <f>BigCF!L164</f>
        <v>0</v>
      </c>
      <c r="L42" s="257">
        <f>BigCF!M164</f>
        <v>0</v>
      </c>
      <c r="M42" s="257">
        <f>BigCF!N164</f>
        <v>0</v>
      </c>
      <c r="N42" s="257">
        <f>BigCF!O164</f>
        <v>0</v>
      </c>
      <c r="O42" s="257">
        <f>BigCF!P164</f>
        <v>0</v>
      </c>
      <c r="P42" s="257">
        <f>BigCF!Q164</f>
        <v>0</v>
      </c>
      <c r="Q42" s="257">
        <f>BigCF!R164</f>
        <v>0</v>
      </c>
      <c r="R42" s="257">
        <f>BigCF!S164</f>
        <v>0</v>
      </c>
      <c r="S42" s="257">
        <f>BigCF!T164</f>
        <v>0</v>
      </c>
      <c r="T42" s="257">
        <f>BigCF!U164</f>
        <v>0</v>
      </c>
      <c r="U42" s="257">
        <f>BigCF!V164</f>
        <v>0</v>
      </c>
      <c r="V42" s="257">
        <f>BigCF!W164</f>
        <v>0</v>
      </c>
      <c r="W42" s="257">
        <f>BigCF!X164</f>
        <v>0</v>
      </c>
      <c r="X42" s="257">
        <f>BigCF!Y164</f>
        <v>0</v>
      </c>
      <c r="Y42" s="257">
        <f>BigCF!Z164</f>
        <v>0</v>
      </c>
      <c r="Z42" s="257">
        <f>BigCF!AA164</f>
        <v>0</v>
      </c>
      <c r="AA42" s="257">
        <f>BigCF!AB164</f>
        <v>0</v>
      </c>
      <c r="AB42" s="257">
        <f>BigCF!AC164</f>
        <v>0</v>
      </c>
      <c r="AC42" s="257">
        <f>BigCF!AD164</f>
        <v>0</v>
      </c>
      <c r="AD42" s="257">
        <f>BigCF!AE164</f>
        <v>0</v>
      </c>
      <c r="AE42" s="257">
        <f>BigCF!AF164</f>
        <v>0</v>
      </c>
      <c r="AF42" s="257">
        <f>BigCF!AG164</f>
        <v>0</v>
      </c>
      <c r="AG42" s="257">
        <f>BigCF!AH164</f>
        <v>0</v>
      </c>
      <c r="AH42" s="257">
        <f>BigCF!AI164</f>
        <v>0</v>
      </c>
      <c r="AI42" s="257">
        <f>BigCF!AJ164</f>
        <v>0</v>
      </c>
      <c r="AJ42" s="257">
        <f>BigCF!AK164</f>
        <v>0</v>
      </c>
      <c r="AK42" s="257">
        <f>BigCF!AL164</f>
        <v>0</v>
      </c>
      <c r="AL42" s="257">
        <f>BigCF!AM164</f>
        <v>0</v>
      </c>
      <c r="AM42" s="257">
        <f>BigCF!AN164</f>
        <v>0</v>
      </c>
      <c r="AN42" s="257">
        <f>BigCF!AO164</f>
        <v>0</v>
      </c>
      <c r="AO42" s="257">
        <f>BigCF!AP164</f>
        <v>0</v>
      </c>
      <c r="AP42" s="257">
        <f>BigCF!AQ164</f>
        <v>0</v>
      </c>
      <c r="AQ42" s="257">
        <f>BigCF!AR164</f>
        <v>0</v>
      </c>
      <c r="AR42" s="257">
        <f>BigCF!AS164</f>
        <v>0</v>
      </c>
      <c r="AS42" s="257">
        <f>BigCF!AT164</f>
        <v>0</v>
      </c>
      <c r="AT42" s="257">
        <f>BigCF!AU164</f>
        <v>0</v>
      </c>
      <c r="AU42" s="257">
        <f>BigCF!AV164</f>
        <v>0</v>
      </c>
      <c r="AV42" s="257">
        <f>BigCF!AW164</f>
        <v>0</v>
      </c>
      <c r="AW42" s="257">
        <f>BigCF!AX164</f>
        <v>0</v>
      </c>
      <c r="AX42" s="257">
        <f>BigCF!AY164</f>
        <v>0</v>
      </c>
      <c r="AY42" s="257">
        <f>BigCF!AZ164</f>
        <v>0</v>
      </c>
      <c r="AZ42" s="257">
        <f>BigCF!BA164</f>
        <v>0</v>
      </c>
      <c r="BA42" s="257">
        <f>BigCF!BB164</f>
        <v>0</v>
      </c>
      <c r="BB42" s="257">
        <f>BigCF!BC164</f>
        <v>0</v>
      </c>
      <c r="BC42" s="257">
        <f>BigCF!BD164</f>
        <v>0</v>
      </c>
      <c r="BD42" s="257">
        <f>BigCF!BE164</f>
        <v>0</v>
      </c>
      <c r="BE42" s="257">
        <f>BigCF!BF164</f>
        <v>0</v>
      </c>
      <c r="BF42" s="257">
        <f>BigCF!BG164</f>
        <v>0</v>
      </c>
      <c r="BG42" s="257">
        <f>BigCF!BH164</f>
        <v>0</v>
      </c>
      <c r="BH42" s="257">
        <f>BigCF!BI164</f>
        <v>0</v>
      </c>
      <c r="BI42" s="257">
        <f>BigCF!BJ164</f>
        <v>0</v>
      </c>
      <c r="BJ42" s="257">
        <f>BigCF!BK164</f>
        <v>0</v>
      </c>
      <c r="BK42" s="283">
        <f>SUM(C42:BJ42)</f>
        <v>0</v>
      </c>
    </row>
    <row r="43" spans="1:63" s="5" customFormat="1" ht="12" hidden="1" customHeight="1" outlineLevel="1">
      <c r="A43" s="374"/>
      <c r="B43" s="256">
        <f>その他収支!A26</f>
        <v>0</v>
      </c>
      <c r="C43" s="257">
        <f>BigCF!D165</f>
        <v>0</v>
      </c>
      <c r="D43" s="257">
        <f>BigCF!E165</f>
        <v>0</v>
      </c>
      <c r="E43" s="257">
        <f>BigCF!F165</f>
        <v>0</v>
      </c>
      <c r="F43" s="257">
        <f>BigCF!G165</f>
        <v>0</v>
      </c>
      <c r="G43" s="257">
        <f>BigCF!H165</f>
        <v>0</v>
      </c>
      <c r="H43" s="257">
        <f>BigCF!I165</f>
        <v>0</v>
      </c>
      <c r="I43" s="257">
        <f>BigCF!J165</f>
        <v>0</v>
      </c>
      <c r="J43" s="257">
        <f>BigCF!K165</f>
        <v>0</v>
      </c>
      <c r="K43" s="257">
        <f>BigCF!L165</f>
        <v>0</v>
      </c>
      <c r="L43" s="257">
        <f>BigCF!M165</f>
        <v>0</v>
      </c>
      <c r="M43" s="257">
        <f>BigCF!N165</f>
        <v>0</v>
      </c>
      <c r="N43" s="257">
        <f>BigCF!O165</f>
        <v>0</v>
      </c>
      <c r="O43" s="257">
        <f>BigCF!P165</f>
        <v>0</v>
      </c>
      <c r="P43" s="257">
        <f>BigCF!Q165</f>
        <v>0</v>
      </c>
      <c r="Q43" s="257">
        <f>BigCF!R165</f>
        <v>0</v>
      </c>
      <c r="R43" s="257">
        <f>BigCF!S165</f>
        <v>0</v>
      </c>
      <c r="S43" s="257">
        <f>BigCF!T165</f>
        <v>0</v>
      </c>
      <c r="T43" s="257">
        <f>BigCF!U165</f>
        <v>0</v>
      </c>
      <c r="U43" s="257">
        <f>BigCF!V165</f>
        <v>0</v>
      </c>
      <c r="V43" s="257">
        <f>BigCF!W165</f>
        <v>0</v>
      </c>
      <c r="W43" s="257">
        <f>BigCF!X165</f>
        <v>0</v>
      </c>
      <c r="X43" s="257">
        <f>BigCF!Y165</f>
        <v>0</v>
      </c>
      <c r="Y43" s="257">
        <f>BigCF!Z165</f>
        <v>0</v>
      </c>
      <c r="Z43" s="257">
        <f>BigCF!AA165</f>
        <v>0</v>
      </c>
      <c r="AA43" s="257">
        <f>BigCF!AB165</f>
        <v>0</v>
      </c>
      <c r="AB43" s="257">
        <f>BigCF!AC165</f>
        <v>0</v>
      </c>
      <c r="AC43" s="257">
        <f>BigCF!AD165</f>
        <v>0</v>
      </c>
      <c r="AD43" s="257">
        <f>BigCF!AE165</f>
        <v>0</v>
      </c>
      <c r="AE43" s="257">
        <f>BigCF!AF165</f>
        <v>0</v>
      </c>
      <c r="AF43" s="257">
        <f>BigCF!AG165</f>
        <v>0</v>
      </c>
      <c r="AG43" s="257">
        <f>BigCF!AH165</f>
        <v>0</v>
      </c>
      <c r="AH43" s="257">
        <f>BigCF!AI165</f>
        <v>0</v>
      </c>
      <c r="AI43" s="257">
        <f>BigCF!AJ165</f>
        <v>0</v>
      </c>
      <c r="AJ43" s="257">
        <f>BigCF!AK165</f>
        <v>0</v>
      </c>
      <c r="AK43" s="257">
        <f>BigCF!AL165</f>
        <v>0</v>
      </c>
      <c r="AL43" s="257">
        <f>BigCF!AM165</f>
        <v>0</v>
      </c>
      <c r="AM43" s="257">
        <f>BigCF!AN165</f>
        <v>0</v>
      </c>
      <c r="AN43" s="257">
        <f>BigCF!AO165</f>
        <v>0</v>
      </c>
      <c r="AO43" s="257">
        <f>BigCF!AP165</f>
        <v>0</v>
      </c>
      <c r="AP43" s="257">
        <f>BigCF!AQ165</f>
        <v>0</v>
      </c>
      <c r="AQ43" s="257">
        <f>BigCF!AR165</f>
        <v>0</v>
      </c>
      <c r="AR43" s="257">
        <f>BigCF!AS165</f>
        <v>0</v>
      </c>
      <c r="AS43" s="257">
        <f>BigCF!AT165</f>
        <v>0</v>
      </c>
      <c r="AT43" s="257">
        <f>BigCF!AU165</f>
        <v>0</v>
      </c>
      <c r="AU43" s="257">
        <f>BigCF!AV165</f>
        <v>0</v>
      </c>
      <c r="AV43" s="257">
        <f>BigCF!AW165</f>
        <v>0</v>
      </c>
      <c r="AW43" s="257">
        <f>BigCF!AX165</f>
        <v>0</v>
      </c>
      <c r="AX43" s="257">
        <f>BigCF!AY165</f>
        <v>0</v>
      </c>
      <c r="AY43" s="257">
        <f>BigCF!AZ165</f>
        <v>0</v>
      </c>
      <c r="AZ43" s="257">
        <f>BigCF!BA165</f>
        <v>0</v>
      </c>
      <c r="BA43" s="257">
        <f>BigCF!BB165</f>
        <v>0</v>
      </c>
      <c r="BB43" s="257">
        <f>BigCF!BC165</f>
        <v>0</v>
      </c>
      <c r="BC43" s="257">
        <f>BigCF!BD165</f>
        <v>0</v>
      </c>
      <c r="BD43" s="257">
        <f>BigCF!BE165</f>
        <v>0</v>
      </c>
      <c r="BE43" s="257">
        <f>BigCF!BF165</f>
        <v>0</v>
      </c>
      <c r="BF43" s="257">
        <f>BigCF!BG165</f>
        <v>0</v>
      </c>
      <c r="BG43" s="257">
        <f>BigCF!BH165</f>
        <v>0</v>
      </c>
      <c r="BH43" s="257">
        <f>BigCF!BI165</f>
        <v>0</v>
      </c>
      <c r="BI43" s="257">
        <f>BigCF!BJ165</f>
        <v>0</v>
      </c>
      <c r="BJ43" s="257">
        <f>BigCF!BK165</f>
        <v>0</v>
      </c>
      <c r="BK43" s="283">
        <f>SUM(C43:BJ43)</f>
        <v>0</v>
      </c>
    </row>
    <row r="44" spans="1:63" s="5" customFormat="1" ht="12" hidden="1" customHeight="1" outlineLevel="1">
      <c r="A44" s="374"/>
      <c r="B44" s="256">
        <f>その他収支!A27</f>
        <v>0</v>
      </c>
      <c r="C44" s="257">
        <f>BigCF!D166</f>
        <v>0</v>
      </c>
      <c r="D44" s="257">
        <f>BigCF!E166</f>
        <v>0</v>
      </c>
      <c r="E44" s="257">
        <f>BigCF!F166</f>
        <v>0</v>
      </c>
      <c r="F44" s="257">
        <f>BigCF!G166</f>
        <v>0</v>
      </c>
      <c r="G44" s="257">
        <f>BigCF!H166</f>
        <v>0</v>
      </c>
      <c r="H44" s="257">
        <f>BigCF!I166</f>
        <v>0</v>
      </c>
      <c r="I44" s="257">
        <f>BigCF!J166</f>
        <v>0</v>
      </c>
      <c r="J44" s="257">
        <f>BigCF!K166</f>
        <v>0</v>
      </c>
      <c r="K44" s="257">
        <f>BigCF!L166</f>
        <v>0</v>
      </c>
      <c r="L44" s="257">
        <f>BigCF!M166</f>
        <v>0</v>
      </c>
      <c r="M44" s="257">
        <f>BigCF!N166</f>
        <v>0</v>
      </c>
      <c r="N44" s="257">
        <f>BigCF!O166</f>
        <v>0</v>
      </c>
      <c r="O44" s="257">
        <f>BigCF!P166</f>
        <v>0</v>
      </c>
      <c r="P44" s="257">
        <f>BigCF!Q166</f>
        <v>0</v>
      </c>
      <c r="Q44" s="257">
        <f>BigCF!R166</f>
        <v>0</v>
      </c>
      <c r="R44" s="257">
        <f>BigCF!S166</f>
        <v>0</v>
      </c>
      <c r="S44" s="257">
        <f>BigCF!T166</f>
        <v>0</v>
      </c>
      <c r="T44" s="257">
        <f>BigCF!U166</f>
        <v>0</v>
      </c>
      <c r="U44" s="257">
        <f>BigCF!V166</f>
        <v>0</v>
      </c>
      <c r="V44" s="257">
        <f>BigCF!W166</f>
        <v>0</v>
      </c>
      <c r="W44" s="257">
        <f>BigCF!X166</f>
        <v>0</v>
      </c>
      <c r="X44" s="257">
        <f>BigCF!Y166</f>
        <v>0</v>
      </c>
      <c r="Y44" s="257">
        <f>BigCF!Z166</f>
        <v>0</v>
      </c>
      <c r="Z44" s="257">
        <f>BigCF!AA166</f>
        <v>0</v>
      </c>
      <c r="AA44" s="257">
        <f>BigCF!AB166</f>
        <v>0</v>
      </c>
      <c r="AB44" s="257">
        <f>BigCF!AC166</f>
        <v>0</v>
      </c>
      <c r="AC44" s="257">
        <f>BigCF!AD166</f>
        <v>0</v>
      </c>
      <c r="AD44" s="257">
        <f>BigCF!AE166</f>
        <v>0</v>
      </c>
      <c r="AE44" s="257">
        <f>BigCF!AF166</f>
        <v>0</v>
      </c>
      <c r="AF44" s="257">
        <f>BigCF!AG166</f>
        <v>0</v>
      </c>
      <c r="AG44" s="257">
        <f>BigCF!AH166</f>
        <v>0</v>
      </c>
      <c r="AH44" s="257">
        <f>BigCF!AI166</f>
        <v>0</v>
      </c>
      <c r="AI44" s="257">
        <f>BigCF!AJ166</f>
        <v>0</v>
      </c>
      <c r="AJ44" s="257">
        <f>BigCF!AK166</f>
        <v>0</v>
      </c>
      <c r="AK44" s="257">
        <f>BigCF!AL166</f>
        <v>0</v>
      </c>
      <c r="AL44" s="257">
        <f>BigCF!AM166</f>
        <v>0</v>
      </c>
      <c r="AM44" s="257">
        <f>BigCF!AN166</f>
        <v>0</v>
      </c>
      <c r="AN44" s="257">
        <f>BigCF!AO166</f>
        <v>0</v>
      </c>
      <c r="AO44" s="257">
        <f>BigCF!AP166</f>
        <v>0</v>
      </c>
      <c r="AP44" s="257">
        <f>BigCF!AQ166</f>
        <v>0</v>
      </c>
      <c r="AQ44" s="257">
        <f>BigCF!AR166</f>
        <v>0</v>
      </c>
      <c r="AR44" s="257">
        <f>BigCF!AS166</f>
        <v>0</v>
      </c>
      <c r="AS44" s="257">
        <f>BigCF!AT166</f>
        <v>0</v>
      </c>
      <c r="AT44" s="257">
        <f>BigCF!AU166</f>
        <v>0</v>
      </c>
      <c r="AU44" s="257">
        <f>BigCF!AV166</f>
        <v>0</v>
      </c>
      <c r="AV44" s="257">
        <f>BigCF!AW166</f>
        <v>0</v>
      </c>
      <c r="AW44" s="257">
        <f>BigCF!AX166</f>
        <v>0</v>
      </c>
      <c r="AX44" s="257">
        <f>BigCF!AY166</f>
        <v>0</v>
      </c>
      <c r="AY44" s="257">
        <f>BigCF!AZ166</f>
        <v>0</v>
      </c>
      <c r="AZ44" s="257">
        <f>BigCF!BA166</f>
        <v>0</v>
      </c>
      <c r="BA44" s="257">
        <f>BigCF!BB166</f>
        <v>0</v>
      </c>
      <c r="BB44" s="257">
        <f>BigCF!BC166</f>
        <v>0</v>
      </c>
      <c r="BC44" s="257">
        <f>BigCF!BD166</f>
        <v>0</v>
      </c>
      <c r="BD44" s="257">
        <f>BigCF!BE166</f>
        <v>0</v>
      </c>
      <c r="BE44" s="257">
        <f>BigCF!BF166</f>
        <v>0</v>
      </c>
      <c r="BF44" s="257">
        <f>BigCF!BG166</f>
        <v>0</v>
      </c>
      <c r="BG44" s="257">
        <f>BigCF!BH166</f>
        <v>0</v>
      </c>
      <c r="BH44" s="257">
        <f>BigCF!BI166</f>
        <v>0</v>
      </c>
      <c r="BI44" s="257">
        <f>BigCF!BJ166</f>
        <v>0</v>
      </c>
      <c r="BJ44" s="257">
        <f>BigCF!BK166</f>
        <v>0</v>
      </c>
      <c r="BK44" s="283">
        <f>SUM(C44:BJ44)</f>
        <v>0</v>
      </c>
    </row>
    <row r="45" spans="1:63" s="5" customFormat="1" ht="12" hidden="1" customHeight="1" outlineLevel="1">
      <c r="A45" s="374"/>
      <c r="B45" s="256">
        <f>その他収支!A28</f>
        <v>0</v>
      </c>
      <c r="C45" s="257">
        <f>BigCF!D167</f>
        <v>0</v>
      </c>
      <c r="D45" s="257">
        <f>BigCF!E167</f>
        <v>0</v>
      </c>
      <c r="E45" s="257">
        <f>BigCF!F167</f>
        <v>0</v>
      </c>
      <c r="F45" s="257">
        <f>BigCF!G167</f>
        <v>0</v>
      </c>
      <c r="G45" s="257">
        <f>BigCF!H167</f>
        <v>0</v>
      </c>
      <c r="H45" s="257">
        <f>BigCF!I167</f>
        <v>0</v>
      </c>
      <c r="I45" s="257">
        <f>BigCF!J167</f>
        <v>0</v>
      </c>
      <c r="J45" s="257">
        <f>BigCF!K167</f>
        <v>0</v>
      </c>
      <c r="K45" s="257">
        <f>BigCF!L167</f>
        <v>0</v>
      </c>
      <c r="L45" s="257">
        <f>BigCF!M167</f>
        <v>0</v>
      </c>
      <c r="M45" s="257">
        <f>BigCF!N167</f>
        <v>0</v>
      </c>
      <c r="N45" s="257">
        <f>BigCF!O167</f>
        <v>0</v>
      </c>
      <c r="O45" s="257">
        <f>BigCF!P167</f>
        <v>0</v>
      </c>
      <c r="P45" s="257">
        <f>BigCF!Q167</f>
        <v>0</v>
      </c>
      <c r="Q45" s="257">
        <f>BigCF!R167</f>
        <v>0</v>
      </c>
      <c r="R45" s="257">
        <f>BigCF!S167</f>
        <v>0</v>
      </c>
      <c r="S45" s="257">
        <f>BigCF!T167</f>
        <v>0</v>
      </c>
      <c r="T45" s="257">
        <f>BigCF!U167</f>
        <v>0</v>
      </c>
      <c r="U45" s="257">
        <f>BigCF!V167</f>
        <v>0</v>
      </c>
      <c r="V45" s="257">
        <f>BigCF!W167</f>
        <v>0</v>
      </c>
      <c r="W45" s="257">
        <f>BigCF!X167</f>
        <v>0</v>
      </c>
      <c r="X45" s="257">
        <f>BigCF!Y167</f>
        <v>0</v>
      </c>
      <c r="Y45" s="257">
        <f>BigCF!Z167</f>
        <v>0</v>
      </c>
      <c r="Z45" s="257">
        <f>BigCF!AA167</f>
        <v>0</v>
      </c>
      <c r="AA45" s="257">
        <f>BigCF!AB167</f>
        <v>0</v>
      </c>
      <c r="AB45" s="257">
        <f>BigCF!AC167</f>
        <v>0</v>
      </c>
      <c r="AC45" s="257">
        <f>BigCF!AD167</f>
        <v>0</v>
      </c>
      <c r="AD45" s="257">
        <f>BigCF!AE167</f>
        <v>0</v>
      </c>
      <c r="AE45" s="257">
        <f>BigCF!AF167</f>
        <v>0</v>
      </c>
      <c r="AF45" s="257">
        <f>BigCF!AG167</f>
        <v>0</v>
      </c>
      <c r="AG45" s="257">
        <f>BigCF!AH167</f>
        <v>0</v>
      </c>
      <c r="AH45" s="257">
        <f>BigCF!AI167</f>
        <v>0</v>
      </c>
      <c r="AI45" s="257">
        <f>BigCF!AJ167</f>
        <v>0</v>
      </c>
      <c r="AJ45" s="257">
        <f>BigCF!AK167</f>
        <v>0</v>
      </c>
      <c r="AK45" s="257">
        <f>BigCF!AL167</f>
        <v>0</v>
      </c>
      <c r="AL45" s="257">
        <f>BigCF!AM167</f>
        <v>0</v>
      </c>
      <c r="AM45" s="257">
        <f>BigCF!AN167</f>
        <v>0</v>
      </c>
      <c r="AN45" s="257">
        <f>BigCF!AO167</f>
        <v>0</v>
      </c>
      <c r="AO45" s="257">
        <f>BigCF!AP167</f>
        <v>0</v>
      </c>
      <c r="AP45" s="257">
        <f>BigCF!AQ167</f>
        <v>0</v>
      </c>
      <c r="AQ45" s="257">
        <f>BigCF!AR167</f>
        <v>0</v>
      </c>
      <c r="AR45" s="257">
        <f>BigCF!AS167</f>
        <v>0</v>
      </c>
      <c r="AS45" s="257">
        <f>BigCF!AT167</f>
        <v>0</v>
      </c>
      <c r="AT45" s="257">
        <f>BigCF!AU167</f>
        <v>0</v>
      </c>
      <c r="AU45" s="257">
        <f>BigCF!AV167</f>
        <v>0</v>
      </c>
      <c r="AV45" s="257">
        <f>BigCF!AW167</f>
        <v>0</v>
      </c>
      <c r="AW45" s="257">
        <f>BigCF!AX167</f>
        <v>0</v>
      </c>
      <c r="AX45" s="257">
        <f>BigCF!AY167</f>
        <v>0</v>
      </c>
      <c r="AY45" s="257">
        <f>BigCF!AZ167</f>
        <v>0</v>
      </c>
      <c r="AZ45" s="257">
        <f>BigCF!BA167</f>
        <v>0</v>
      </c>
      <c r="BA45" s="257">
        <f>BigCF!BB167</f>
        <v>0</v>
      </c>
      <c r="BB45" s="257">
        <f>BigCF!BC167</f>
        <v>0</v>
      </c>
      <c r="BC45" s="257">
        <f>BigCF!BD167</f>
        <v>0</v>
      </c>
      <c r="BD45" s="257">
        <f>BigCF!BE167</f>
        <v>0</v>
      </c>
      <c r="BE45" s="257">
        <f>BigCF!BF167</f>
        <v>0</v>
      </c>
      <c r="BF45" s="257">
        <f>BigCF!BG167</f>
        <v>0</v>
      </c>
      <c r="BG45" s="257">
        <f>BigCF!BH167</f>
        <v>0</v>
      </c>
      <c r="BH45" s="257">
        <f>BigCF!BI167</f>
        <v>0</v>
      </c>
      <c r="BI45" s="257">
        <f>BigCF!BJ167</f>
        <v>0</v>
      </c>
      <c r="BJ45" s="257">
        <f>BigCF!BK167</f>
        <v>0</v>
      </c>
      <c r="BK45" s="283">
        <f>SUM(C45:BJ45)</f>
        <v>0</v>
      </c>
    </row>
    <row r="46" spans="1:63" s="5" customFormat="1" ht="12" hidden="1" customHeight="1" outlineLevel="1">
      <c r="A46" s="374"/>
      <c r="B46" s="256">
        <f>その他収支!A29</f>
        <v>0</v>
      </c>
      <c r="C46" s="257">
        <f>BigCF!D168</f>
        <v>0</v>
      </c>
      <c r="D46" s="257">
        <f>BigCF!E168</f>
        <v>0</v>
      </c>
      <c r="E46" s="257">
        <f>BigCF!F168</f>
        <v>0</v>
      </c>
      <c r="F46" s="257">
        <f>BigCF!G168</f>
        <v>0</v>
      </c>
      <c r="G46" s="257">
        <f>BigCF!H168</f>
        <v>0</v>
      </c>
      <c r="H46" s="257">
        <f>BigCF!I168</f>
        <v>0</v>
      </c>
      <c r="I46" s="257">
        <f>BigCF!J168</f>
        <v>0</v>
      </c>
      <c r="J46" s="257">
        <f>BigCF!K168</f>
        <v>0</v>
      </c>
      <c r="K46" s="257">
        <f>BigCF!L168</f>
        <v>0</v>
      </c>
      <c r="L46" s="257">
        <f>BigCF!M168</f>
        <v>0</v>
      </c>
      <c r="M46" s="257">
        <f>BigCF!N168</f>
        <v>0</v>
      </c>
      <c r="N46" s="257">
        <f>BigCF!O168</f>
        <v>0</v>
      </c>
      <c r="O46" s="257">
        <f>BigCF!P168</f>
        <v>0</v>
      </c>
      <c r="P46" s="257">
        <f>BigCF!Q168</f>
        <v>0</v>
      </c>
      <c r="Q46" s="257">
        <f>BigCF!R168</f>
        <v>0</v>
      </c>
      <c r="R46" s="257">
        <f>BigCF!S168</f>
        <v>0</v>
      </c>
      <c r="S46" s="257">
        <f>BigCF!T168</f>
        <v>0</v>
      </c>
      <c r="T46" s="257">
        <f>BigCF!U168</f>
        <v>0</v>
      </c>
      <c r="U46" s="257">
        <f>BigCF!V168</f>
        <v>0</v>
      </c>
      <c r="V46" s="257">
        <f>BigCF!W168</f>
        <v>0</v>
      </c>
      <c r="W46" s="257">
        <f>BigCF!X168</f>
        <v>0</v>
      </c>
      <c r="X46" s="257">
        <f>BigCF!Y168</f>
        <v>0</v>
      </c>
      <c r="Y46" s="257">
        <f>BigCF!Z168</f>
        <v>0</v>
      </c>
      <c r="Z46" s="257">
        <f>BigCF!AA168</f>
        <v>0</v>
      </c>
      <c r="AA46" s="257">
        <f>BigCF!AB168</f>
        <v>0</v>
      </c>
      <c r="AB46" s="257">
        <f>BigCF!AC168</f>
        <v>0</v>
      </c>
      <c r="AC46" s="257">
        <f>BigCF!AD168</f>
        <v>0</v>
      </c>
      <c r="AD46" s="257">
        <f>BigCF!AE168</f>
        <v>0</v>
      </c>
      <c r="AE46" s="257">
        <f>BigCF!AF168</f>
        <v>0</v>
      </c>
      <c r="AF46" s="257">
        <f>BigCF!AG168</f>
        <v>0</v>
      </c>
      <c r="AG46" s="257">
        <f>BigCF!AH168</f>
        <v>0</v>
      </c>
      <c r="AH46" s="257">
        <f>BigCF!AI168</f>
        <v>0</v>
      </c>
      <c r="AI46" s="257">
        <f>BigCF!AJ168</f>
        <v>0</v>
      </c>
      <c r="AJ46" s="257">
        <f>BigCF!AK168</f>
        <v>0</v>
      </c>
      <c r="AK46" s="257">
        <f>BigCF!AL168</f>
        <v>0</v>
      </c>
      <c r="AL46" s="257">
        <f>BigCF!AM168</f>
        <v>0</v>
      </c>
      <c r="AM46" s="257">
        <f>BigCF!AN168</f>
        <v>0</v>
      </c>
      <c r="AN46" s="257">
        <f>BigCF!AO168</f>
        <v>0</v>
      </c>
      <c r="AO46" s="257">
        <f>BigCF!AP168</f>
        <v>0</v>
      </c>
      <c r="AP46" s="257">
        <f>BigCF!AQ168</f>
        <v>0</v>
      </c>
      <c r="AQ46" s="257">
        <f>BigCF!AR168</f>
        <v>0</v>
      </c>
      <c r="AR46" s="257">
        <f>BigCF!AS168</f>
        <v>0</v>
      </c>
      <c r="AS46" s="257">
        <f>BigCF!AT168</f>
        <v>0</v>
      </c>
      <c r="AT46" s="257">
        <f>BigCF!AU168</f>
        <v>0</v>
      </c>
      <c r="AU46" s="257">
        <f>BigCF!AV168</f>
        <v>0</v>
      </c>
      <c r="AV46" s="257">
        <f>BigCF!AW168</f>
        <v>0</v>
      </c>
      <c r="AW46" s="257">
        <f>BigCF!AX168</f>
        <v>0</v>
      </c>
      <c r="AX46" s="257">
        <f>BigCF!AY168</f>
        <v>0</v>
      </c>
      <c r="AY46" s="257">
        <f>BigCF!AZ168</f>
        <v>0</v>
      </c>
      <c r="AZ46" s="257">
        <f>BigCF!BA168</f>
        <v>0</v>
      </c>
      <c r="BA46" s="257">
        <f>BigCF!BB168</f>
        <v>0</v>
      </c>
      <c r="BB46" s="257">
        <f>BigCF!BC168</f>
        <v>0</v>
      </c>
      <c r="BC46" s="257">
        <f>BigCF!BD168</f>
        <v>0</v>
      </c>
      <c r="BD46" s="257">
        <f>BigCF!BE168</f>
        <v>0</v>
      </c>
      <c r="BE46" s="257">
        <f>BigCF!BF168</f>
        <v>0</v>
      </c>
      <c r="BF46" s="257">
        <f>BigCF!BG168</f>
        <v>0</v>
      </c>
      <c r="BG46" s="257">
        <f>BigCF!BH168</f>
        <v>0</v>
      </c>
      <c r="BH46" s="257">
        <f>BigCF!BI168</f>
        <v>0</v>
      </c>
      <c r="BI46" s="257">
        <f>BigCF!BJ168</f>
        <v>0</v>
      </c>
      <c r="BJ46" s="257">
        <f>BigCF!BK168</f>
        <v>0</v>
      </c>
      <c r="BK46" s="283">
        <f>SUM(C46:BJ46)</f>
        <v>0</v>
      </c>
    </row>
    <row r="47" spans="1:63" s="5" customFormat="1" ht="12" hidden="1" customHeight="1" outlineLevel="1">
      <c r="A47" s="374"/>
      <c r="B47" s="256">
        <f>その他収支!A30</f>
        <v>0</v>
      </c>
      <c r="C47" s="257">
        <f>BigCF!D169</f>
        <v>0</v>
      </c>
      <c r="D47" s="257">
        <f>BigCF!E169</f>
        <v>0</v>
      </c>
      <c r="E47" s="257">
        <f>BigCF!F169</f>
        <v>0</v>
      </c>
      <c r="F47" s="257">
        <f>BigCF!G169</f>
        <v>0</v>
      </c>
      <c r="G47" s="257">
        <f>BigCF!H169</f>
        <v>0</v>
      </c>
      <c r="H47" s="257">
        <f>BigCF!I169</f>
        <v>0</v>
      </c>
      <c r="I47" s="257">
        <f>BigCF!J169</f>
        <v>0</v>
      </c>
      <c r="J47" s="257">
        <f>BigCF!K169</f>
        <v>0</v>
      </c>
      <c r="K47" s="257">
        <f>BigCF!L169</f>
        <v>0</v>
      </c>
      <c r="L47" s="257">
        <f>BigCF!M169</f>
        <v>0</v>
      </c>
      <c r="M47" s="257">
        <f>BigCF!N169</f>
        <v>0</v>
      </c>
      <c r="N47" s="257">
        <f>BigCF!O169</f>
        <v>0</v>
      </c>
      <c r="O47" s="257">
        <f>BigCF!P169</f>
        <v>0</v>
      </c>
      <c r="P47" s="257">
        <f>BigCF!Q169</f>
        <v>0</v>
      </c>
      <c r="Q47" s="257">
        <f>BigCF!R169</f>
        <v>0</v>
      </c>
      <c r="R47" s="257">
        <f>BigCF!S169</f>
        <v>0</v>
      </c>
      <c r="S47" s="257">
        <f>BigCF!T169</f>
        <v>0</v>
      </c>
      <c r="T47" s="257">
        <f>BigCF!U169</f>
        <v>0</v>
      </c>
      <c r="U47" s="257">
        <f>BigCF!V169</f>
        <v>0</v>
      </c>
      <c r="V47" s="257">
        <f>BigCF!W169</f>
        <v>0</v>
      </c>
      <c r="W47" s="257">
        <f>BigCF!X169</f>
        <v>0</v>
      </c>
      <c r="X47" s="257">
        <f>BigCF!Y169</f>
        <v>0</v>
      </c>
      <c r="Y47" s="257">
        <f>BigCF!Z169</f>
        <v>0</v>
      </c>
      <c r="Z47" s="257">
        <f>BigCF!AA169</f>
        <v>0</v>
      </c>
      <c r="AA47" s="257">
        <f>BigCF!AB169</f>
        <v>0</v>
      </c>
      <c r="AB47" s="257">
        <f>BigCF!AC169</f>
        <v>0</v>
      </c>
      <c r="AC47" s="257">
        <f>BigCF!AD169</f>
        <v>0</v>
      </c>
      <c r="AD47" s="257">
        <f>BigCF!AE169</f>
        <v>0</v>
      </c>
      <c r="AE47" s="257">
        <f>BigCF!AF169</f>
        <v>0</v>
      </c>
      <c r="AF47" s="257">
        <f>BigCF!AG169</f>
        <v>0</v>
      </c>
      <c r="AG47" s="257">
        <f>BigCF!AH169</f>
        <v>0</v>
      </c>
      <c r="AH47" s="257">
        <f>BigCF!AI169</f>
        <v>0</v>
      </c>
      <c r="AI47" s="257">
        <f>BigCF!AJ169</f>
        <v>0</v>
      </c>
      <c r="AJ47" s="257">
        <f>BigCF!AK169</f>
        <v>0</v>
      </c>
      <c r="AK47" s="257">
        <f>BigCF!AL169</f>
        <v>0</v>
      </c>
      <c r="AL47" s="257">
        <f>BigCF!AM169</f>
        <v>0</v>
      </c>
      <c r="AM47" s="257">
        <f>BigCF!AN169</f>
        <v>0</v>
      </c>
      <c r="AN47" s="257">
        <f>BigCF!AO169</f>
        <v>0</v>
      </c>
      <c r="AO47" s="257">
        <f>BigCF!AP169</f>
        <v>0</v>
      </c>
      <c r="AP47" s="257">
        <f>BigCF!AQ169</f>
        <v>0</v>
      </c>
      <c r="AQ47" s="257">
        <f>BigCF!AR169</f>
        <v>0</v>
      </c>
      <c r="AR47" s="257">
        <f>BigCF!AS169</f>
        <v>0</v>
      </c>
      <c r="AS47" s="257">
        <f>BigCF!AT169</f>
        <v>0</v>
      </c>
      <c r="AT47" s="257">
        <f>BigCF!AU169</f>
        <v>0</v>
      </c>
      <c r="AU47" s="257">
        <f>BigCF!AV169</f>
        <v>0</v>
      </c>
      <c r="AV47" s="257">
        <f>BigCF!AW169</f>
        <v>0</v>
      </c>
      <c r="AW47" s="257">
        <f>BigCF!AX169</f>
        <v>0</v>
      </c>
      <c r="AX47" s="257">
        <f>BigCF!AY169</f>
        <v>0</v>
      </c>
      <c r="AY47" s="257">
        <f>BigCF!AZ169</f>
        <v>0</v>
      </c>
      <c r="AZ47" s="257">
        <f>BigCF!BA169</f>
        <v>0</v>
      </c>
      <c r="BA47" s="257">
        <f>BigCF!BB169</f>
        <v>0</v>
      </c>
      <c r="BB47" s="257">
        <f>BigCF!BC169</f>
        <v>0</v>
      </c>
      <c r="BC47" s="257">
        <f>BigCF!BD169</f>
        <v>0</v>
      </c>
      <c r="BD47" s="257">
        <f>BigCF!BE169</f>
        <v>0</v>
      </c>
      <c r="BE47" s="257">
        <f>BigCF!BF169</f>
        <v>0</v>
      </c>
      <c r="BF47" s="257">
        <f>BigCF!BG169</f>
        <v>0</v>
      </c>
      <c r="BG47" s="257">
        <f>BigCF!BH169</f>
        <v>0</v>
      </c>
      <c r="BH47" s="257">
        <f>BigCF!BI169</f>
        <v>0</v>
      </c>
      <c r="BI47" s="257">
        <f>BigCF!BJ169</f>
        <v>0</v>
      </c>
      <c r="BJ47" s="257">
        <f>BigCF!BK169</f>
        <v>0</v>
      </c>
      <c r="BK47" s="283">
        <f>SUM(C47:BJ47)</f>
        <v>0</v>
      </c>
    </row>
    <row r="48" spans="1:63" s="5" customFormat="1" ht="12" hidden="1" customHeight="1" outlineLevel="1">
      <c r="A48" s="374"/>
      <c r="B48" s="256">
        <f>その他収支!A31</f>
        <v>0</v>
      </c>
      <c r="C48" s="257">
        <f>BigCF!D170</f>
        <v>0</v>
      </c>
      <c r="D48" s="257">
        <f>BigCF!E170</f>
        <v>0</v>
      </c>
      <c r="E48" s="257">
        <f>BigCF!F170</f>
        <v>0</v>
      </c>
      <c r="F48" s="257">
        <f>BigCF!G170</f>
        <v>0</v>
      </c>
      <c r="G48" s="257">
        <f>BigCF!H170</f>
        <v>0</v>
      </c>
      <c r="H48" s="257">
        <f>BigCF!I170</f>
        <v>0</v>
      </c>
      <c r="I48" s="257">
        <f>BigCF!J170</f>
        <v>0</v>
      </c>
      <c r="J48" s="257">
        <f>BigCF!K170</f>
        <v>0</v>
      </c>
      <c r="K48" s="257">
        <f>BigCF!L170</f>
        <v>0</v>
      </c>
      <c r="L48" s="257">
        <f>BigCF!M170</f>
        <v>0</v>
      </c>
      <c r="M48" s="257">
        <f>BigCF!N170</f>
        <v>0</v>
      </c>
      <c r="N48" s="257">
        <f>BigCF!O170</f>
        <v>0</v>
      </c>
      <c r="O48" s="257">
        <f>BigCF!P170</f>
        <v>0</v>
      </c>
      <c r="P48" s="257">
        <f>BigCF!Q170</f>
        <v>0</v>
      </c>
      <c r="Q48" s="257">
        <f>BigCF!R170</f>
        <v>0</v>
      </c>
      <c r="R48" s="257">
        <f>BigCF!S170</f>
        <v>0</v>
      </c>
      <c r="S48" s="257">
        <f>BigCF!T170</f>
        <v>0</v>
      </c>
      <c r="T48" s="257">
        <f>BigCF!U170</f>
        <v>0</v>
      </c>
      <c r="U48" s="257">
        <f>BigCF!V170</f>
        <v>0</v>
      </c>
      <c r="V48" s="257">
        <f>BigCF!W170</f>
        <v>0</v>
      </c>
      <c r="W48" s="257">
        <f>BigCF!X170</f>
        <v>0</v>
      </c>
      <c r="X48" s="257">
        <f>BigCF!Y170</f>
        <v>0</v>
      </c>
      <c r="Y48" s="257">
        <f>BigCF!Z170</f>
        <v>0</v>
      </c>
      <c r="Z48" s="257">
        <f>BigCF!AA170</f>
        <v>0</v>
      </c>
      <c r="AA48" s="257">
        <f>BigCF!AB170</f>
        <v>0</v>
      </c>
      <c r="AB48" s="257">
        <f>BigCF!AC170</f>
        <v>0</v>
      </c>
      <c r="AC48" s="257">
        <f>BigCF!AD170</f>
        <v>0</v>
      </c>
      <c r="AD48" s="257">
        <f>BigCF!AE170</f>
        <v>0</v>
      </c>
      <c r="AE48" s="257">
        <f>BigCF!AF170</f>
        <v>0</v>
      </c>
      <c r="AF48" s="257">
        <f>BigCF!AG170</f>
        <v>0</v>
      </c>
      <c r="AG48" s="257">
        <f>BigCF!AH170</f>
        <v>0</v>
      </c>
      <c r="AH48" s="257">
        <f>BigCF!AI170</f>
        <v>0</v>
      </c>
      <c r="AI48" s="257">
        <f>BigCF!AJ170</f>
        <v>0</v>
      </c>
      <c r="AJ48" s="257">
        <f>BigCF!AK170</f>
        <v>0</v>
      </c>
      <c r="AK48" s="257">
        <f>BigCF!AL170</f>
        <v>0</v>
      </c>
      <c r="AL48" s="257">
        <f>BigCF!AM170</f>
        <v>0</v>
      </c>
      <c r="AM48" s="257">
        <f>BigCF!AN170</f>
        <v>0</v>
      </c>
      <c r="AN48" s="257">
        <f>BigCF!AO170</f>
        <v>0</v>
      </c>
      <c r="AO48" s="257">
        <f>BigCF!AP170</f>
        <v>0</v>
      </c>
      <c r="AP48" s="257">
        <f>BigCF!AQ170</f>
        <v>0</v>
      </c>
      <c r="AQ48" s="257">
        <f>BigCF!AR170</f>
        <v>0</v>
      </c>
      <c r="AR48" s="257">
        <f>BigCF!AS170</f>
        <v>0</v>
      </c>
      <c r="AS48" s="257">
        <f>BigCF!AT170</f>
        <v>0</v>
      </c>
      <c r="AT48" s="257">
        <f>BigCF!AU170</f>
        <v>0</v>
      </c>
      <c r="AU48" s="257">
        <f>BigCF!AV170</f>
        <v>0</v>
      </c>
      <c r="AV48" s="257">
        <f>BigCF!AW170</f>
        <v>0</v>
      </c>
      <c r="AW48" s="257">
        <f>BigCF!AX170</f>
        <v>0</v>
      </c>
      <c r="AX48" s="257">
        <f>BigCF!AY170</f>
        <v>0</v>
      </c>
      <c r="AY48" s="257">
        <f>BigCF!AZ170</f>
        <v>0</v>
      </c>
      <c r="AZ48" s="257">
        <f>BigCF!BA170</f>
        <v>0</v>
      </c>
      <c r="BA48" s="257">
        <f>BigCF!BB170</f>
        <v>0</v>
      </c>
      <c r="BB48" s="257">
        <f>BigCF!BC170</f>
        <v>0</v>
      </c>
      <c r="BC48" s="257">
        <f>BigCF!BD170</f>
        <v>0</v>
      </c>
      <c r="BD48" s="257">
        <f>BigCF!BE170</f>
        <v>0</v>
      </c>
      <c r="BE48" s="257">
        <f>BigCF!BF170</f>
        <v>0</v>
      </c>
      <c r="BF48" s="257">
        <f>BigCF!BG170</f>
        <v>0</v>
      </c>
      <c r="BG48" s="257">
        <f>BigCF!BH170</f>
        <v>0</v>
      </c>
      <c r="BH48" s="257">
        <f>BigCF!BI170</f>
        <v>0</v>
      </c>
      <c r="BI48" s="257">
        <f>BigCF!BJ170</f>
        <v>0</v>
      </c>
      <c r="BJ48" s="257">
        <f>BigCF!BK170</f>
        <v>0</v>
      </c>
      <c r="BK48" s="283">
        <f>SUM(C48:BJ48)</f>
        <v>0</v>
      </c>
    </row>
    <row r="49" spans="1:63" s="5" customFormat="1" ht="12" hidden="1" customHeight="1" outlineLevel="1">
      <c r="A49" s="374"/>
      <c r="B49" s="256">
        <f>その他収支!A32</f>
        <v>0</v>
      </c>
      <c r="C49" s="257">
        <f>BigCF!D171</f>
        <v>0</v>
      </c>
      <c r="D49" s="257">
        <f>BigCF!E171</f>
        <v>0</v>
      </c>
      <c r="E49" s="257">
        <f>BigCF!F171</f>
        <v>0</v>
      </c>
      <c r="F49" s="257">
        <f>BigCF!G171</f>
        <v>0</v>
      </c>
      <c r="G49" s="257">
        <f>BigCF!H171</f>
        <v>0</v>
      </c>
      <c r="H49" s="257">
        <f>BigCF!I171</f>
        <v>0</v>
      </c>
      <c r="I49" s="257">
        <f>BigCF!J171</f>
        <v>0</v>
      </c>
      <c r="J49" s="257">
        <f>BigCF!K171</f>
        <v>0</v>
      </c>
      <c r="K49" s="257">
        <f>BigCF!L171</f>
        <v>0</v>
      </c>
      <c r="L49" s="257">
        <f>BigCF!M171</f>
        <v>0</v>
      </c>
      <c r="M49" s="257">
        <f>BigCF!N171</f>
        <v>0</v>
      </c>
      <c r="N49" s="257">
        <f>BigCF!O171</f>
        <v>0</v>
      </c>
      <c r="O49" s="257">
        <f>BigCF!P171</f>
        <v>0</v>
      </c>
      <c r="P49" s="257">
        <f>BigCF!Q171</f>
        <v>0</v>
      </c>
      <c r="Q49" s="257">
        <f>BigCF!R171</f>
        <v>0</v>
      </c>
      <c r="R49" s="257">
        <f>BigCF!S171</f>
        <v>0</v>
      </c>
      <c r="S49" s="257">
        <f>BigCF!T171</f>
        <v>0</v>
      </c>
      <c r="T49" s="257">
        <f>BigCF!U171</f>
        <v>0</v>
      </c>
      <c r="U49" s="257">
        <f>BigCF!V171</f>
        <v>0</v>
      </c>
      <c r="V49" s="257">
        <f>BigCF!W171</f>
        <v>0</v>
      </c>
      <c r="W49" s="257">
        <f>BigCF!X171</f>
        <v>0</v>
      </c>
      <c r="X49" s="257">
        <f>BigCF!Y171</f>
        <v>0</v>
      </c>
      <c r="Y49" s="257">
        <f>BigCF!Z171</f>
        <v>0</v>
      </c>
      <c r="Z49" s="257">
        <f>BigCF!AA171</f>
        <v>0</v>
      </c>
      <c r="AA49" s="257">
        <f>BigCF!AB171</f>
        <v>0</v>
      </c>
      <c r="AB49" s="257">
        <f>BigCF!AC171</f>
        <v>0</v>
      </c>
      <c r="AC49" s="257">
        <f>BigCF!AD171</f>
        <v>0</v>
      </c>
      <c r="AD49" s="257">
        <f>BigCF!AE171</f>
        <v>0</v>
      </c>
      <c r="AE49" s="257">
        <f>BigCF!AF171</f>
        <v>0</v>
      </c>
      <c r="AF49" s="257">
        <f>BigCF!AG171</f>
        <v>0</v>
      </c>
      <c r="AG49" s="257">
        <f>BigCF!AH171</f>
        <v>0</v>
      </c>
      <c r="AH49" s="257">
        <f>BigCF!AI171</f>
        <v>0</v>
      </c>
      <c r="AI49" s="257">
        <f>BigCF!AJ171</f>
        <v>0</v>
      </c>
      <c r="AJ49" s="257">
        <f>BigCF!AK171</f>
        <v>0</v>
      </c>
      <c r="AK49" s="257">
        <f>BigCF!AL171</f>
        <v>0</v>
      </c>
      <c r="AL49" s="257">
        <f>BigCF!AM171</f>
        <v>0</v>
      </c>
      <c r="AM49" s="257">
        <f>BigCF!AN171</f>
        <v>0</v>
      </c>
      <c r="AN49" s="257">
        <f>BigCF!AO171</f>
        <v>0</v>
      </c>
      <c r="AO49" s="257">
        <f>BigCF!AP171</f>
        <v>0</v>
      </c>
      <c r="AP49" s="257">
        <f>BigCF!AQ171</f>
        <v>0</v>
      </c>
      <c r="AQ49" s="257">
        <f>BigCF!AR171</f>
        <v>0</v>
      </c>
      <c r="AR49" s="257">
        <f>BigCF!AS171</f>
        <v>0</v>
      </c>
      <c r="AS49" s="257">
        <f>BigCF!AT171</f>
        <v>0</v>
      </c>
      <c r="AT49" s="257">
        <f>BigCF!AU171</f>
        <v>0</v>
      </c>
      <c r="AU49" s="257">
        <f>BigCF!AV171</f>
        <v>0</v>
      </c>
      <c r="AV49" s="257">
        <f>BigCF!AW171</f>
        <v>0</v>
      </c>
      <c r="AW49" s="257">
        <f>BigCF!AX171</f>
        <v>0</v>
      </c>
      <c r="AX49" s="257">
        <f>BigCF!AY171</f>
        <v>0</v>
      </c>
      <c r="AY49" s="257">
        <f>BigCF!AZ171</f>
        <v>0</v>
      </c>
      <c r="AZ49" s="257">
        <f>BigCF!BA171</f>
        <v>0</v>
      </c>
      <c r="BA49" s="257">
        <f>BigCF!BB171</f>
        <v>0</v>
      </c>
      <c r="BB49" s="257">
        <f>BigCF!BC171</f>
        <v>0</v>
      </c>
      <c r="BC49" s="257">
        <f>BigCF!BD171</f>
        <v>0</v>
      </c>
      <c r="BD49" s="257">
        <f>BigCF!BE171</f>
        <v>0</v>
      </c>
      <c r="BE49" s="257">
        <f>BigCF!BF171</f>
        <v>0</v>
      </c>
      <c r="BF49" s="257">
        <f>BigCF!BG171</f>
        <v>0</v>
      </c>
      <c r="BG49" s="257">
        <f>BigCF!BH171</f>
        <v>0</v>
      </c>
      <c r="BH49" s="257">
        <f>BigCF!BI171</f>
        <v>0</v>
      </c>
      <c r="BI49" s="257">
        <f>BigCF!BJ171</f>
        <v>0</v>
      </c>
      <c r="BJ49" s="257">
        <f>BigCF!BK171</f>
        <v>0</v>
      </c>
      <c r="BK49" s="283">
        <f>SUM(C49:BJ49)</f>
        <v>0</v>
      </c>
    </row>
    <row r="50" spans="1:63" s="5" customFormat="1" ht="12" hidden="1" customHeight="1" outlineLevel="1">
      <c r="A50" s="374"/>
      <c r="B50" s="256">
        <f>その他収支!A33</f>
        <v>0</v>
      </c>
      <c r="C50" s="257">
        <f>BigCF!D172</f>
        <v>0</v>
      </c>
      <c r="D50" s="257">
        <f>BigCF!E172</f>
        <v>0</v>
      </c>
      <c r="E50" s="257">
        <f>BigCF!F172</f>
        <v>0</v>
      </c>
      <c r="F50" s="257">
        <f>BigCF!G172</f>
        <v>0</v>
      </c>
      <c r="G50" s="257">
        <f>BigCF!H172</f>
        <v>0</v>
      </c>
      <c r="H50" s="257">
        <f>BigCF!I172</f>
        <v>0</v>
      </c>
      <c r="I50" s="257">
        <f>BigCF!J172</f>
        <v>0</v>
      </c>
      <c r="J50" s="257">
        <f>BigCF!K172</f>
        <v>0</v>
      </c>
      <c r="K50" s="257">
        <f>BigCF!L172</f>
        <v>0</v>
      </c>
      <c r="L50" s="257">
        <f>BigCF!M172</f>
        <v>0</v>
      </c>
      <c r="M50" s="257">
        <f>BigCF!N172</f>
        <v>0</v>
      </c>
      <c r="N50" s="257">
        <f>BigCF!O172</f>
        <v>0</v>
      </c>
      <c r="O50" s="257">
        <f>BigCF!P172</f>
        <v>0</v>
      </c>
      <c r="P50" s="257">
        <f>BigCF!Q172</f>
        <v>0</v>
      </c>
      <c r="Q50" s="257">
        <f>BigCF!R172</f>
        <v>0</v>
      </c>
      <c r="R50" s="257">
        <f>BigCF!S172</f>
        <v>0</v>
      </c>
      <c r="S50" s="257">
        <f>BigCF!T172</f>
        <v>0</v>
      </c>
      <c r="T50" s="257">
        <f>BigCF!U172</f>
        <v>0</v>
      </c>
      <c r="U50" s="257">
        <f>BigCF!V172</f>
        <v>0</v>
      </c>
      <c r="V50" s="257">
        <f>BigCF!W172</f>
        <v>0</v>
      </c>
      <c r="W50" s="257">
        <f>BigCF!X172</f>
        <v>0</v>
      </c>
      <c r="X50" s="257">
        <f>BigCF!Y172</f>
        <v>0</v>
      </c>
      <c r="Y50" s="257">
        <f>BigCF!Z172</f>
        <v>0</v>
      </c>
      <c r="Z50" s="257">
        <f>BigCF!AA172</f>
        <v>0</v>
      </c>
      <c r="AA50" s="257">
        <f>BigCF!AB172</f>
        <v>0</v>
      </c>
      <c r="AB50" s="257">
        <f>BigCF!AC172</f>
        <v>0</v>
      </c>
      <c r="AC50" s="257">
        <f>BigCF!AD172</f>
        <v>0</v>
      </c>
      <c r="AD50" s="257">
        <f>BigCF!AE172</f>
        <v>0</v>
      </c>
      <c r="AE50" s="257">
        <f>BigCF!AF172</f>
        <v>0</v>
      </c>
      <c r="AF50" s="257">
        <f>BigCF!AG172</f>
        <v>0</v>
      </c>
      <c r="AG50" s="257">
        <f>BigCF!AH172</f>
        <v>0</v>
      </c>
      <c r="AH50" s="257">
        <f>BigCF!AI172</f>
        <v>0</v>
      </c>
      <c r="AI50" s="257">
        <f>BigCF!AJ172</f>
        <v>0</v>
      </c>
      <c r="AJ50" s="257">
        <f>BigCF!AK172</f>
        <v>0</v>
      </c>
      <c r="AK50" s="257">
        <f>BigCF!AL172</f>
        <v>0</v>
      </c>
      <c r="AL50" s="257">
        <f>BigCF!AM172</f>
        <v>0</v>
      </c>
      <c r="AM50" s="257">
        <f>BigCF!AN172</f>
        <v>0</v>
      </c>
      <c r="AN50" s="257">
        <f>BigCF!AO172</f>
        <v>0</v>
      </c>
      <c r="AO50" s="257">
        <f>BigCF!AP172</f>
        <v>0</v>
      </c>
      <c r="AP50" s="257">
        <f>BigCF!AQ172</f>
        <v>0</v>
      </c>
      <c r="AQ50" s="257">
        <f>BigCF!AR172</f>
        <v>0</v>
      </c>
      <c r="AR50" s="257">
        <f>BigCF!AS172</f>
        <v>0</v>
      </c>
      <c r="AS50" s="257">
        <f>BigCF!AT172</f>
        <v>0</v>
      </c>
      <c r="AT50" s="257">
        <f>BigCF!AU172</f>
        <v>0</v>
      </c>
      <c r="AU50" s="257">
        <f>BigCF!AV172</f>
        <v>0</v>
      </c>
      <c r="AV50" s="257">
        <f>BigCF!AW172</f>
        <v>0</v>
      </c>
      <c r="AW50" s="257">
        <f>BigCF!AX172</f>
        <v>0</v>
      </c>
      <c r="AX50" s="257">
        <f>BigCF!AY172</f>
        <v>0</v>
      </c>
      <c r="AY50" s="257">
        <f>BigCF!AZ172</f>
        <v>0</v>
      </c>
      <c r="AZ50" s="257">
        <f>BigCF!BA172</f>
        <v>0</v>
      </c>
      <c r="BA50" s="257">
        <f>BigCF!BB172</f>
        <v>0</v>
      </c>
      <c r="BB50" s="257">
        <f>BigCF!BC172</f>
        <v>0</v>
      </c>
      <c r="BC50" s="257">
        <f>BigCF!BD172</f>
        <v>0</v>
      </c>
      <c r="BD50" s="257">
        <f>BigCF!BE172</f>
        <v>0</v>
      </c>
      <c r="BE50" s="257">
        <f>BigCF!BF172</f>
        <v>0</v>
      </c>
      <c r="BF50" s="257">
        <f>BigCF!BG172</f>
        <v>0</v>
      </c>
      <c r="BG50" s="257">
        <f>BigCF!BH172</f>
        <v>0</v>
      </c>
      <c r="BH50" s="257">
        <f>BigCF!BI172</f>
        <v>0</v>
      </c>
      <c r="BI50" s="257">
        <f>BigCF!BJ172</f>
        <v>0</v>
      </c>
      <c r="BJ50" s="257">
        <f>BigCF!BK172</f>
        <v>0</v>
      </c>
      <c r="BK50" s="283">
        <f>SUM(C50:BJ50)</f>
        <v>0</v>
      </c>
    </row>
    <row r="51" spans="1:63" s="5" customFormat="1" ht="12" hidden="1" customHeight="1" outlineLevel="1">
      <c r="A51" s="374"/>
      <c r="B51" s="256">
        <f>その他収支!A34</f>
        <v>0</v>
      </c>
      <c r="C51" s="257">
        <f>BigCF!D173</f>
        <v>0</v>
      </c>
      <c r="D51" s="257">
        <f>BigCF!E173</f>
        <v>0</v>
      </c>
      <c r="E51" s="257">
        <f>BigCF!F173</f>
        <v>0</v>
      </c>
      <c r="F51" s="257">
        <f>BigCF!G173</f>
        <v>0</v>
      </c>
      <c r="G51" s="257">
        <f>BigCF!H173</f>
        <v>0</v>
      </c>
      <c r="H51" s="257">
        <f>BigCF!I173</f>
        <v>0</v>
      </c>
      <c r="I51" s="257">
        <f>BigCF!J173</f>
        <v>0</v>
      </c>
      <c r="J51" s="257">
        <f>BigCF!K173</f>
        <v>0</v>
      </c>
      <c r="K51" s="257">
        <f>BigCF!L173</f>
        <v>0</v>
      </c>
      <c r="L51" s="257">
        <f>BigCF!M173</f>
        <v>0</v>
      </c>
      <c r="M51" s="257">
        <f>BigCF!N173</f>
        <v>0</v>
      </c>
      <c r="N51" s="257">
        <f>BigCF!O173</f>
        <v>0</v>
      </c>
      <c r="O51" s="257">
        <f>BigCF!P173</f>
        <v>0</v>
      </c>
      <c r="P51" s="257">
        <f>BigCF!Q173</f>
        <v>0</v>
      </c>
      <c r="Q51" s="257">
        <f>BigCF!R173</f>
        <v>0</v>
      </c>
      <c r="R51" s="257">
        <f>BigCF!S173</f>
        <v>0</v>
      </c>
      <c r="S51" s="257">
        <f>BigCF!T173</f>
        <v>0</v>
      </c>
      <c r="T51" s="257">
        <f>BigCF!U173</f>
        <v>0</v>
      </c>
      <c r="U51" s="257">
        <f>BigCF!V173</f>
        <v>0</v>
      </c>
      <c r="V51" s="257">
        <f>BigCF!W173</f>
        <v>0</v>
      </c>
      <c r="W51" s="257">
        <f>BigCF!X173</f>
        <v>0</v>
      </c>
      <c r="X51" s="257">
        <f>BigCF!Y173</f>
        <v>0</v>
      </c>
      <c r="Y51" s="257">
        <f>BigCF!Z173</f>
        <v>0</v>
      </c>
      <c r="Z51" s="257">
        <f>BigCF!AA173</f>
        <v>0</v>
      </c>
      <c r="AA51" s="257">
        <f>BigCF!AB173</f>
        <v>0</v>
      </c>
      <c r="AB51" s="257">
        <f>BigCF!AC173</f>
        <v>0</v>
      </c>
      <c r="AC51" s="257">
        <f>BigCF!AD173</f>
        <v>0</v>
      </c>
      <c r="AD51" s="257">
        <f>BigCF!AE173</f>
        <v>0</v>
      </c>
      <c r="AE51" s="257">
        <f>BigCF!AF173</f>
        <v>0</v>
      </c>
      <c r="AF51" s="257">
        <f>BigCF!AG173</f>
        <v>0</v>
      </c>
      <c r="AG51" s="257">
        <f>BigCF!AH173</f>
        <v>0</v>
      </c>
      <c r="AH51" s="257">
        <f>BigCF!AI173</f>
        <v>0</v>
      </c>
      <c r="AI51" s="257">
        <f>BigCF!AJ173</f>
        <v>0</v>
      </c>
      <c r="AJ51" s="257">
        <f>BigCF!AK173</f>
        <v>0</v>
      </c>
      <c r="AK51" s="257">
        <f>BigCF!AL173</f>
        <v>0</v>
      </c>
      <c r="AL51" s="257">
        <f>BigCF!AM173</f>
        <v>0</v>
      </c>
      <c r="AM51" s="257">
        <f>BigCF!AN173</f>
        <v>0</v>
      </c>
      <c r="AN51" s="257">
        <f>BigCF!AO173</f>
        <v>0</v>
      </c>
      <c r="AO51" s="257">
        <f>BigCF!AP173</f>
        <v>0</v>
      </c>
      <c r="AP51" s="257">
        <f>BigCF!AQ173</f>
        <v>0</v>
      </c>
      <c r="AQ51" s="257">
        <f>BigCF!AR173</f>
        <v>0</v>
      </c>
      <c r="AR51" s="257">
        <f>BigCF!AS173</f>
        <v>0</v>
      </c>
      <c r="AS51" s="257">
        <f>BigCF!AT173</f>
        <v>0</v>
      </c>
      <c r="AT51" s="257">
        <f>BigCF!AU173</f>
        <v>0</v>
      </c>
      <c r="AU51" s="257">
        <f>BigCF!AV173</f>
        <v>0</v>
      </c>
      <c r="AV51" s="257">
        <f>BigCF!AW173</f>
        <v>0</v>
      </c>
      <c r="AW51" s="257">
        <f>BigCF!AX173</f>
        <v>0</v>
      </c>
      <c r="AX51" s="257">
        <f>BigCF!AY173</f>
        <v>0</v>
      </c>
      <c r="AY51" s="257">
        <f>BigCF!AZ173</f>
        <v>0</v>
      </c>
      <c r="AZ51" s="257">
        <f>BigCF!BA173</f>
        <v>0</v>
      </c>
      <c r="BA51" s="257">
        <f>BigCF!BB173</f>
        <v>0</v>
      </c>
      <c r="BB51" s="257">
        <f>BigCF!BC173</f>
        <v>0</v>
      </c>
      <c r="BC51" s="257">
        <f>BigCF!BD173</f>
        <v>0</v>
      </c>
      <c r="BD51" s="257">
        <f>BigCF!BE173</f>
        <v>0</v>
      </c>
      <c r="BE51" s="257">
        <f>BigCF!BF173</f>
        <v>0</v>
      </c>
      <c r="BF51" s="257">
        <f>BigCF!BG173</f>
        <v>0</v>
      </c>
      <c r="BG51" s="257">
        <f>BigCF!BH173</f>
        <v>0</v>
      </c>
      <c r="BH51" s="257">
        <f>BigCF!BI173</f>
        <v>0</v>
      </c>
      <c r="BI51" s="257">
        <f>BigCF!BJ173</f>
        <v>0</v>
      </c>
      <c r="BJ51" s="257">
        <f>BigCF!BK173</f>
        <v>0</v>
      </c>
      <c r="BK51" s="283">
        <f>SUM(C51:BJ51)</f>
        <v>0</v>
      </c>
    </row>
    <row r="52" spans="1:63" s="5" customFormat="1" ht="12" hidden="1" customHeight="1" outlineLevel="1">
      <c r="A52" s="374"/>
      <c r="B52" s="256">
        <f>その他収支!A35</f>
        <v>0</v>
      </c>
      <c r="C52" s="257">
        <f>BigCF!D174</f>
        <v>0</v>
      </c>
      <c r="D52" s="257">
        <f>BigCF!E174</f>
        <v>0</v>
      </c>
      <c r="E52" s="257">
        <f>BigCF!F174</f>
        <v>0</v>
      </c>
      <c r="F52" s="257">
        <f>BigCF!G174</f>
        <v>0</v>
      </c>
      <c r="G52" s="257">
        <f>BigCF!H174</f>
        <v>0</v>
      </c>
      <c r="H52" s="257">
        <f>BigCF!I174</f>
        <v>0</v>
      </c>
      <c r="I52" s="257">
        <f>BigCF!J174</f>
        <v>0</v>
      </c>
      <c r="J52" s="257">
        <f>BigCF!K174</f>
        <v>0</v>
      </c>
      <c r="K52" s="257">
        <f>BigCF!L174</f>
        <v>0</v>
      </c>
      <c r="L52" s="257">
        <f>BigCF!M174</f>
        <v>0</v>
      </c>
      <c r="M52" s="257">
        <f>BigCF!N174</f>
        <v>0</v>
      </c>
      <c r="N52" s="257">
        <f>BigCF!O174</f>
        <v>0</v>
      </c>
      <c r="O52" s="257">
        <f>BigCF!P174</f>
        <v>0</v>
      </c>
      <c r="P52" s="257">
        <f>BigCF!Q174</f>
        <v>0</v>
      </c>
      <c r="Q52" s="257">
        <f>BigCF!R174</f>
        <v>0</v>
      </c>
      <c r="R52" s="257">
        <f>BigCF!S174</f>
        <v>0</v>
      </c>
      <c r="S52" s="257">
        <f>BigCF!T174</f>
        <v>0</v>
      </c>
      <c r="T52" s="257">
        <f>BigCF!U174</f>
        <v>0</v>
      </c>
      <c r="U52" s="257">
        <f>BigCF!V174</f>
        <v>0</v>
      </c>
      <c r="V52" s="257">
        <f>BigCF!W174</f>
        <v>0</v>
      </c>
      <c r="W52" s="257">
        <f>BigCF!X174</f>
        <v>0</v>
      </c>
      <c r="X52" s="257">
        <f>BigCF!Y174</f>
        <v>0</v>
      </c>
      <c r="Y52" s="257">
        <f>BigCF!Z174</f>
        <v>0</v>
      </c>
      <c r="Z52" s="257">
        <f>BigCF!AA174</f>
        <v>0</v>
      </c>
      <c r="AA52" s="257">
        <f>BigCF!AB174</f>
        <v>0</v>
      </c>
      <c r="AB52" s="257">
        <f>BigCF!AC174</f>
        <v>0</v>
      </c>
      <c r="AC52" s="257">
        <f>BigCF!AD174</f>
        <v>0</v>
      </c>
      <c r="AD52" s="257">
        <f>BigCF!AE174</f>
        <v>0</v>
      </c>
      <c r="AE52" s="257">
        <f>BigCF!AF174</f>
        <v>0</v>
      </c>
      <c r="AF52" s="257">
        <f>BigCF!AG174</f>
        <v>0</v>
      </c>
      <c r="AG52" s="257">
        <f>BigCF!AH174</f>
        <v>0</v>
      </c>
      <c r="AH52" s="257">
        <f>BigCF!AI174</f>
        <v>0</v>
      </c>
      <c r="AI52" s="257">
        <f>BigCF!AJ174</f>
        <v>0</v>
      </c>
      <c r="AJ52" s="257">
        <f>BigCF!AK174</f>
        <v>0</v>
      </c>
      <c r="AK52" s="257">
        <f>BigCF!AL174</f>
        <v>0</v>
      </c>
      <c r="AL52" s="257">
        <f>BigCF!AM174</f>
        <v>0</v>
      </c>
      <c r="AM52" s="257">
        <f>BigCF!AN174</f>
        <v>0</v>
      </c>
      <c r="AN52" s="257">
        <f>BigCF!AO174</f>
        <v>0</v>
      </c>
      <c r="AO52" s="257">
        <f>BigCF!AP174</f>
        <v>0</v>
      </c>
      <c r="AP52" s="257">
        <f>BigCF!AQ174</f>
        <v>0</v>
      </c>
      <c r="AQ52" s="257">
        <f>BigCF!AR174</f>
        <v>0</v>
      </c>
      <c r="AR52" s="257">
        <f>BigCF!AS174</f>
        <v>0</v>
      </c>
      <c r="AS52" s="257">
        <f>BigCF!AT174</f>
        <v>0</v>
      </c>
      <c r="AT52" s="257">
        <f>BigCF!AU174</f>
        <v>0</v>
      </c>
      <c r="AU52" s="257">
        <f>BigCF!AV174</f>
        <v>0</v>
      </c>
      <c r="AV52" s="257">
        <f>BigCF!AW174</f>
        <v>0</v>
      </c>
      <c r="AW52" s="257">
        <f>BigCF!AX174</f>
        <v>0</v>
      </c>
      <c r="AX52" s="257">
        <f>BigCF!AY174</f>
        <v>0</v>
      </c>
      <c r="AY52" s="257">
        <f>BigCF!AZ174</f>
        <v>0</v>
      </c>
      <c r="AZ52" s="257">
        <f>BigCF!BA174</f>
        <v>0</v>
      </c>
      <c r="BA52" s="257">
        <f>BigCF!BB174</f>
        <v>0</v>
      </c>
      <c r="BB52" s="257">
        <f>BigCF!BC174</f>
        <v>0</v>
      </c>
      <c r="BC52" s="257">
        <f>BigCF!BD174</f>
        <v>0</v>
      </c>
      <c r="BD52" s="257">
        <f>BigCF!BE174</f>
        <v>0</v>
      </c>
      <c r="BE52" s="257">
        <f>BigCF!BF174</f>
        <v>0</v>
      </c>
      <c r="BF52" s="257">
        <f>BigCF!BG174</f>
        <v>0</v>
      </c>
      <c r="BG52" s="257">
        <f>BigCF!BH174</f>
        <v>0</v>
      </c>
      <c r="BH52" s="257">
        <f>BigCF!BI174</f>
        <v>0</v>
      </c>
      <c r="BI52" s="257">
        <f>BigCF!BJ174</f>
        <v>0</v>
      </c>
      <c r="BJ52" s="257">
        <f>BigCF!BK174</f>
        <v>0</v>
      </c>
      <c r="BK52" s="283">
        <f>SUM(C52:BJ52)</f>
        <v>0</v>
      </c>
    </row>
    <row r="53" spans="1:63" s="5" customFormat="1" ht="12" hidden="1" customHeight="1" outlineLevel="1">
      <c r="A53" s="374"/>
      <c r="B53" s="256">
        <f>その他収支!A36</f>
        <v>0</v>
      </c>
      <c r="C53" s="257">
        <f>BigCF!D175</f>
        <v>0</v>
      </c>
      <c r="D53" s="257">
        <f>BigCF!E175</f>
        <v>0</v>
      </c>
      <c r="E53" s="257">
        <f>BigCF!F175</f>
        <v>0</v>
      </c>
      <c r="F53" s="257">
        <f>BigCF!G175</f>
        <v>0</v>
      </c>
      <c r="G53" s="257">
        <f>BigCF!H175</f>
        <v>0</v>
      </c>
      <c r="H53" s="257">
        <f>BigCF!I175</f>
        <v>0</v>
      </c>
      <c r="I53" s="257">
        <f>BigCF!J175</f>
        <v>0</v>
      </c>
      <c r="J53" s="257">
        <f>BigCF!K175</f>
        <v>0</v>
      </c>
      <c r="K53" s="257">
        <f>BigCF!L175</f>
        <v>0</v>
      </c>
      <c r="L53" s="257">
        <f>BigCF!M175</f>
        <v>0</v>
      </c>
      <c r="M53" s="257">
        <f>BigCF!N175</f>
        <v>0</v>
      </c>
      <c r="N53" s="257">
        <f>BigCF!O175</f>
        <v>0</v>
      </c>
      <c r="O53" s="257">
        <f>BigCF!P175</f>
        <v>0</v>
      </c>
      <c r="P53" s="257">
        <f>BigCF!Q175</f>
        <v>0</v>
      </c>
      <c r="Q53" s="257">
        <f>BigCF!R175</f>
        <v>0</v>
      </c>
      <c r="R53" s="257">
        <f>BigCF!S175</f>
        <v>0</v>
      </c>
      <c r="S53" s="257">
        <f>BigCF!T175</f>
        <v>0</v>
      </c>
      <c r="T53" s="257">
        <f>BigCF!U175</f>
        <v>0</v>
      </c>
      <c r="U53" s="257">
        <f>BigCF!V175</f>
        <v>0</v>
      </c>
      <c r="V53" s="257">
        <f>BigCF!W175</f>
        <v>0</v>
      </c>
      <c r="W53" s="257">
        <f>BigCF!X175</f>
        <v>0</v>
      </c>
      <c r="X53" s="257">
        <f>BigCF!Y175</f>
        <v>0</v>
      </c>
      <c r="Y53" s="257">
        <f>BigCF!Z175</f>
        <v>0</v>
      </c>
      <c r="Z53" s="257">
        <f>BigCF!AA175</f>
        <v>0</v>
      </c>
      <c r="AA53" s="257">
        <f>BigCF!AB175</f>
        <v>0</v>
      </c>
      <c r="AB53" s="257">
        <f>BigCF!AC175</f>
        <v>0</v>
      </c>
      <c r="AC53" s="257">
        <f>BigCF!AD175</f>
        <v>0</v>
      </c>
      <c r="AD53" s="257">
        <f>BigCF!AE175</f>
        <v>0</v>
      </c>
      <c r="AE53" s="257">
        <f>BigCF!AF175</f>
        <v>0</v>
      </c>
      <c r="AF53" s="257">
        <f>BigCF!AG175</f>
        <v>0</v>
      </c>
      <c r="AG53" s="257">
        <f>BigCF!AH175</f>
        <v>0</v>
      </c>
      <c r="AH53" s="257">
        <f>BigCF!AI175</f>
        <v>0</v>
      </c>
      <c r="AI53" s="257">
        <f>BigCF!AJ175</f>
        <v>0</v>
      </c>
      <c r="AJ53" s="257">
        <f>BigCF!AK175</f>
        <v>0</v>
      </c>
      <c r="AK53" s="257">
        <f>BigCF!AL175</f>
        <v>0</v>
      </c>
      <c r="AL53" s="257">
        <f>BigCF!AM175</f>
        <v>0</v>
      </c>
      <c r="AM53" s="257">
        <f>BigCF!AN175</f>
        <v>0</v>
      </c>
      <c r="AN53" s="257">
        <f>BigCF!AO175</f>
        <v>0</v>
      </c>
      <c r="AO53" s="257">
        <f>BigCF!AP175</f>
        <v>0</v>
      </c>
      <c r="AP53" s="257">
        <f>BigCF!AQ175</f>
        <v>0</v>
      </c>
      <c r="AQ53" s="257">
        <f>BigCF!AR175</f>
        <v>0</v>
      </c>
      <c r="AR53" s="257">
        <f>BigCF!AS175</f>
        <v>0</v>
      </c>
      <c r="AS53" s="257">
        <f>BigCF!AT175</f>
        <v>0</v>
      </c>
      <c r="AT53" s="257">
        <f>BigCF!AU175</f>
        <v>0</v>
      </c>
      <c r="AU53" s="257">
        <f>BigCF!AV175</f>
        <v>0</v>
      </c>
      <c r="AV53" s="257">
        <f>BigCF!AW175</f>
        <v>0</v>
      </c>
      <c r="AW53" s="257">
        <f>BigCF!AX175</f>
        <v>0</v>
      </c>
      <c r="AX53" s="257">
        <f>BigCF!AY175</f>
        <v>0</v>
      </c>
      <c r="AY53" s="257">
        <f>BigCF!AZ175</f>
        <v>0</v>
      </c>
      <c r="AZ53" s="257">
        <f>BigCF!BA175</f>
        <v>0</v>
      </c>
      <c r="BA53" s="257">
        <f>BigCF!BB175</f>
        <v>0</v>
      </c>
      <c r="BB53" s="257">
        <f>BigCF!BC175</f>
        <v>0</v>
      </c>
      <c r="BC53" s="257">
        <f>BigCF!BD175</f>
        <v>0</v>
      </c>
      <c r="BD53" s="257">
        <f>BigCF!BE175</f>
        <v>0</v>
      </c>
      <c r="BE53" s="257">
        <f>BigCF!BF175</f>
        <v>0</v>
      </c>
      <c r="BF53" s="257">
        <f>BigCF!BG175</f>
        <v>0</v>
      </c>
      <c r="BG53" s="257">
        <f>BigCF!BH175</f>
        <v>0</v>
      </c>
      <c r="BH53" s="257">
        <f>BigCF!BI175</f>
        <v>0</v>
      </c>
      <c r="BI53" s="257">
        <f>BigCF!BJ175</f>
        <v>0</v>
      </c>
      <c r="BJ53" s="257">
        <f>BigCF!BK175</f>
        <v>0</v>
      </c>
      <c r="BK53" s="283">
        <f>SUM(C53:BJ53)</f>
        <v>0</v>
      </c>
    </row>
    <row r="54" spans="1:63" s="5" customFormat="1" ht="12" hidden="1" customHeight="1" outlineLevel="1">
      <c r="A54" s="374"/>
      <c r="B54" s="256">
        <f>その他収支!A37</f>
        <v>0</v>
      </c>
      <c r="C54" s="257">
        <f>BigCF!D176</f>
        <v>0</v>
      </c>
      <c r="D54" s="257">
        <f>BigCF!E176</f>
        <v>0</v>
      </c>
      <c r="E54" s="257">
        <f>BigCF!F176</f>
        <v>0</v>
      </c>
      <c r="F54" s="257">
        <f>BigCF!G176</f>
        <v>0</v>
      </c>
      <c r="G54" s="257">
        <f>BigCF!H176</f>
        <v>0</v>
      </c>
      <c r="H54" s="257">
        <f>BigCF!I176</f>
        <v>0</v>
      </c>
      <c r="I54" s="257">
        <f>BigCF!J176</f>
        <v>0</v>
      </c>
      <c r="J54" s="257">
        <f>BigCF!K176</f>
        <v>0</v>
      </c>
      <c r="K54" s="257">
        <f>BigCF!L176</f>
        <v>0</v>
      </c>
      <c r="L54" s="257">
        <f>BigCF!M176</f>
        <v>0</v>
      </c>
      <c r="M54" s="257">
        <f>BigCF!N176</f>
        <v>0</v>
      </c>
      <c r="N54" s="257">
        <f>BigCF!O176</f>
        <v>0</v>
      </c>
      <c r="O54" s="257">
        <f>BigCF!P176</f>
        <v>0</v>
      </c>
      <c r="P54" s="257">
        <f>BigCF!Q176</f>
        <v>0</v>
      </c>
      <c r="Q54" s="257">
        <f>BigCF!R176</f>
        <v>0</v>
      </c>
      <c r="R54" s="257">
        <f>BigCF!S176</f>
        <v>0</v>
      </c>
      <c r="S54" s="257">
        <f>BigCF!T176</f>
        <v>0</v>
      </c>
      <c r="T54" s="257">
        <f>BigCF!U176</f>
        <v>0</v>
      </c>
      <c r="U54" s="257">
        <f>BigCF!V176</f>
        <v>0</v>
      </c>
      <c r="V54" s="257">
        <f>BigCF!W176</f>
        <v>0</v>
      </c>
      <c r="W54" s="257">
        <f>BigCF!X176</f>
        <v>0</v>
      </c>
      <c r="X54" s="257">
        <f>BigCF!Y176</f>
        <v>0</v>
      </c>
      <c r="Y54" s="257">
        <f>BigCF!Z176</f>
        <v>0</v>
      </c>
      <c r="Z54" s="257">
        <f>BigCF!AA176</f>
        <v>0</v>
      </c>
      <c r="AA54" s="257">
        <f>BigCF!AB176</f>
        <v>0</v>
      </c>
      <c r="AB54" s="257">
        <f>BigCF!AC176</f>
        <v>0</v>
      </c>
      <c r="AC54" s="257">
        <f>BigCF!AD176</f>
        <v>0</v>
      </c>
      <c r="AD54" s="257">
        <f>BigCF!AE176</f>
        <v>0</v>
      </c>
      <c r="AE54" s="257">
        <f>BigCF!AF176</f>
        <v>0</v>
      </c>
      <c r="AF54" s="257">
        <f>BigCF!AG176</f>
        <v>0</v>
      </c>
      <c r="AG54" s="257">
        <f>BigCF!AH176</f>
        <v>0</v>
      </c>
      <c r="AH54" s="257">
        <f>BigCF!AI176</f>
        <v>0</v>
      </c>
      <c r="AI54" s="257">
        <f>BigCF!AJ176</f>
        <v>0</v>
      </c>
      <c r="AJ54" s="257">
        <f>BigCF!AK176</f>
        <v>0</v>
      </c>
      <c r="AK54" s="257">
        <f>BigCF!AL176</f>
        <v>0</v>
      </c>
      <c r="AL54" s="257">
        <f>BigCF!AM176</f>
        <v>0</v>
      </c>
      <c r="AM54" s="257">
        <f>BigCF!AN176</f>
        <v>0</v>
      </c>
      <c r="AN54" s="257">
        <f>BigCF!AO176</f>
        <v>0</v>
      </c>
      <c r="AO54" s="257">
        <f>BigCF!AP176</f>
        <v>0</v>
      </c>
      <c r="AP54" s="257">
        <f>BigCF!AQ176</f>
        <v>0</v>
      </c>
      <c r="AQ54" s="257">
        <f>BigCF!AR176</f>
        <v>0</v>
      </c>
      <c r="AR54" s="257">
        <f>BigCF!AS176</f>
        <v>0</v>
      </c>
      <c r="AS54" s="257">
        <f>BigCF!AT176</f>
        <v>0</v>
      </c>
      <c r="AT54" s="257">
        <f>BigCF!AU176</f>
        <v>0</v>
      </c>
      <c r="AU54" s="257">
        <f>BigCF!AV176</f>
        <v>0</v>
      </c>
      <c r="AV54" s="257">
        <f>BigCF!AW176</f>
        <v>0</v>
      </c>
      <c r="AW54" s="257">
        <f>BigCF!AX176</f>
        <v>0</v>
      </c>
      <c r="AX54" s="257">
        <f>BigCF!AY176</f>
        <v>0</v>
      </c>
      <c r="AY54" s="257">
        <f>BigCF!AZ176</f>
        <v>0</v>
      </c>
      <c r="AZ54" s="257">
        <f>BigCF!BA176</f>
        <v>0</v>
      </c>
      <c r="BA54" s="257">
        <f>BigCF!BB176</f>
        <v>0</v>
      </c>
      <c r="BB54" s="257">
        <f>BigCF!BC176</f>
        <v>0</v>
      </c>
      <c r="BC54" s="257">
        <f>BigCF!BD176</f>
        <v>0</v>
      </c>
      <c r="BD54" s="257">
        <f>BigCF!BE176</f>
        <v>0</v>
      </c>
      <c r="BE54" s="257">
        <f>BigCF!BF176</f>
        <v>0</v>
      </c>
      <c r="BF54" s="257">
        <f>BigCF!BG176</f>
        <v>0</v>
      </c>
      <c r="BG54" s="257">
        <f>BigCF!BH176</f>
        <v>0</v>
      </c>
      <c r="BH54" s="257">
        <f>BigCF!BI176</f>
        <v>0</v>
      </c>
      <c r="BI54" s="257">
        <f>BigCF!BJ176</f>
        <v>0</v>
      </c>
      <c r="BJ54" s="257">
        <f>BigCF!BK176</f>
        <v>0</v>
      </c>
      <c r="BK54" s="283">
        <f>SUM(C54:BJ54)</f>
        <v>0</v>
      </c>
    </row>
    <row r="55" spans="1:63" s="5" customFormat="1" ht="12" hidden="1" customHeight="1" outlineLevel="1">
      <c r="A55" s="374"/>
      <c r="B55" s="256">
        <f>その他収支!A38</f>
        <v>0</v>
      </c>
      <c r="C55" s="257">
        <f>BigCF!D177</f>
        <v>0</v>
      </c>
      <c r="D55" s="257">
        <f>BigCF!E177</f>
        <v>0</v>
      </c>
      <c r="E55" s="257">
        <f>BigCF!F177</f>
        <v>0</v>
      </c>
      <c r="F55" s="257">
        <f>BigCF!G177</f>
        <v>0</v>
      </c>
      <c r="G55" s="257">
        <f>BigCF!H177</f>
        <v>0</v>
      </c>
      <c r="H55" s="257">
        <f>BigCF!I177</f>
        <v>0</v>
      </c>
      <c r="I55" s="257">
        <f>BigCF!J177</f>
        <v>0</v>
      </c>
      <c r="J55" s="257">
        <f>BigCF!K177</f>
        <v>0</v>
      </c>
      <c r="K55" s="257">
        <f>BigCF!L177</f>
        <v>0</v>
      </c>
      <c r="L55" s="257">
        <f>BigCF!M177</f>
        <v>0</v>
      </c>
      <c r="M55" s="257">
        <f>BigCF!N177</f>
        <v>0</v>
      </c>
      <c r="N55" s="257">
        <f>BigCF!O177</f>
        <v>0</v>
      </c>
      <c r="O55" s="257">
        <f>BigCF!P177</f>
        <v>0</v>
      </c>
      <c r="P55" s="257">
        <f>BigCF!Q177</f>
        <v>0</v>
      </c>
      <c r="Q55" s="257">
        <f>BigCF!R177</f>
        <v>0</v>
      </c>
      <c r="R55" s="257">
        <f>BigCF!S177</f>
        <v>0</v>
      </c>
      <c r="S55" s="257">
        <f>BigCF!T177</f>
        <v>0</v>
      </c>
      <c r="T55" s="257">
        <f>BigCF!U177</f>
        <v>0</v>
      </c>
      <c r="U55" s="257">
        <f>BigCF!V177</f>
        <v>0</v>
      </c>
      <c r="V55" s="257">
        <f>BigCF!W177</f>
        <v>0</v>
      </c>
      <c r="W55" s="257">
        <f>BigCF!X177</f>
        <v>0</v>
      </c>
      <c r="X55" s="257">
        <f>BigCF!Y177</f>
        <v>0</v>
      </c>
      <c r="Y55" s="257">
        <f>BigCF!Z177</f>
        <v>0</v>
      </c>
      <c r="Z55" s="257">
        <f>BigCF!AA177</f>
        <v>0</v>
      </c>
      <c r="AA55" s="257">
        <f>BigCF!AB177</f>
        <v>0</v>
      </c>
      <c r="AB55" s="257">
        <f>BigCF!AC177</f>
        <v>0</v>
      </c>
      <c r="AC55" s="257">
        <f>BigCF!AD177</f>
        <v>0</v>
      </c>
      <c r="AD55" s="257">
        <f>BigCF!AE177</f>
        <v>0</v>
      </c>
      <c r="AE55" s="257">
        <f>BigCF!AF177</f>
        <v>0</v>
      </c>
      <c r="AF55" s="257">
        <f>BigCF!AG177</f>
        <v>0</v>
      </c>
      <c r="AG55" s="257">
        <f>BigCF!AH177</f>
        <v>0</v>
      </c>
      <c r="AH55" s="257">
        <f>BigCF!AI177</f>
        <v>0</v>
      </c>
      <c r="AI55" s="257">
        <f>BigCF!AJ177</f>
        <v>0</v>
      </c>
      <c r="AJ55" s="257">
        <f>BigCF!AK177</f>
        <v>0</v>
      </c>
      <c r="AK55" s="257">
        <f>BigCF!AL177</f>
        <v>0</v>
      </c>
      <c r="AL55" s="257">
        <f>BigCF!AM177</f>
        <v>0</v>
      </c>
      <c r="AM55" s="257">
        <f>BigCF!AN177</f>
        <v>0</v>
      </c>
      <c r="AN55" s="257">
        <f>BigCF!AO177</f>
        <v>0</v>
      </c>
      <c r="AO55" s="257">
        <f>BigCF!AP177</f>
        <v>0</v>
      </c>
      <c r="AP55" s="257">
        <f>BigCF!AQ177</f>
        <v>0</v>
      </c>
      <c r="AQ55" s="257">
        <f>BigCF!AR177</f>
        <v>0</v>
      </c>
      <c r="AR55" s="257">
        <f>BigCF!AS177</f>
        <v>0</v>
      </c>
      <c r="AS55" s="257">
        <f>BigCF!AT177</f>
        <v>0</v>
      </c>
      <c r="AT55" s="257">
        <f>BigCF!AU177</f>
        <v>0</v>
      </c>
      <c r="AU55" s="257">
        <f>BigCF!AV177</f>
        <v>0</v>
      </c>
      <c r="AV55" s="257">
        <f>BigCF!AW177</f>
        <v>0</v>
      </c>
      <c r="AW55" s="257">
        <f>BigCF!AX177</f>
        <v>0</v>
      </c>
      <c r="AX55" s="257">
        <f>BigCF!AY177</f>
        <v>0</v>
      </c>
      <c r="AY55" s="257">
        <f>BigCF!AZ177</f>
        <v>0</v>
      </c>
      <c r="AZ55" s="257">
        <f>BigCF!BA177</f>
        <v>0</v>
      </c>
      <c r="BA55" s="257">
        <f>BigCF!BB177</f>
        <v>0</v>
      </c>
      <c r="BB55" s="257">
        <f>BigCF!BC177</f>
        <v>0</v>
      </c>
      <c r="BC55" s="257">
        <f>BigCF!BD177</f>
        <v>0</v>
      </c>
      <c r="BD55" s="257">
        <f>BigCF!BE177</f>
        <v>0</v>
      </c>
      <c r="BE55" s="257">
        <f>BigCF!BF177</f>
        <v>0</v>
      </c>
      <c r="BF55" s="257">
        <f>BigCF!BG177</f>
        <v>0</v>
      </c>
      <c r="BG55" s="257">
        <f>BigCF!BH177</f>
        <v>0</v>
      </c>
      <c r="BH55" s="257">
        <f>BigCF!BI177</f>
        <v>0</v>
      </c>
      <c r="BI55" s="257">
        <f>BigCF!BJ177</f>
        <v>0</v>
      </c>
      <c r="BJ55" s="257">
        <f>BigCF!BK177</f>
        <v>0</v>
      </c>
      <c r="BK55" s="283">
        <f>SUM(C55:BJ55)</f>
        <v>0</v>
      </c>
    </row>
    <row r="56" spans="1:63" s="5" customFormat="1" ht="12" hidden="1" customHeight="1" outlineLevel="1">
      <c r="A56" s="374"/>
      <c r="B56" s="256">
        <f>その他収支!A39</f>
        <v>0</v>
      </c>
      <c r="C56" s="257">
        <f>BigCF!D178</f>
        <v>0</v>
      </c>
      <c r="D56" s="257">
        <f>BigCF!E178</f>
        <v>0</v>
      </c>
      <c r="E56" s="257">
        <f>BigCF!F178</f>
        <v>0</v>
      </c>
      <c r="F56" s="257">
        <f>BigCF!G178</f>
        <v>0</v>
      </c>
      <c r="G56" s="257">
        <f>BigCF!H178</f>
        <v>0</v>
      </c>
      <c r="H56" s="257">
        <f>BigCF!I178</f>
        <v>0</v>
      </c>
      <c r="I56" s="257">
        <f>BigCF!J178</f>
        <v>0</v>
      </c>
      <c r="J56" s="257">
        <f>BigCF!K178</f>
        <v>0</v>
      </c>
      <c r="K56" s="257">
        <f>BigCF!L178</f>
        <v>0</v>
      </c>
      <c r="L56" s="257">
        <f>BigCF!M178</f>
        <v>0</v>
      </c>
      <c r="M56" s="257">
        <f>BigCF!N178</f>
        <v>0</v>
      </c>
      <c r="N56" s="257">
        <f>BigCF!O178</f>
        <v>0</v>
      </c>
      <c r="O56" s="257">
        <f>BigCF!P178</f>
        <v>0</v>
      </c>
      <c r="P56" s="257">
        <f>BigCF!Q178</f>
        <v>0</v>
      </c>
      <c r="Q56" s="257">
        <f>BigCF!R178</f>
        <v>0</v>
      </c>
      <c r="R56" s="257">
        <f>BigCF!S178</f>
        <v>0</v>
      </c>
      <c r="S56" s="257">
        <f>BigCF!T178</f>
        <v>0</v>
      </c>
      <c r="T56" s="257">
        <f>BigCF!U178</f>
        <v>0</v>
      </c>
      <c r="U56" s="257">
        <f>BigCF!V178</f>
        <v>0</v>
      </c>
      <c r="V56" s="257">
        <f>BigCF!W178</f>
        <v>0</v>
      </c>
      <c r="W56" s="257">
        <f>BigCF!X178</f>
        <v>0</v>
      </c>
      <c r="X56" s="257">
        <f>BigCF!Y178</f>
        <v>0</v>
      </c>
      <c r="Y56" s="257">
        <f>BigCF!Z178</f>
        <v>0</v>
      </c>
      <c r="Z56" s="257">
        <f>BigCF!AA178</f>
        <v>0</v>
      </c>
      <c r="AA56" s="257">
        <f>BigCF!AB178</f>
        <v>0</v>
      </c>
      <c r="AB56" s="257">
        <f>BigCF!AC178</f>
        <v>0</v>
      </c>
      <c r="AC56" s="257">
        <f>BigCF!AD178</f>
        <v>0</v>
      </c>
      <c r="AD56" s="257">
        <f>BigCF!AE178</f>
        <v>0</v>
      </c>
      <c r="AE56" s="257">
        <f>BigCF!AF178</f>
        <v>0</v>
      </c>
      <c r="AF56" s="257">
        <f>BigCF!AG178</f>
        <v>0</v>
      </c>
      <c r="AG56" s="257">
        <f>BigCF!AH178</f>
        <v>0</v>
      </c>
      <c r="AH56" s="257">
        <f>BigCF!AI178</f>
        <v>0</v>
      </c>
      <c r="AI56" s="257">
        <f>BigCF!AJ178</f>
        <v>0</v>
      </c>
      <c r="AJ56" s="257">
        <f>BigCF!AK178</f>
        <v>0</v>
      </c>
      <c r="AK56" s="257">
        <f>BigCF!AL178</f>
        <v>0</v>
      </c>
      <c r="AL56" s="257">
        <f>BigCF!AM178</f>
        <v>0</v>
      </c>
      <c r="AM56" s="257">
        <f>BigCF!AN178</f>
        <v>0</v>
      </c>
      <c r="AN56" s="257">
        <f>BigCF!AO178</f>
        <v>0</v>
      </c>
      <c r="AO56" s="257">
        <f>BigCF!AP178</f>
        <v>0</v>
      </c>
      <c r="AP56" s="257">
        <f>BigCF!AQ178</f>
        <v>0</v>
      </c>
      <c r="AQ56" s="257">
        <f>BigCF!AR178</f>
        <v>0</v>
      </c>
      <c r="AR56" s="257">
        <f>BigCF!AS178</f>
        <v>0</v>
      </c>
      <c r="AS56" s="257">
        <f>BigCF!AT178</f>
        <v>0</v>
      </c>
      <c r="AT56" s="257">
        <f>BigCF!AU178</f>
        <v>0</v>
      </c>
      <c r="AU56" s="257">
        <f>BigCF!AV178</f>
        <v>0</v>
      </c>
      <c r="AV56" s="257">
        <f>BigCF!AW178</f>
        <v>0</v>
      </c>
      <c r="AW56" s="257">
        <f>BigCF!AX178</f>
        <v>0</v>
      </c>
      <c r="AX56" s="257">
        <f>BigCF!AY178</f>
        <v>0</v>
      </c>
      <c r="AY56" s="257">
        <f>BigCF!AZ178</f>
        <v>0</v>
      </c>
      <c r="AZ56" s="257">
        <f>BigCF!BA178</f>
        <v>0</v>
      </c>
      <c r="BA56" s="257">
        <f>BigCF!BB178</f>
        <v>0</v>
      </c>
      <c r="BB56" s="257">
        <f>BigCF!BC178</f>
        <v>0</v>
      </c>
      <c r="BC56" s="257">
        <f>BigCF!BD178</f>
        <v>0</v>
      </c>
      <c r="BD56" s="257">
        <f>BigCF!BE178</f>
        <v>0</v>
      </c>
      <c r="BE56" s="257">
        <f>BigCF!BF178</f>
        <v>0</v>
      </c>
      <c r="BF56" s="257">
        <f>BigCF!BG178</f>
        <v>0</v>
      </c>
      <c r="BG56" s="257">
        <f>BigCF!BH178</f>
        <v>0</v>
      </c>
      <c r="BH56" s="257">
        <f>BigCF!BI178</f>
        <v>0</v>
      </c>
      <c r="BI56" s="257">
        <f>BigCF!BJ178</f>
        <v>0</v>
      </c>
      <c r="BJ56" s="257">
        <f>BigCF!BK178</f>
        <v>0</v>
      </c>
      <c r="BK56" s="283">
        <f>SUM(C56:BJ56)</f>
        <v>0</v>
      </c>
    </row>
    <row r="57" spans="1:63" s="5" customFormat="1" ht="12" hidden="1" customHeight="1" outlineLevel="1">
      <c r="A57" s="374"/>
      <c r="B57" s="256">
        <f>その他収支!A40</f>
        <v>0</v>
      </c>
      <c r="C57" s="257">
        <f>BigCF!D179</f>
        <v>0</v>
      </c>
      <c r="D57" s="257">
        <f>BigCF!E179</f>
        <v>0</v>
      </c>
      <c r="E57" s="257">
        <f>BigCF!F179</f>
        <v>0</v>
      </c>
      <c r="F57" s="257">
        <f>BigCF!G179</f>
        <v>0</v>
      </c>
      <c r="G57" s="257">
        <f>BigCF!H179</f>
        <v>0</v>
      </c>
      <c r="H57" s="257">
        <f>BigCF!I179</f>
        <v>0</v>
      </c>
      <c r="I57" s="257">
        <f>BigCF!J179</f>
        <v>0</v>
      </c>
      <c r="J57" s="257">
        <f>BigCF!K179</f>
        <v>0</v>
      </c>
      <c r="K57" s="257">
        <f>BigCF!L179</f>
        <v>0</v>
      </c>
      <c r="L57" s="257">
        <f>BigCF!M179</f>
        <v>0</v>
      </c>
      <c r="M57" s="257">
        <f>BigCF!N179</f>
        <v>0</v>
      </c>
      <c r="N57" s="257">
        <f>BigCF!O179</f>
        <v>0</v>
      </c>
      <c r="O57" s="257">
        <f>BigCF!P179</f>
        <v>0</v>
      </c>
      <c r="P57" s="257">
        <f>BigCF!Q179</f>
        <v>0</v>
      </c>
      <c r="Q57" s="257">
        <f>BigCF!R179</f>
        <v>0</v>
      </c>
      <c r="R57" s="257">
        <f>BigCF!S179</f>
        <v>0</v>
      </c>
      <c r="S57" s="257">
        <f>BigCF!T179</f>
        <v>0</v>
      </c>
      <c r="T57" s="257">
        <f>BigCF!U179</f>
        <v>0</v>
      </c>
      <c r="U57" s="257">
        <f>BigCF!V179</f>
        <v>0</v>
      </c>
      <c r="V57" s="257">
        <f>BigCF!W179</f>
        <v>0</v>
      </c>
      <c r="W57" s="257">
        <f>BigCF!X179</f>
        <v>0</v>
      </c>
      <c r="X57" s="257">
        <f>BigCF!Y179</f>
        <v>0</v>
      </c>
      <c r="Y57" s="257">
        <f>BigCF!Z179</f>
        <v>0</v>
      </c>
      <c r="Z57" s="257">
        <f>BigCF!AA179</f>
        <v>0</v>
      </c>
      <c r="AA57" s="257">
        <f>BigCF!AB179</f>
        <v>0</v>
      </c>
      <c r="AB57" s="257">
        <f>BigCF!AC179</f>
        <v>0</v>
      </c>
      <c r="AC57" s="257">
        <f>BigCF!AD179</f>
        <v>0</v>
      </c>
      <c r="AD57" s="257">
        <f>BigCF!AE179</f>
        <v>0</v>
      </c>
      <c r="AE57" s="257">
        <f>BigCF!AF179</f>
        <v>0</v>
      </c>
      <c r="AF57" s="257">
        <f>BigCF!AG179</f>
        <v>0</v>
      </c>
      <c r="AG57" s="257">
        <f>BigCF!AH179</f>
        <v>0</v>
      </c>
      <c r="AH57" s="257">
        <f>BigCF!AI179</f>
        <v>0</v>
      </c>
      <c r="AI57" s="257">
        <f>BigCF!AJ179</f>
        <v>0</v>
      </c>
      <c r="AJ57" s="257">
        <f>BigCF!AK179</f>
        <v>0</v>
      </c>
      <c r="AK57" s="257">
        <f>BigCF!AL179</f>
        <v>0</v>
      </c>
      <c r="AL57" s="257">
        <f>BigCF!AM179</f>
        <v>0</v>
      </c>
      <c r="AM57" s="257">
        <f>BigCF!AN179</f>
        <v>0</v>
      </c>
      <c r="AN57" s="257">
        <f>BigCF!AO179</f>
        <v>0</v>
      </c>
      <c r="AO57" s="257">
        <f>BigCF!AP179</f>
        <v>0</v>
      </c>
      <c r="AP57" s="257">
        <f>BigCF!AQ179</f>
        <v>0</v>
      </c>
      <c r="AQ57" s="257">
        <f>BigCF!AR179</f>
        <v>0</v>
      </c>
      <c r="AR57" s="257">
        <f>BigCF!AS179</f>
        <v>0</v>
      </c>
      <c r="AS57" s="257">
        <f>BigCF!AT179</f>
        <v>0</v>
      </c>
      <c r="AT57" s="257">
        <f>BigCF!AU179</f>
        <v>0</v>
      </c>
      <c r="AU57" s="257">
        <f>BigCF!AV179</f>
        <v>0</v>
      </c>
      <c r="AV57" s="257">
        <f>BigCF!AW179</f>
        <v>0</v>
      </c>
      <c r="AW57" s="257">
        <f>BigCF!AX179</f>
        <v>0</v>
      </c>
      <c r="AX57" s="257">
        <f>BigCF!AY179</f>
        <v>0</v>
      </c>
      <c r="AY57" s="257">
        <f>BigCF!AZ179</f>
        <v>0</v>
      </c>
      <c r="AZ57" s="257">
        <f>BigCF!BA179</f>
        <v>0</v>
      </c>
      <c r="BA57" s="257">
        <f>BigCF!BB179</f>
        <v>0</v>
      </c>
      <c r="BB57" s="257">
        <f>BigCF!BC179</f>
        <v>0</v>
      </c>
      <c r="BC57" s="257">
        <f>BigCF!BD179</f>
        <v>0</v>
      </c>
      <c r="BD57" s="257">
        <f>BigCF!BE179</f>
        <v>0</v>
      </c>
      <c r="BE57" s="257">
        <f>BigCF!BF179</f>
        <v>0</v>
      </c>
      <c r="BF57" s="257">
        <f>BigCF!BG179</f>
        <v>0</v>
      </c>
      <c r="BG57" s="257">
        <f>BigCF!BH179</f>
        <v>0</v>
      </c>
      <c r="BH57" s="257">
        <f>BigCF!BI179</f>
        <v>0</v>
      </c>
      <c r="BI57" s="257">
        <f>BigCF!BJ179</f>
        <v>0</v>
      </c>
      <c r="BJ57" s="257">
        <f>BigCF!BK179</f>
        <v>0</v>
      </c>
      <c r="BK57" s="283">
        <f>SUM(C57:BJ57)</f>
        <v>0</v>
      </c>
    </row>
    <row r="58" spans="1:63" s="5" customFormat="1" ht="13.5" customHeight="1" collapsed="1">
      <c r="A58" s="374"/>
      <c r="B58" s="47" t="s">
        <v>749</v>
      </c>
      <c r="C58" s="18">
        <f>BigCF!D241</f>
        <v>0</v>
      </c>
      <c r="D58" s="18">
        <f>BigCF!E241</f>
        <v>0</v>
      </c>
      <c r="E58" s="18">
        <f>BigCF!F241</f>
        <v>0</v>
      </c>
      <c r="F58" s="18">
        <f>BigCF!G241</f>
        <v>0</v>
      </c>
      <c r="G58" s="18">
        <f>BigCF!H241</f>
        <v>0</v>
      </c>
      <c r="H58" s="18">
        <f>BigCF!I241</f>
        <v>0</v>
      </c>
      <c r="I58" s="18">
        <f>BigCF!J241</f>
        <v>0</v>
      </c>
      <c r="J58" s="18">
        <f>BigCF!K241</f>
        <v>0</v>
      </c>
      <c r="K58" s="18">
        <f>BigCF!L241</f>
        <v>0</v>
      </c>
      <c r="L58" s="18">
        <f>BigCF!M241</f>
        <v>0</v>
      </c>
      <c r="M58" s="18">
        <f>BigCF!N241</f>
        <v>0</v>
      </c>
      <c r="N58" s="18">
        <f>BigCF!O241</f>
        <v>0</v>
      </c>
      <c r="O58" s="18">
        <f>BigCF!P241</f>
        <v>0</v>
      </c>
      <c r="P58" s="18">
        <f>BigCF!Q241</f>
        <v>0</v>
      </c>
      <c r="Q58" s="18">
        <f>BigCF!R241</f>
        <v>0</v>
      </c>
      <c r="R58" s="18">
        <f>BigCF!S241</f>
        <v>0</v>
      </c>
      <c r="S58" s="18">
        <f>BigCF!T241</f>
        <v>0</v>
      </c>
      <c r="T58" s="18">
        <f>BigCF!U241</f>
        <v>0</v>
      </c>
      <c r="U58" s="18">
        <f>BigCF!V241</f>
        <v>0</v>
      </c>
      <c r="V58" s="18">
        <f>BigCF!W241</f>
        <v>0</v>
      </c>
      <c r="W58" s="18">
        <f>BigCF!X241</f>
        <v>0</v>
      </c>
      <c r="X58" s="18">
        <f>BigCF!Y241</f>
        <v>0</v>
      </c>
      <c r="Y58" s="18">
        <f>BigCF!Z241</f>
        <v>0</v>
      </c>
      <c r="Z58" s="18">
        <f>BigCF!AA241</f>
        <v>0</v>
      </c>
      <c r="AA58" s="18">
        <f>BigCF!AB241</f>
        <v>0</v>
      </c>
      <c r="AB58" s="18">
        <f>BigCF!AC241</f>
        <v>0</v>
      </c>
      <c r="AC58" s="18">
        <f>BigCF!AD241</f>
        <v>0</v>
      </c>
      <c r="AD58" s="18">
        <f>BigCF!AE241</f>
        <v>0</v>
      </c>
      <c r="AE58" s="18">
        <f>BigCF!AF241</f>
        <v>0</v>
      </c>
      <c r="AF58" s="18">
        <f>BigCF!AG241</f>
        <v>0</v>
      </c>
      <c r="AG58" s="18">
        <f>BigCF!AH241</f>
        <v>0</v>
      </c>
      <c r="AH58" s="18">
        <f>BigCF!AI241</f>
        <v>0</v>
      </c>
      <c r="AI58" s="18">
        <f>BigCF!AJ241</f>
        <v>0</v>
      </c>
      <c r="AJ58" s="18">
        <f>BigCF!AK241</f>
        <v>0</v>
      </c>
      <c r="AK58" s="18">
        <f>BigCF!AL241</f>
        <v>0</v>
      </c>
      <c r="AL58" s="18">
        <f>BigCF!AM241</f>
        <v>0</v>
      </c>
      <c r="AM58" s="18">
        <f>BigCF!AN241</f>
        <v>0</v>
      </c>
      <c r="AN58" s="18">
        <f>BigCF!AO241</f>
        <v>0</v>
      </c>
      <c r="AO58" s="18">
        <f>BigCF!AP241</f>
        <v>0</v>
      </c>
      <c r="AP58" s="18">
        <f>BigCF!AQ241</f>
        <v>0</v>
      </c>
      <c r="AQ58" s="18">
        <f>BigCF!AR241</f>
        <v>0</v>
      </c>
      <c r="AR58" s="18">
        <f>BigCF!AS241</f>
        <v>0</v>
      </c>
      <c r="AS58" s="18">
        <f>BigCF!AT241</f>
        <v>0</v>
      </c>
      <c r="AT58" s="18">
        <f>BigCF!AU241</f>
        <v>0</v>
      </c>
      <c r="AU58" s="18">
        <f>BigCF!AV241</f>
        <v>0</v>
      </c>
      <c r="AV58" s="18">
        <f>BigCF!AW241</f>
        <v>0</v>
      </c>
      <c r="AW58" s="18">
        <f>BigCF!AX241</f>
        <v>0</v>
      </c>
      <c r="AX58" s="18">
        <f>BigCF!AY241</f>
        <v>0</v>
      </c>
      <c r="AY58" s="18">
        <f>BigCF!AZ241</f>
        <v>0</v>
      </c>
      <c r="AZ58" s="18">
        <f>BigCF!BA241</f>
        <v>0</v>
      </c>
      <c r="BA58" s="18">
        <f>BigCF!BB241</f>
        <v>0</v>
      </c>
      <c r="BB58" s="18">
        <f>BigCF!BC241</f>
        <v>0</v>
      </c>
      <c r="BC58" s="18">
        <f>BigCF!BD241</f>
        <v>0</v>
      </c>
      <c r="BD58" s="18">
        <f>BigCF!BE241</f>
        <v>0</v>
      </c>
      <c r="BE58" s="18">
        <f>BigCF!BF241</f>
        <v>0</v>
      </c>
      <c r="BF58" s="18">
        <f>BigCF!BG241</f>
        <v>0</v>
      </c>
      <c r="BG58" s="18">
        <f>BigCF!BH241</f>
        <v>0</v>
      </c>
      <c r="BH58" s="18">
        <f>BigCF!BI241</f>
        <v>0</v>
      </c>
      <c r="BI58" s="18">
        <f>BigCF!BJ241</f>
        <v>0</v>
      </c>
      <c r="BJ58" s="18">
        <f>BigCF!BK241</f>
        <v>0</v>
      </c>
      <c r="BK58" s="283">
        <f>SUM(C58:BJ58)</f>
        <v>0</v>
      </c>
    </row>
    <row r="59" spans="1:63" s="5" customFormat="1" ht="13.5" customHeight="1">
      <c r="A59" s="374"/>
      <c r="B59" s="47" t="s">
        <v>758</v>
      </c>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283">
        <f>SUM(C59:BJ59)</f>
        <v>0</v>
      </c>
    </row>
    <row r="60" spans="1:63" s="5" customFormat="1" ht="13.5" customHeight="1">
      <c r="A60" s="374"/>
      <c r="B60" s="47" t="s">
        <v>758</v>
      </c>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283">
        <f>SUM(C60:BJ60)</f>
        <v>0</v>
      </c>
    </row>
    <row r="61" spans="1:63" s="5" customFormat="1" ht="13.5" customHeight="1">
      <c r="A61" s="375"/>
      <c r="B61" s="47" t="s">
        <v>758</v>
      </c>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283">
        <f>SUM(C61:BJ61)</f>
        <v>0</v>
      </c>
    </row>
    <row r="62" spans="1:63" s="5" customFormat="1" ht="12" customHeight="1">
      <c r="A62" s="376" t="s">
        <v>501</v>
      </c>
      <c r="B62" s="46" t="s">
        <v>750</v>
      </c>
      <c r="C62" s="18">
        <f>SUBTOTAL(9,C63:C80)</f>
        <v>70.8</v>
      </c>
      <c r="D62" s="18">
        <f>SUBTOTAL(9,D63:D80)</f>
        <v>70.8</v>
      </c>
      <c r="E62" s="18">
        <f t="shared" ref="E62:BJ62" si="100">SUBTOTAL(9,E63:E80)</f>
        <v>70.8</v>
      </c>
      <c r="F62" s="18">
        <f t="shared" si="100"/>
        <v>70.8</v>
      </c>
      <c r="G62" s="18">
        <f t="shared" si="100"/>
        <v>70.8</v>
      </c>
      <c r="H62" s="18">
        <f t="shared" si="100"/>
        <v>81</v>
      </c>
      <c r="I62" s="18">
        <f t="shared" si="100"/>
        <v>81</v>
      </c>
      <c r="J62" s="18">
        <f t="shared" si="100"/>
        <v>81</v>
      </c>
      <c r="K62" s="18">
        <f t="shared" si="100"/>
        <v>81</v>
      </c>
      <c r="L62" s="18">
        <f t="shared" si="100"/>
        <v>81</v>
      </c>
      <c r="M62" s="18">
        <f t="shared" si="100"/>
        <v>97.7</v>
      </c>
      <c r="N62" s="18">
        <f t="shared" si="100"/>
        <v>97.7</v>
      </c>
      <c r="O62" s="18">
        <f t="shared" si="100"/>
        <v>97.7</v>
      </c>
      <c r="P62" s="18">
        <f t="shared" si="100"/>
        <v>97.7</v>
      </c>
      <c r="Q62" s="18">
        <f t="shared" si="100"/>
        <v>97.7</v>
      </c>
      <c r="R62" s="18">
        <f t="shared" si="100"/>
        <v>108.9</v>
      </c>
      <c r="S62" s="18">
        <f t="shared" si="100"/>
        <v>108.9</v>
      </c>
      <c r="T62" s="18">
        <f t="shared" si="100"/>
        <v>108.9</v>
      </c>
      <c r="U62" s="18">
        <f t="shared" si="100"/>
        <v>108.9</v>
      </c>
      <c r="V62" s="18">
        <f t="shared" si="100"/>
        <v>108.9</v>
      </c>
      <c r="W62" s="18">
        <f t="shared" si="100"/>
        <v>114.3</v>
      </c>
      <c r="X62" s="18">
        <f t="shared" si="100"/>
        <v>114.3</v>
      </c>
      <c r="Y62" s="18">
        <f t="shared" si="100"/>
        <v>114.3</v>
      </c>
      <c r="Z62" s="18">
        <f t="shared" si="100"/>
        <v>114.3</v>
      </c>
      <c r="AA62" s="18">
        <f t="shared" si="100"/>
        <v>114.3</v>
      </c>
      <c r="AB62" s="18">
        <f t="shared" si="100"/>
        <v>108</v>
      </c>
      <c r="AC62" s="18">
        <f t="shared" si="100"/>
        <v>108</v>
      </c>
      <c r="AD62" s="18">
        <f t="shared" si="100"/>
        <v>108</v>
      </c>
      <c r="AE62" s="18">
        <f t="shared" si="100"/>
        <v>108</v>
      </c>
      <c r="AF62" s="18">
        <f t="shared" si="100"/>
        <v>108</v>
      </c>
      <c r="AG62" s="18">
        <f t="shared" si="100"/>
        <v>108</v>
      </c>
      <c r="AH62" s="18">
        <f t="shared" si="100"/>
        <v>77</v>
      </c>
      <c r="AI62" s="18">
        <f t="shared" si="100"/>
        <v>77</v>
      </c>
      <c r="AJ62" s="18">
        <f t="shared" si="100"/>
        <v>77</v>
      </c>
      <c r="AK62" s="18">
        <f t="shared" si="100"/>
        <v>77</v>
      </c>
      <c r="AL62" s="18">
        <f t="shared" si="100"/>
        <v>86.5</v>
      </c>
      <c r="AM62" s="18">
        <f t="shared" si="100"/>
        <v>21.799999999999997</v>
      </c>
      <c r="AN62" s="18">
        <f t="shared" si="100"/>
        <v>21.799999999999997</v>
      </c>
      <c r="AO62" s="18">
        <f t="shared" si="100"/>
        <v>21.799999999999997</v>
      </c>
      <c r="AP62" s="18">
        <f t="shared" si="100"/>
        <v>21.799999999999997</v>
      </c>
      <c r="AQ62" s="18">
        <f t="shared" si="100"/>
        <v>21.799999999999997</v>
      </c>
      <c r="AR62" s="18">
        <f t="shared" si="100"/>
        <v>21.799999999999997</v>
      </c>
      <c r="AS62" s="18">
        <f t="shared" si="100"/>
        <v>21.799999999999997</v>
      </c>
      <c r="AT62" s="18">
        <f t="shared" si="100"/>
        <v>21.799999999999997</v>
      </c>
      <c r="AU62" s="18">
        <f t="shared" si="100"/>
        <v>21.799999999999997</v>
      </c>
      <c r="AV62" s="18">
        <f t="shared" si="100"/>
        <v>20.299999999999997</v>
      </c>
      <c r="AW62" s="18">
        <f t="shared" si="100"/>
        <v>20.299999999999997</v>
      </c>
      <c r="AX62" s="18">
        <f t="shared" si="100"/>
        <v>20.299999999999997</v>
      </c>
      <c r="AY62" s="18">
        <f t="shared" si="100"/>
        <v>20.299999999999997</v>
      </c>
      <c r="AZ62" s="18">
        <f t="shared" si="100"/>
        <v>20.299999999999997</v>
      </c>
      <c r="BA62" s="18">
        <f t="shared" si="100"/>
        <v>20.299999999999997</v>
      </c>
      <c r="BB62" s="18">
        <f t="shared" si="100"/>
        <v>20.299999999999997</v>
      </c>
      <c r="BC62" s="18">
        <f t="shared" si="100"/>
        <v>20.299999999999997</v>
      </c>
      <c r="BD62" s="18">
        <f t="shared" si="100"/>
        <v>20.299999999999997</v>
      </c>
      <c r="BE62" s="18">
        <f t="shared" si="100"/>
        <v>20.299999999999997</v>
      </c>
      <c r="BF62" s="18">
        <f t="shared" si="100"/>
        <v>20.299999999999997</v>
      </c>
      <c r="BG62" s="18">
        <f t="shared" si="100"/>
        <v>20.299999999999997</v>
      </c>
      <c r="BH62" s="18">
        <f t="shared" si="100"/>
        <v>20.299999999999997</v>
      </c>
      <c r="BI62" s="18">
        <f t="shared" si="100"/>
        <v>20.299999999999997</v>
      </c>
      <c r="BJ62" s="18">
        <f t="shared" si="100"/>
        <v>20.299999999999997</v>
      </c>
      <c r="BK62" s="283">
        <f>SUM(C62:BJ62)</f>
        <v>3906.7000000000053</v>
      </c>
    </row>
    <row r="63" spans="1:63" s="5" customFormat="1" ht="12" hidden="1" customHeight="1" outlineLevel="1">
      <c r="A63" s="374"/>
      <c r="B63" s="46" t="s">
        <v>907</v>
      </c>
      <c r="C63" s="18">
        <f>SUBTOTAL(9,C64:C71)</f>
        <v>70.8</v>
      </c>
      <c r="D63" s="18">
        <f>SUBTOTAL(9,D64:D71)</f>
        <v>70.8</v>
      </c>
      <c r="E63" s="18">
        <f t="shared" ref="E63:BJ63" si="101">SUBTOTAL(9,E64:E71)</f>
        <v>70.8</v>
      </c>
      <c r="F63" s="18">
        <f t="shared" si="101"/>
        <v>70.8</v>
      </c>
      <c r="G63" s="18">
        <f t="shared" si="101"/>
        <v>70.8</v>
      </c>
      <c r="H63" s="18">
        <f t="shared" si="101"/>
        <v>81</v>
      </c>
      <c r="I63" s="18">
        <f t="shared" si="101"/>
        <v>81</v>
      </c>
      <c r="J63" s="18">
        <f t="shared" si="101"/>
        <v>81</v>
      </c>
      <c r="K63" s="18">
        <f t="shared" si="101"/>
        <v>81</v>
      </c>
      <c r="L63" s="18">
        <f t="shared" si="101"/>
        <v>81</v>
      </c>
      <c r="M63" s="18">
        <f t="shared" si="101"/>
        <v>97.7</v>
      </c>
      <c r="N63" s="18">
        <f t="shared" si="101"/>
        <v>97.7</v>
      </c>
      <c r="O63" s="18">
        <f t="shared" si="101"/>
        <v>97.7</v>
      </c>
      <c r="P63" s="18">
        <f t="shared" si="101"/>
        <v>97.7</v>
      </c>
      <c r="Q63" s="18">
        <f t="shared" si="101"/>
        <v>97.7</v>
      </c>
      <c r="R63" s="18">
        <f t="shared" si="101"/>
        <v>108.9</v>
      </c>
      <c r="S63" s="18">
        <f t="shared" si="101"/>
        <v>108.9</v>
      </c>
      <c r="T63" s="18">
        <f t="shared" si="101"/>
        <v>108.9</v>
      </c>
      <c r="U63" s="18">
        <f t="shared" si="101"/>
        <v>108.9</v>
      </c>
      <c r="V63" s="18">
        <f t="shared" si="101"/>
        <v>108.9</v>
      </c>
      <c r="W63" s="18">
        <f t="shared" si="101"/>
        <v>114.3</v>
      </c>
      <c r="X63" s="18">
        <f t="shared" si="101"/>
        <v>114.3</v>
      </c>
      <c r="Y63" s="18">
        <f t="shared" si="101"/>
        <v>114.3</v>
      </c>
      <c r="Z63" s="18">
        <f t="shared" si="101"/>
        <v>114.3</v>
      </c>
      <c r="AA63" s="18">
        <f t="shared" si="101"/>
        <v>114.3</v>
      </c>
      <c r="AB63" s="18">
        <f t="shared" si="101"/>
        <v>108</v>
      </c>
      <c r="AC63" s="18">
        <f t="shared" si="101"/>
        <v>108</v>
      </c>
      <c r="AD63" s="18">
        <f t="shared" si="101"/>
        <v>108</v>
      </c>
      <c r="AE63" s="18">
        <f t="shared" si="101"/>
        <v>108</v>
      </c>
      <c r="AF63" s="18">
        <f t="shared" si="101"/>
        <v>108</v>
      </c>
      <c r="AG63" s="18">
        <f t="shared" si="101"/>
        <v>108</v>
      </c>
      <c r="AH63" s="18">
        <f t="shared" si="101"/>
        <v>77</v>
      </c>
      <c r="AI63" s="18">
        <f t="shared" si="101"/>
        <v>77</v>
      </c>
      <c r="AJ63" s="18">
        <f t="shared" si="101"/>
        <v>77</v>
      </c>
      <c r="AK63" s="18">
        <f t="shared" si="101"/>
        <v>77</v>
      </c>
      <c r="AL63" s="18">
        <f t="shared" si="101"/>
        <v>86.5</v>
      </c>
      <c r="AM63" s="18">
        <f t="shared" si="101"/>
        <v>21.799999999999997</v>
      </c>
      <c r="AN63" s="18">
        <f t="shared" si="101"/>
        <v>21.799999999999997</v>
      </c>
      <c r="AO63" s="18">
        <f t="shared" si="101"/>
        <v>21.799999999999997</v>
      </c>
      <c r="AP63" s="18">
        <f t="shared" si="101"/>
        <v>21.799999999999997</v>
      </c>
      <c r="AQ63" s="18">
        <f t="shared" si="101"/>
        <v>21.799999999999997</v>
      </c>
      <c r="AR63" s="18">
        <f t="shared" si="101"/>
        <v>21.799999999999997</v>
      </c>
      <c r="AS63" s="18">
        <f t="shared" si="101"/>
        <v>21.799999999999997</v>
      </c>
      <c r="AT63" s="18">
        <f t="shared" si="101"/>
        <v>21.799999999999997</v>
      </c>
      <c r="AU63" s="18">
        <f t="shared" si="101"/>
        <v>21.799999999999997</v>
      </c>
      <c r="AV63" s="18">
        <f t="shared" si="101"/>
        <v>20.299999999999997</v>
      </c>
      <c r="AW63" s="18">
        <f t="shared" si="101"/>
        <v>20.299999999999997</v>
      </c>
      <c r="AX63" s="18">
        <f t="shared" si="101"/>
        <v>20.299999999999997</v>
      </c>
      <c r="AY63" s="18">
        <f t="shared" si="101"/>
        <v>20.299999999999997</v>
      </c>
      <c r="AZ63" s="18">
        <f t="shared" si="101"/>
        <v>20.299999999999997</v>
      </c>
      <c r="BA63" s="18">
        <f t="shared" si="101"/>
        <v>20.299999999999997</v>
      </c>
      <c r="BB63" s="18">
        <f t="shared" si="101"/>
        <v>20.299999999999997</v>
      </c>
      <c r="BC63" s="18">
        <f t="shared" si="101"/>
        <v>20.299999999999997</v>
      </c>
      <c r="BD63" s="18">
        <f t="shared" si="101"/>
        <v>20.299999999999997</v>
      </c>
      <c r="BE63" s="18">
        <f t="shared" si="101"/>
        <v>20.299999999999997</v>
      </c>
      <c r="BF63" s="18">
        <f t="shared" si="101"/>
        <v>20.299999999999997</v>
      </c>
      <c r="BG63" s="18">
        <f t="shared" si="101"/>
        <v>20.299999999999997</v>
      </c>
      <c r="BH63" s="18">
        <f t="shared" si="101"/>
        <v>20.299999999999997</v>
      </c>
      <c r="BI63" s="18">
        <f t="shared" si="101"/>
        <v>20.299999999999997</v>
      </c>
      <c r="BJ63" s="18">
        <f t="shared" si="101"/>
        <v>20.299999999999997</v>
      </c>
      <c r="BK63" s="283">
        <f>SUM(C63:BJ63)</f>
        <v>3906.7000000000053</v>
      </c>
    </row>
    <row r="64" spans="1:63" s="5" customFormat="1" ht="12" hidden="1" customHeight="1" outlineLevel="1">
      <c r="A64" s="374"/>
      <c r="B64" s="258" t="s">
        <v>450</v>
      </c>
      <c r="C64" s="254">
        <f>BigCF!D261</f>
        <v>0</v>
      </c>
      <c r="D64" s="254">
        <f>BigCF!E261</f>
        <v>0</v>
      </c>
      <c r="E64" s="254">
        <f>BigCF!F261</f>
        <v>0</v>
      </c>
      <c r="F64" s="254">
        <f>BigCF!G261</f>
        <v>0</v>
      </c>
      <c r="G64" s="254">
        <f>BigCF!H261</f>
        <v>0</v>
      </c>
      <c r="H64" s="254">
        <f>BigCF!I261</f>
        <v>0</v>
      </c>
      <c r="I64" s="254">
        <f>BigCF!J261</f>
        <v>0</v>
      </c>
      <c r="J64" s="254">
        <f>BigCF!K261</f>
        <v>0</v>
      </c>
      <c r="K64" s="254">
        <f>BigCF!L261</f>
        <v>0</v>
      </c>
      <c r="L64" s="254">
        <f>BigCF!M261</f>
        <v>0</v>
      </c>
      <c r="M64" s="254">
        <f>BigCF!N261</f>
        <v>0</v>
      </c>
      <c r="N64" s="254">
        <f>BigCF!O261</f>
        <v>0</v>
      </c>
      <c r="O64" s="254">
        <f>BigCF!P261</f>
        <v>0</v>
      </c>
      <c r="P64" s="254">
        <f>BigCF!Q261</f>
        <v>0</v>
      </c>
      <c r="Q64" s="254">
        <f>BigCF!R261</f>
        <v>0</v>
      </c>
      <c r="R64" s="254">
        <f>BigCF!S261</f>
        <v>0</v>
      </c>
      <c r="S64" s="254">
        <f>BigCF!T261</f>
        <v>0</v>
      </c>
      <c r="T64" s="254">
        <f>BigCF!U261</f>
        <v>0</v>
      </c>
      <c r="U64" s="254">
        <f>BigCF!V261</f>
        <v>0</v>
      </c>
      <c r="V64" s="254">
        <f>BigCF!W261</f>
        <v>0</v>
      </c>
      <c r="W64" s="254">
        <f>BigCF!X261</f>
        <v>0</v>
      </c>
      <c r="X64" s="254">
        <f>BigCF!Y261</f>
        <v>0</v>
      </c>
      <c r="Y64" s="254">
        <f>BigCF!Z261</f>
        <v>0</v>
      </c>
      <c r="Z64" s="254">
        <f>BigCF!AA261</f>
        <v>0</v>
      </c>
      <c r="AA64" s="254">
        <f>BigCF!AB261</f>
        <v>0</v>
      </c>
      <c r="AB64" s="254">
        <f>BigCF!AC261</f>
        <v>0</v>
      </c>
      <c r="AC64" s="254">
        <f>BigCF!AD261</f>
        <v>0</v>
      </c>
      <c r="AD64" s="254">
        <f>BigCF!AE261</f>
        <v>0</v>
      </c>
      <c r="AE64" s="254">
        <f>BigCF!AF261</f>
        <v>0</v>
      </c>
      <c r="AF64" s="254">
        <f>BigCF!AG261</f>
        <v>0</v>
      </c>
      <c r="AG64" s="254">
        <f>BigCF!AH261</f>
        <v>0</v>
      </c>
      <c r="AH64" s="254">
        <f>BigCF!AI261</f>
        <v>0</v>
      </c>
      <c r="AI64" s="254">
        <f>BigCF!AJ261</f>
        <v>0</v>
      </c>
      <c r="AJ64" s="254">
        <f>BigCF!AK261</f>
        <v>0</v>
      </c>
      <c r="AK64" s="254">
        <f>BigCF!AL261</f>
        <v>0</v>
      </c>
      <c r="AL64" s="254">
        <f>BigCF!AM261</f>
        <v>0</v>
      </c>
      <c r="AM64" s="254">
        <f>BigCF!AN261</f>
        <v>13.6</v>
      </c>
      <c r="AN64" s="254">
        <f>BigCF!AO261</f>
        <v>13.6</v>
      </c>
      <c r="AO64" s="254">
        <f>BigCF!AP261</f>
        <v>13.6</v>
      </c>
      <c r="AP64" s="254">
        <f>BigCF!AQ261</f>
        <v>13.6</v>
      </c>
      <c r="AQ64" s="254">
        <f>BigCF!AR261</f>
        <v>13.6</v>
      </c>
      <c r="AR64" s="254">
        <f>BigCF!AS261</f>
        <v>13.6</v>
      </c>
      <c r="AS64" s="254">
        <f>BigCF!AT261</f>
        <v>13.6</v>
      </c>
      <c r="AT64" s="254">
        <f>BigCF!AU261</f>
        <v>13.6</v>
      </c>
      <c r="AU64" s="254">
        <f>BigCF!AV261</f>
        <v>13.6</v>
      </c>
      <c r="AV64" s="254">
        <f>BigCF!AW261</f>
        <v>0</v>
      </c>
      <c r="AW64" s="254">
        <f>BigCF!AX261</f>
        <v>0</v>
      </c>
      <c r="AX64" s="254">
        <f>BigCF!AY261</f>
        <v>0</v>
      </c>
      <c r="AY64" s="254">
        <f>BigCF!AZ261</f>
        <v>0</v>
      </c>
      <c r="AZ64" s="254">
        <f>BigCF!BA261</f>
        <v>0</v>
      </c>
      <c r="BA64" s="254">
        <f>BigCF!BB261</f>
        <v>0</v>
      </c>
      <c r="BB64" s="254">
        <f>BigCF!BC261</f>
        <v>0</v>
      </c>
      <c r="BC64" s="254">
        <f>BigCF!BD261</f>
        <v>0</v>
      </c>
      <c r="BD64" s="254">
        <f>BigCF!BE261</f>
        <v>0</v>
      </c>
      <c r="BE64" s="254">
        <f>BigCF!BF261</f>
        <v>0</v>
      </c>
      <c r="BF64" s="254">
        <f>BigCF!BG261</f>
        <v>0</v>
      </c>
      <c r="BG64" s="254">
        <f>BigCF!BH261</f>
        <v>0</v>
      </c>
      <c r="BH64" s="254">
        <f>BigCF!BI261</f>
        <v>0</v>
      </c>
      <c r="BI64" s="254">
        <f>BigCF!BJ261</f>
        <v>0</v>
      </c>
      <c r="BJ64" s="254">
        <f>BigCF!BK261</f>
        <v>0</v>
      </c>
      <c r="BK64" s="283">
        <f>SUM(C64:BJ64)</f>
        <v>122.39999999999998</v>
      </c>
    </row>
    <row r="65" spans="1:63" s="5" customFormat="1" ht="12" hidden="1" customHeight="1" outlineLevel="1">
      <c r="A65" s="374"/>
      <c r="B65" s="258" t="s">
        <v>451</v>
      </c>
      <c r="C65" s="254">
        <f>BigCF!D262</f>
        <v>25</v>
      </c>
      <c r="D65" s="254">
        <f>BigCF!E262</f>
        <v>25</v>
      </c>
      <c r="E65" s="254">
        <f>BigCF!F262</f>
        <v>25</v>
      </c>
      <c r="F65" s="254">
        <f>BigCF!G262</f>
        <v>25</v>
      </c>
      <c r="G65" s="254">
        <f>BigCF!H262</f>
        <v>25</v>
      </c>
      <c r="H65" s="254">
        <f>BigCF!I262</f>
        <v>28.6</v>
      </c>
      <c r="I65" s="254">
        <f>BigCF!J262</f>
        <v>28.6</v>
      </c>
      <c r="J65" s="254">
        <f>BigCF!K262</f>
        <v>28.6</v>
      </c>
      <c r="K65" s="254">
        <f>BigCF!L262</f>
        <v>28.6</v>
      </c>
      <c r="L65" s="254">
        <f>BigCF!M262</f>
        <v>28.6</v>
      </c>
      <c r="M65" s="254">
        <f>BigCF!N262</f>
        <v>32.5</v>
      </c>
      <c r="N65" s="254">
        <f>BigCF!O262</f>
        <v>32.5</v>
      </c>
      <c r="O65" s="254">
        <f>BigCF!P262</f>
        <v>32.5</v>
      </c>
      <c r="P65" s="254">
        <f>BigCF!Q262</f>
        <v>32.5</v>
      </c>
      <c r="Q65" s="254">
        <f>BigCF!R262</f>
        <v>32.5</v>
      </c>
      <c r="R65" s="254">
        <f>BigCF!S262</f>
        <v>36.200000000000003</v>
      </c>
      <c r="S65" s="254">
        <f>BigCF!T262</f>
        <v>36.200000000000003</v>
      </c>
      <c r="T65" s="254">
        <f>BigCF!U262</f>
        <v>36.200000000000003</v>
      </c>
      <c r="U65" s="254">
        <f>BigCF!V262</f>
        <v>36.200000000000003</v>
      </c>
      <c r="V65" s="254">
        <f>BigCF!W262</f>
        <v>36.200000000000003</v>
      </c>
      <c r="W65" s="254">
        <f>BigCF!X262</f>
        <v>38</v>
      </c>
      <c r="X65" s="254">
        <f>BigCF!Y262</f>
        <v>38</v>
      </c>
      <c r="Y65" s="254">
        <f>BigCF!Z262</f>
        <v>38</v>
      </c>
      <c r="Z65" s="254">
        <f>BigCF!AA262</f>
        <v>38</v>
      </c>
      <c r="AA65" s="254">
        <f>BigCF!AB262</f>
        <v>38</v>
      </c>
      <c r="AB65" s="254">
        <f>BigCF!AC262</f>
        <v>35.9</v>
      </c>
      <c r="AC65" s="254">
        <f>BigCF!AD262</f>
        <v>35.9</v>
      </c>
      <c r="AD65" s="254">
        <f>BigCF!AE262</f>
        <v>35.9</v>
      </c>
      <c r="AE65" s="254">
        <f>BigCF!AF262</f>
        <v>35.9</v>
      </c>
      <c r="AF65" s="254">
        <f>BigCF!AG262</f>
        <v>35.9</v>
      </c>
      <c r="AG65" s="254">
        <f>BigCF!AH262</f>
        <v>35.9</v>
      </c>
      <c r="AH65" s="254">
        <f>BigCF!AI262</f>
        <v>25.6</v>
      </c>
      <c r="AI65" s="254">
        <f>BigCF!AJ262</f>
        <v>25.6</v>
      </c>
      <c r="AJ65" s="254">
        <f>BigCF!AK262</f>
        <v>25.6</v>
      </c>
      <c r="AK65" s="254">
        <f>BigCF!AL262</f>
        <v>25.6</v>
      </c>
      <c r="AL65" s="254">
        <f>BigCF!AM262</f>
        <v>25.6</v>
      </c>
      <c r="AM65" s="254">
        <f>BigCF!AN262</f>
        <v>0</v>
      </c>
      <c r="AN65" s="254">
        <f>BigCF!AO262</f>
        <v>0</v>
      </c>
      <c r="AO65" s="254">
        <f>BigCF!AP262</f>
        <v>0</v>
      </c>
      <c r="AP65" s="254">
        <f>BigCF!AQ262</f>
        <v>0</v>
      </c>
      <c r="AQ65" s="254">
        <f>BigCF!AR262</f>
        <v>0</v>
      </c>
      <c r="AR65" s="254">
        <f>BigCF!AS262</f>
        <v>0</v>
      </c>
      <c r="AS65" s="254">
        <f>BigCF!AT262</f>
        <v>0</v>
      </c>
      <c r="AT65" s="254">
        <f>BigCF!AU262</f>
        <v>0</v>
      </c>
      <c r="AU65" s="254">
        <f>BigCF!AV262</f>
        <v>0</v>
      </c>
      <c r="AV65" s="254">
        <f>BigCF!AW262</f>
        <v>0</v>
      </c>
      <c r="AW65" s="254">
        <f>BigCF!AX262</f>
        <v>0</v>
      </c>
      <c r="AX65" s="254">
        <f>BigCF!AY262</f>
        <v>0</v>
      </c>
      <c r="AY65" s="254">
        <f>BigCF!AZ262</f>
        <v>0</v>
      </c>
      <c r="AZ65" s="254">
        <f>BigCF!BA262</f>
        <v>0</v>
      </c>
      <c r="BA65" s="254">
        <f>BigCF!BB262</f>
        <v>0</v>
      </c>
      <c r="BB65" s="254">
        <f>BigCF!BC262</f>
        <v>0</v>
      </c>
      <c r="BC65" s="254">
        <f>BigCF!BD262</f>
        <v>0</v>
      </c>
      <c r="BD65" s="254">
        <f>BigCF!BE262</f>
        <v>0</v>
      </c>
      <c r="BE65" s="254">
        <f>BigCF!BF262</f>
        <v>0</v>
      </c>
      <c r="BF65" s="254">
        <f>BigCF!BG262</f>
        <v>0</v>
      </c>
      <c r="BG65" s="254">
        <f>BigCF!BH262</f>
        <v>0</v>
      </c>
      <c r="BH65" s="254">
        <f>BigCF!BI262</f>
        <v>0</v>
      </c>
      <c r="BI65" s="254">
        <f>BigCF!BJ262</f>
        <v>0</v>
      </c>
      <c r="BJ65" s="254">
        <f>BigCF!BK262</f>
        <v>0</v>
      </c>
      <c r="BK65" s="283">
        <f>SUM(C65:BJ65)</f>
        <v>1144.8999999999996</v>
      </c>
    </row>
    <row r="66" spans="1:63" s="5" customFormat="1" ht="12" hidden="1" customHeight="1" outlineLevel="1">
      <c r="A66" s="374"/>
      <c r="B66" s="258" t="s">
        <v>452</v>
      </c>
      <c r="C66" s="254">
        <f>BigCF!D263</f>
        <v>0</v>
      </c>
      <c r="D66" s="254">
        <f>BigCF!E263</f>
        <v>0</v>
      </c>
      <c r="E66" s="254">
        <f>BigCF!F263</f>
        <v>0</v>
      </c>
      <c r="F66" s="254">
        <f>BigCF!G263</f>
        <v>0</v>
      </c>
      <c r="G66" s="254">
        <f>BigCF!H263</f>
        <v>0</v>
      </c>
      <c r="H66" s="254">
        <f>BigCF!I263</f>
        <v>0</v>
      </c>
      <c r="I66" s="254">
        <f>BigCF!J263</f>
        <v>0</v>
      </c>
      <c r="J66" s="254">
        <f>BigCF!K263</f>
        <v>0</v>
      </c>
      <c r="K66" s="254">
        <f>BigCF!L263</f>
        <v>0</v>
      </c>
      <c r="L66" s="254">
        <f>BigCF!M263</f>
        <v>0</v>
      </c>
      <c r="M66" s="254">
        <f>BigCF!N263</f>
        <v>0</v>
      </c>
      <c r="N66" s="254">
        <f>BigCF!O263</f>
        <v>0</v>
      </c>
      <c r="O66" s="254">
        <f>BigCF!P263</f>
        <v>0</v>
      </c>
      <c r="P66" s="254">
        <f>BigCF!Q263</f>
        <v>0</v>
      </c>
      <c r="Q66" s="254">
        <f>BigCF!R263</f>
        <v>0</v>
      </c>
      <c r="R66" s="254">
        <f>BigCF!S263</f>
        <v>0</v>
      </c>
      <c r="S66" s="254">
        <f>BigCF!T263</f>
        <v>0</v>
      </c>
      <c r="T66" s="254">
        <f>BigCF!U263</f>
        <v>0</v>
      </c>
      <c r="U66" s="254">
        <f>BigCF!V263</f>
        <v>0</v>
      </c>
      <c r="V66" s="254">
        <f>BigCF!W263</f>
        <v>0</v>
      </c>
      <c r="W66" s="254">
        <f>BigCF!X263</f>
        <v>0</v>
      </c>
      <c r="X66" s="254">
        <f>BigCF!Y263</f>
        <v>0</v>
      </c>
      <c r="Y66" s="254">
        <f>BigCF!Z263</f>
        <v>0</v>
      </c>
      <c r="Z66" s="254">
        <f>BigCF!AA263</f>
        <v>0</v>
      </c>
      <c r="AA66" s="254">
        <f>BigCF!AB263</f>
        <v>0</v>
      </c>
      <c r="AB66" s="254">
        <f>BigCF!AC263</f>
        <v>0</v>
      </c>
      <c r="AC66" s="254">
        <f>BigCF!AD263</f>
        <v>0</v>
      </c>
      <c r="AD66" s="254">
        <f>BigCF!AE263</f>
        <v>0</v>
      </c>
      <c r="AE66" s="254">
        <f>BigCF!AF263</f>
        <v>0</v>
      </c>
      <c r="AF66" s="254">
        <f>BigCF!AG263</f>
        <v>0</v>
      </c>
      <c r="AG66" s="254">
        <f>BigCF!AH263</f>
        <v>0</v>
      </c>
      <c r="AH66" s="254">
        <f>BigCF!AI263</f>
        <v>0</v>
      </c>
      <c r="AI66" s="254">
        <f>BigCF!AJ263</f>
        <v>0</v>
      </c>
      <c r="AJ66" s="254">
        <f>BigCF!AK263</f>
        <v>0</v>
      </c>
      <c r="AK66" s="254">
        <f>BigCF!AL263</f>
        <v>0</v>
      </c>
      <c r="AL66" s="254">
        <f>BigCF!AM263</f>
        <v>0</v>
      </c>
      <c r="AM66" s="254">
        <f>BigCF!AN263</f>
        <v>0</v>
      </c>
      <c r="AN66" s="254">
        <f>BigCF!AO263</f>
        <v>0</v>
      </c>
      <c r="AO66" s="254">
        <f>BigCF!AP263</f>
        <v>0</v>
      </c>
      <c r="AP66" s="254">
        <f>BigCF!AQ263</f>
        <v>0</v>
      </c>
      <c r="AQ66" s="254">
        <f>BigCF!AR263</f>
        <v>0</v>
      </c>
      <c r="AR66" s="254">
        <f>BigCF!AS263</f>
        <v>0</v>
      </c>
      <c r="AS66" s="254">
        <f>BigCF!AT263</f>
        <v>0</v>
      </c>
      <c r="AT66" s="254">
        <f>BigCF!AU263</f>
        <v>0</v>
      </c>
      <c r="AU66" s="254">
        <f>BigCF!AV263</f>
        <v>0</v>
      </c>
      <c r="AV66" s="254">
        <f>BigCF!AW263</f>
        <v>12.1</v>
      </c>
      <c r="AW66" s="254">
        <f>BigCF!AX263</f>
        <v>12.1</v>
      </c>
      <c r="AX66" s="254">
        <f>BigCF!AY263</f>
        <v>12.1</v>
      </c>
      <c r="AY66" s="254">
        <f>BigCF!AZ263</f>
        <v>12.1</v>
      </c>
      <c r="AZ66" s="254">
        <f>BigCF!BA263</f>
        <v>12.1</v>
      </c>
      <c r="BA66" s="254">
        <f>BigCF!BB263</f>
        <v>12.1</v>
      </c>
      <c r="BB66" s="254">
        <f>BigCF!BC263</f>
        <v>12.1</v>
      </c>
      <c r="BC66" s="254">
        <f>BigCF!BD263</f>
        <v>12.1</v>
      </c>
      <c r="BD66" s="254">
        <f>BigCF!BE263</f>
        <v>12.1</v>
      </c>
      <c r="BE66" s="254">
        <f>BigCF!BF263</f>
        <v>12.1</v>
      </c>
      <c r="BF66" s="254">
        <f>BigCF!BG263</f>
        <v>12.1</v>
      </c>
      <c r="BG66" s="254">
        <f>BigCF!BH263</f>
        <v>12.1</v>
      </c>
      <c r="BH66" s="254">
        <f>BigCF!BI263</f>
        <v>12.1</v>
      </c>
      <c r="BI66" s="254">
        <f>BigCF!BJ263</f>
        <v>12.1</v>
      </c>
      <c r="BJ66" s="254">
        <f>BigCF!BK263</f>
        <v>12.1</v>
      </c>
      <c r="BK66" s="283">
        <f>SUM(C66:BJ66)</f>
        <v>181.49999999999994</v>
      </c>
    </row>
    <row r="67" spans="1:63" s="5" customFormat="1" ht="12" hidden="1" customHeight="1" outlineLevel="1">
      <c r="A67" s="374"/>
      <c r="B67" s="258" t="s">
        <v>453</v>
      </c>
      <c r="C67" s="254">
        <f>BigCF!D264</f>
        <v>0</v>
      </c>
      <c r="D67" s="254">
        <f>BigCF!E264</f>
        <v>0</v>
      </c>
      <c r="E67" s="254">
        <f>BigCF!F264</f>
        <v>0</v>
      </c>
      <c r="F67" s="254">
        <f>BigCF!G264</f>
        <v>0</v>
      </c>
      <c r="G67" s="254">
        <f>BigCF!H264</f>
        <v>0</v>
      </c>
      <c r="H67" s="254">
        <f>BigCF!I264</f>
        <v>0</v>
      </c>
      <c r="I67" s="254">
        <f>BigCF!J264</f>
        <v>0</v>
      </c>
      <c r="J67" s="254">
        <f>BigCF!K264</f>
        <v>0</v>
      </c>
      <c r="K67" s="254">
        <f>BigCF!L264</f>
        <v>0</v>
      </c>
      <c r="L67" s="254">
        <f>BigCF!M264</f>
        <v>0</v>
      </c>
      <c r="M67" s="254">
        <f>BigCF!N264</f>
        <v>0</v>
      </c>
      <c r="N67" s="254">
        <f>BigCF!O264</f>
        <v>0</v>
      </c>
      <c r="O67" s="254">
        <f>BigCF!P264</f>
        <v>0</v>
      </c>
      <c r="P67" s="254">
        <f>BigCF!Q264</f>
        <v>0</v>
      </c>
      <c r="Q67" s="254">
        <f>BigCF!R264</f>
        <v>0</v>
      </c>
      <c r="R67" s="254">
        <f>BigCF!S264</f>
        <v>0</v>
      </c>
      <c r="S67" s="254">
        <f>BigCF!T264</f>
        <v>0</v>
      </c>
      <c r="T67" s="254">
        <f>BigCF!U264</f>
        <v>0</v>
      </c>
      <c r="U67" s="254">
        <f>BigCF!V264</f>
        <v>0</v>
      </c>
      <c r="V67" s="254">
        <f>BigCF!W264</f>
        <v>0</v>
      </c>
      <c r="W67" s="254">
        <f>BigCF!X264</f>
        <v>0</v>
      </c>
      <c r="X67" s="254">
        <f>BigCF!Y264</f>
        <v>0</v>
      </c>
      <c r="Y67" s="254">
        <f>BigCF!Z264</f>
        <v>0</v>
      </c>
      <c r="Z67" s="254">
        <f>BigCF!AA264</f>
        <v>0</v>
      </c>
      <c r="AA67" s="254">
        <f>BigCF!AB264</f>
        <v>0</v>
      </c>
      <c r="AB67" s="254">
        <f>BigCF!AC264</f>
        <v>0</v>
      </c>
      <c r="AC67" s="254">
        <f>BigCF!AD264</f>
        <v>0</v>
      </c>
      <c r="AD67" s="254">
        <f>BigCF!AE264</f>
        <v>0</v>
      </c>
      <c r="AE67" s="254">
        <f>BigCF!AF264</f>
        <v>0</v>
      </c>
      <c r="AF67" s="254">
        <f>BigCF!AG264</f>
        <v>0</v>
      </c>
      <c r="AG67" s="254">
        <f>BigCF!AH264</f>
        <v>0</v>
      </c>
      <c r="AH67" s="254">
        <f>BigCF!AI264</f>
        <v>0</v>
      </c>
      <c r="AI67" s="254">
        <f>BigCF!AJ264</f>
        <v>0</v>
      </c>
      <c r="AJ67" s="254">
        <f>BigCF!AK264</f>
        <v>0</v>
      </c>
      <c r="AK67" s="254">
        <f>BigCF!AL264</f>
        <v>0</v>
      </c>
      <c r="AL67" s="254">
        <f>BigCF!AM264</f>
        <v>0</v>
      </c>
      <c r="AM67" s="254">
        <f>BigCF!AN264</f>
        <v>0</v>
      </c>
      <c r="AN67" s="254">
        <f>BigCF!AO264</f>
        <v>0</v>
      </c>
      <c r="AO67" s="254">
        <f>BigCF!AP264</f>
        <v>0</v>
      </c>
      <c r="AP67" s="254">
        <f>BigCF!AQ264</f>
        <v>0</v>
      </c>
      <c r="AQ67" s="254">
        <f>BigCF!AR264</f>
        <v>0</v>
      </c>
      <c r="AR67" s="254">
        <f>BigCF!AS264</f>
        <v>0</v>
      </c>
      <c r="AS67" s="254">
        <f>BigCF!AT264</f>
        <v>0</v>
      </c>
      <c r="AT67" s="254">
        <f>BigCF!AU264</f>
        <v>0</v>
      </c>
      <c r="AU67" s="254">
        <f>BigCF!AV264</f>
        <v>0</v>
      </c>
      <c r="AV67" s="254">
        <f>BigCF!AW264</f>
        <v>0</v>
      </c>
      <c r="AW67" s="254">
        <f>BigCF!AX264</f>
        <v>0</v>
      </c>
      <c r="AX67" s="254">
        <f>BigCF!AY264</f>
        <v>0</v>
      </c>
      <c r="AY67" s="254">
        <f>BigCF!AZ264</f>
        <v>0</v>
      </c>
      <c r="AZ67" s="254">
        <f>BigCF!BA264</f>
        <v>0</v>
      </c>
      <c r="BA67" s="254">
        <f>BigCF!BB264</f>
        <v>0</v>
      </c>
      <c r="BB67" s="254">
        <f>BigCF!BC264</f>
        <v>0</v>
      </c>
      <c r="BC67" s="254">
        <f>BigCF!BD264</f>
        <v>0</v>
      </c>
      <c r="BD67" s="254">
        <f>BigCF!BE264</f>
        <v>0</v>
      </c>
      <c r="BE67" s="254">
        <f>BigCF!BF264</f>
        <v>0</v>
      </c>
      <c r="BF67" s="254">
        <f>BigCF!BG264</f>
        <v>0</v>
      </c>
      <c r="BG67" s="254">
        <f>BigCF!BH264</f>
        <v>0</v>
      </c>
      <c r="BH67" s="254">
        <f>BigCF!BI264</f>
        <v>0</v>
      </c>
      <c r="BI67" s="254">
        <f>BigCF!BJ264</f>
        <v>0</v>
      </c>
      <c r="BJ67" s="254">
        <f>BigCF!BK264</f>
        <v>0</v>
      </c>
      <c r="BK67" s="283">
        <f>SUM(C67:BJ67)</f>
        <v>0</v>
      </c>
    </row>
    <row r="68" spans="1:63" s="5" customFormat="1" ht="12" hidden="1" customHeight="1" outlineLevel="1">
      <c r="A68" s="374"/>
      <c r="B68" s="258" t="s">
        <v>454</v>
      </c>
      <c r="C68" s="254">
        <f>BigCF!D265</f>
        <v>45.8</v>
      </c>
      <c r="D68" s="254">
        <f>BigCF!E265</f>
        <v>45.8</v>
      </c>
      <c r="E68" s="254">
        <f>BigCF!F265</f>
        <v>45.8</v>
      </c>
      <c r="F68" s="254">
        <f>BigCF!G265</f>
        <v>45.8</v>
      </c>
      <c r="G68" s="254">
        <f>BigCF!H265</f>
        <v>45.8</v>
      </c>
      <c r="H68" s="254">
        <f>BigCF!I265</f>
        <v>52.4</v>
      </c>
      <c r="I68" s="254">
        <f>BigCF!J265</f>
        <v>52.4</v>
      </c>
      <c r="J68" s="254">
        <f>BigCF!K265</f>
        <v>52.4</v>
      </c>
      <c r="K68" s="254">
        <f>BigCF!L265</f>
        <v>52.4</v>
      </c>
      <c r="L68" s="254">
        <f>BigCF!M265</f>
        <v>52.4</v>
      </c>
      <c r="M68" s="254">
        <f>BigCF!N265</f>
        <v>59.4</v>
      </c>
      <c r="N68" s="254">
        <f>BigCF!O265</f>
        <v>59.4</v>
      </c>
      <c r="O68" s="254">
        <f>BigCF!P265</f>
        <v>59.4</v>
      </c>
      <c r="P68" s="254">
        <f>BigCF!Q265</f>
        <v>59.4</v>
      </c>
      <c r="Q68" s="254">
        <f>BigCF!R265</f>
        <v>59.4</v>
      </c>
      <c r="R68" s="254">
        <f>BigCF!S265</f>
        <v>66.2</v>
      </c>
      <c r="S68" s="254">
        <f>BigCF!T265</f>
        <v>66.2</v>
      </c>
      <c r="T68" s="254">
        <f>BigCF!U265</f>
        <v>66.2</v>
      </c>
      <c r="U68" s="254">
        <f>BigCF!V265</f>
        <v>66.2</v>
      </c>
      <c r="V68" s="254">
        <f>BigCF!W265</f>
        <v>66.2</v>
      </c>
      <c r="W68" s="254">
        <f>BigCF!X265</f>
        <v>69.5</v>
      </c>
      <c r="X68" s="254">
        <f>BigCF!Y265</f>
        <v>69.5</v>
      </c>
      <c r="Y68" s="254">
        <f>BigCF!Z265</f>
        <v>69.5</v>
      </c>
      <c r="Z68" s="254">
        <f>BigCF!AA265</f>
        <v>69.5</v>
      </c>
      <c r="AA68" s="254">
        <f>BigCF!AB265</f>
        <v>69.5</v>
      </c>
      <c r="AB68" s="254">
        <f>BigCF!AC265</f>
        <v>65.7</v>
      </c>
      <c r="AC68" s="254">
        <f>BigCF!AD265</f>
        <v>65.7</v>
      </c>
      <c r="AD68" s="254">
        <f>BigCF!AE265</f>
        <v>65.7</v>
      </c>
      <c r="AE68" s="254">
        <f>BigCF!AF265</f>
        <v>65.7</v>
      </c>
      <c r="AF68" s="254">
        <f>BigCF!AG265</f>
        <v>65.7</v>
      </c>
      <c r="AG68" s="254">
        <f>BigCF!AH265</f>
        <v>65.7</v>
      </c>
      <c r="AH68" s="254">
        <f>BigCF!AI265</f>
        <v>46.8</v>
      </c>
      <c r="AI68" s="254">
        <f>BigCF!AJ265</f>
        <v>46.8</v>
      </c>
      <c r="AJ68" s="254">
        <f>BigCF!AK265</f>
        <v>46.8</v>
      </c>
      <c r="AK68" s="254">
        <f>BigCF!AL265</f>
        <v>46.8</v>
      </c>
      <c r="AL68" s="254">
        <f>BigCF!AM265</f>
        <v>46.8</v>
      </c>
      <c r="AM68" s="254">
        <f>BigCF!AN265</f>
        <v>0</v>
      </c>
      <c r="AN68" s="254">
        <f>BigCF!AO265</f>
        <v>0</v>
      </c>
      <c r="AO68" s="254">
        <f>BigCF!AP265</f>
        <v>0</v>
      </c>
      <c r="AP68" s="254">
        <f>BigCF!AQ265</f>
        <v>0</v>
      </c>
      <c r="AQ68" s="254">
        <f>BigCF!AR265</f>
        <v>0</v>
      </c>
      <c r="AR68" s="254">
        <f>BigCF!AS265</f>
        <v>0</v>
      </c>
      <c r="AS68" s="254">
        <f>BigCF!AT265</f>
        <v>0</v>
      </c>
      <c r="AT68" s="254">
        <f>BigCF!AU265</f>
        <v>0</v>
      </c>
      <c r="AU68" s="254">
        <f>BigCF!AV265</f>
        <v>0</v>
      </c>
      <c r="AV68" s="254">
        <f>BigCF!AW265</f>
        <v>0</v>
      </c>
      <c r="AW68" s="254">
        <f>BigCF!AX265</f>
        <v>0</v>
      </c>
      <c r="AX68" s="254">
        <f>BigCF!AY265</f>
        <v>0</v>
      </c>
      <c r="AY68" s="254">
        <f>BigCF!AZ265</f>
        <v>0</v>
      </c>
      <c r="AZ68" s="254">
        <f>BigCF!BA265</f>
        <v>0</v>
      </c>
      <c r="BA68" s="254">
        <f>BigCF!BB265</f>
        <v>0</v>
      </c>
      <c r="BB68" s="254">
        <f>BigCF!BC265</f>
        <v>0</v>
      </c>
      <c r="BC68" s="254">
        <f>BigCF!BD265</f>
        <v>0</v>
      </c>
      <c r="BD68" s="254">
        <f>BigCF!BE265</f>
        <v>0</v>
      </c>
      <c r="BE68" s="254">
        <f>BigCF!BF265</f>
        <v>0</v>
      </c>
      <c r="BF68" s="254">
        <f>BigCF!BG265</f>
        <v>0</v>
      </c>
      <c r="BG68" s="254">
        <f>BigCF!BH265</f>
        <v>0</v>
      </c>
      <c r="BH68" s="254">
        <f>BigCF!BI265</f>
        <v>0</v>
      </c>
      <c r="BI68" s="254">
        <f>BigCF!BJ265</f>
        <v>0</v>
      </c>
      <c r="BJ68" s="254">
        <f>BigCF!BK265</f>
        <v>0</v>
      </c>
      <c r="BK68" s="283">
        <f>SUM(C68:BJ68)</f>
        <v>2094.7000000000003</v>
      </c>
    </row>
    <row r="69" spans="1:63" s="5" customFormat="1" ht="12" hidden="1" customHeight="1" outlineLevel="1">
      <c r="A69" s="374"/>
      <c r="B69" s="258" t="s">
        <v>928</v>
      </c>
      <c r="C69" s="254">
        <f>BigCF!D266</f>
        <v>0</v>
      </c>
      <c r="D69" s="254">
        <f>BigCF!E266</f>
        <v>0</v>
      </c>
      <c r="E69" s="254">
        <f>BigCF!F266</f>
        <v>0</v>
      </c>
      <c r="F69" s="254">
        <f>BigCF!G266</f>
        <v>0</v>
      </c>
      <c r="G69" s="254">
        <f>BigCF!H266</f>
        <v>0</v>
      </c>
      <c r="H69" s="254">
        <f>BigCF!I266</f>
        <v>0</v>
      </c>
      <c r="I69" s="254">
        <f>BigCF!J266</f>
        <v>0</v>
      </c>
      <c r="J69" s="254">
        <f>BigCF!K266</f>
        <v>0</v>
      </c>
      <c r="K69" s="254">
        <f>BigCF!L266</f>
        <v>0</v>
      </c>
      <c r="L69" s="254">
        <f>BigCF!M266</f>
        <v>0</v>
      </c>
      <c r="M69" s="254">
        <f>BigCF!N266</f>
        <v>5.8</v>
      </c>
      <c r="N69" s="254">
        <f>BigCF!O266</f>
        <v>5.8</v>
      </c>
      <c r="O69" s="254">
        <f>BigCF!P266</f>
        <v>5.8</v>
      </c>
      <c r="P69" s="254">
        <f>BigCF!Q266</f>
        <v>5.8</v>
      </c>
      <c r="Q69" s="254">
        <f>BigCF!R266</f>
        <v>5.8</v>
      </c>
      <c r="R69" s="254">
        <f>BigCF!S266</f>
        <v>6.5</v>
      </c>
      <c r="S69" s="254">
        <f>BigCF!T266</f>
        <v>6.5</v>
      </c>
      <c r="T69" s="254">
        <f>BigCF!U266</f>
        <v>6.5</v>
      </c>
      <c r="U69" s="254">
        <f>BigCF!V266</f>
        <v>6.5</v>
      </c>
      <c r="V69" s="254">
        <f>BigCF!W266</f>
        <v>6.5</v>
      </c>
      <c r="W69" s="254">
        <f>BigCF!X266</f>
        <v>6.8</v>
      </c>
      <c r="X69" s="254">
        <f>BigCF!Y266</f>
        <v>6.8</v>
      </c>
      <c r="Y69" s="254">
        <f>BigCF!Z266</f>
        <v>6.8</v>
      </c>
      <c r="Z69" s="254">
        <f>BigCF!AA266</f>
        <v>6.8</v>
      </c>
      <c r="AA69" s="254">
        <f>BigCF!AB266</f>
        <v>6.8</v>
      </c>
      <c r="AB69" s="254">
        <f>BigCF!AC266</f>
        <v>6.4</v>
      </c>
      <c r="AC69" s="254">
        <f>BigCF!AD266</f>
        <v>6.4</v>
      </c>
      <c r="AD69" s="254">
        <f>BigCF!AE266</f>
        <v>6.4</v>
      </c>
      <c r="AE69" s="254">
        <f>BigCF!AF266</f>
        <v>6.4</v>
      </c>
      <c r="AF69" s="254">
        <f>BigCF!AG266</f>
        <v>6.4</v>
      </c>
      <c r="AG69" s="254">
        <f>BigCF!AH266</f>
        <v>6.4</v>
      </c>
      <c r="AH69" s="254">
        <f>BigCF!AI266</f>
        <v>4.5999999999999996</v>
      </c>
      <c r="AI69" s="254">
        <f>BigCF!AJ266</f>
        <v>4.5999999999999996</v>
      </c>
      <c r="AJ69" s="254">
        <f>BigCF!AK266</f>
        <v>4.5999999999999996</v>
      </c>
      <c r="AK69" s="254">
        <f>BigCF!AL266</f>
        <v>4.5999999999999996</v>
      </c>
      <c r="AL69" s="254">
        <f>BigCF!AM266</f>
        <v>14.1</v>
      </c>
      <c r="AM69" s="254">
        <f>BigCF!AN266</f>
        <v>8.1999999999999993</v>
      </c>
      <c r="AN69" s="254">
        <f>BigCF!AO266</f>
        <v>8.1999999999999993</v>
      </c>
      <c r="AO69" s="254">
        <f>BigCF!AP266</f>
        <v>8.1999999999999993</v>
      </c>
      <c r="AP69" s="254">
        <f>BigCF!AQ266</f>
        <v>8.1999999999999993</v>
      </c>
      <c r="AQ69" s="254">
        <f>BigCF!AR266</f>
        <v>8.1999999999999993</v>
      </c>
      <c r="AR69" s="254">
        <f>BigCF!AS266</f>
        <v>8.1999999999999993</v>
      </c>
      <c r="AS69" s="254">
        <f>BigCF!AT266</f>
        <v>8.1999999999999993</v>
      </c>
      <c r="AT69" s="254">
        <f>BigCF!AU266</f>
        <v>8.1999999999999993</v>
      </c>
      <c r="AU69" s="254">
        <f>BigCF!AV266</f>
        <v>8.1999999999999993</v>
      </c>
      <c r="AV69" s="254">
        <f>BigCF!AW266</f>
        <v>8.1999999999999993</v>
      </c>
      <c r="AW69" s="254">
        <f>BigCF!AX266</f>
        <v>8.1999999999999993</v>
      </c>
      <c r="AX69" s="254">
        <f>BigCF!AY266</f>
        <v>8.1999999999999993</v>
      </c>
      <c r="AY69" s="254">
        <f>BigCF!AZ266</f>
        <v>8.1999999999999993</v>
      </c>
      <c r="AZ69" s="254">
        <f>BigCF!BA266</f>
        <v>8.1999999999999993</v>
      </c>
      <c r="BA69" s="254">
        <f>BigCF!BB266</f>
        <v>8.1999999999999993</v>
      </c>
      <c r="BB69" s="254">
        <f>BigCF!BC266</f>
        <v>8.1999999999999993</v>
      </c>
      <c r="BC69" s="254">
        <f>BigCF!BD266</f>
        <v>8.1999999999999993</v>
      </c>
      <c r="BD69" s="254">
        <f>BigCF!BE266</f>
        <v>8.1999999999999993</v>
      </c>
      <c r="BE69" s="254">
        <f>BigCF!BF266</f>
        <v>8.1999999999999993</v>
      </c>
      <c r="BF69" s="254">
        <f>BigCF!BG266</f>
        <v>8.1999999999999993</v>
      </c>
      <c r="BG69" s="254">
        <f>BigCF!BH266</f>
        <v>8.1999999999999993</v>
      </c>
      <c r="BH69" s="254">
        <f>BigCF!BI266</f>
        <v>8.1999999999999993</v>
      </c>
      <c r="BI69" s="254">
        <f>BigCF!BJ266</f>
        <v>8.1999999999999993</v>
      </c>
      <c r="BJ69" s="254">
        <f>BigCF!BK266</f>
        <v>8.1999999999999993</v>
      </c>
      <c r="BK69" s="283">
        <f>SUM(C69:BJ69)</f>
        <v>363.1999999999997</v>
      </c>
    </row>
    <row r="70" spans="1:63" s="5" customFormat="1" ht="12" hidden="1" customHeight="1" outlineLevel="1">
      <c r="A70" s="374"/>
      <c r="B70" s="258" t="s">
        <v>906</v>
      </c>
      <c r="C70" s="254">
        <f>BigCF!D95</f>
        <v>0</v>
      </c>
      <c r="D70" s="254">
        <f>BigCF!E95</f>
        <v>0</v>
      </c>
      <c r="E70" s="254">
        <f>BigCF!F95</f>
        <v>0</v>
      </c>
      <c r="F70" s="254">
        <f>BigCF!G95</f>
        <v>0</v>
      </c>
      <c r="G70" s="254">
        <f>BigCF!H95</f>
        <v>0</v>
      </c>
      <c r="H70" s="254">
        <f>BigCF!I95</f>
        <v>0</v>
      </c>
      <c r="I70" s="254">
        <f>BigCF!J95</f>
        <v>0</v>
      </c>
      <c r="J70" s="254">
        <f>BigCF!K95</f>
        <v>0</v>
      </c>
      <c r="K70" s="254">
        <f>BigCF!L95</f>
        <v>0</v>
      </c>
      <c r="L70" s="254">
        <f>BigCF!M95</f>
        <v>0</v>
      </c>
      <c r="M70" s="254">
        <f>BigCF!N95</f>
        <v>0</v>
      </c>
      <c r="N70" s="254">
        <f>BigCF!O95</f>
        <v>0</v>
      </c>
      <c r="O70" s="254">
        <f>BigCF!P95</f>
        <v>0</v>
      </c>
      <c r="P70" s="254">
        <f>BigCF!Q95</f>
        <v>0</v>
      </c>
      <c r="Q70" s="254">
        <f>BigCF!R95</f>
        <v>0</v>
      </c>
      <c r="R70" s="254">
        <f>BigCF!S95</f>
        <v>0</v>
      </c>
      <c r="S70" s="254">
        <f>BigCF!T95</f>
        <v>0</v>
      </c>
      <c r="T70" s="254">
        <f>BigCF!U95</f>
        <v>0</v>
      </c>
      <c r="U70" s="254">
        <f>BigCF!V95</f>
        <v>0</v>
      </c>
      <c r="V70" s="254">
        <f>BigCF!W95</f>
        <v>0</v>
      </c>
      <c r="W70" s="254">
        <f>BigCF!X95</f>
        <v>0</v>
      </c>
      <c r="X70" s="254">
        <f>BigCF!Y95</f>
        <v>0</v>
      </c>
      <c r="Y70" s="254">
        <f>BigCF!Z95</f>
        <v>0</v>
      </c>
      <c r="Z70" s="254">
        <f>BigCF!AA95</f>
        <v>0</v>
      </c>
      <c r="AA70" s="254">
        <f>BigCF!AB95</f>
        <v>0</v>
      </c>
      <c r="AB70" s="254">
        <f>BigCF!AC95</f>
        <v>0</v>
      </c>
      <c r="AC70" s="254">
        <f>BigCF!AD95</f>
        <v>0</v>
      </c>
      <c r="AD70" s="254">
        <f>BigCF!AE95</f>
        <v>0</v>
      </c>
      <c r="AE70" s="254">
        <f>BigCF!AF95</f>
        <v>0</v>
      </c>
      <c r="AF70" s="254">
        <f>BigCF!AG95</f>
        <v>0</v>
      </c>
      <c r="AG70" s="254">
        <f>BigCF!AH95</f>
        <v>0</v>
      </c>
      <c r="AH70" s="254">
        <f>BigCF!AI95</f>
        <v>0</v>
      </c>
      <c r="AI70" s="254">
        <f>BigCF!AJ95</f>
        <v>0</v>
      </c>
      <c r="AJ70" s="254">
        <f>BigCF!AK95</f>
        <v>0</v>
      </c>
      <c r="AK70" s="254">
        <f>BigCF!AL95</f>
        <v>0</v>
      </c>
      <c r="AL70" s="254">
        <f>BigCF!AM95</f>
        <v>0</v>
      </c>
      <c r="AM70" s="254">
        <f>BigCF!AN95</f>
        <v>0</v>
      </c>
      <c r="AN70" s="254">
        <f>BigCF!AO95</f>
        <v>0</v>
      </c>
      <c r="AO70" s="254">
        <f>BigCF!AP95</f>
        <v>0</v>
      </c>
      <c r="AP70" s="254">
        <f>BigCF!AQ95</f>
        <v>0</v>
      </c>
      <c r="AQ70" s="254">
        <f>BigCF!AR95</f>
        <v>0</v>
      </c>
      <c r="AR70" s="254">
        <f>BigCF!AS95</f>
        <v>0</v>
      </c>
      <c r="AS70" s="254">
        <f>BigCF!AT95</f>
        <v>0</v>
      </c>
      <c r="AT70" s="254">
        <f>BigCF!AU95</f>
        <v>0</v>
      </c>
      <c r="AU70" s="254">
        <f>BigCF!AV95</f>
        <v>0</v>
      </c>
      <c r="AV70" s="254">
        <f>BigCF!AW95</f>
        <v>0</v>
      </c>
      <c r="AW70" s="254">
        <f>BigCF!AX95</f>
        <v>0</v>
      </c>
      <c r="AX70" s="254">
        <f>BigCF!AY95</f>
        <v>0</v>
      </c>
      <c r="AY70" s="254">
        <f>BigCF!AZ95</f>
        <v>0</v>
      </c>
      <c r="AZ70" s="254">
        <f>BigCF!BA95</f>
        <v>0</v>
      </c>
      <c r="BA70" s="254">
        <f>BigCF!BB95</f>
        <v>0</v>
      </c>
      <c r="BB70" s="254">
        <f>BigCF!BC95</f>
        <v>0</v>
      </c>
      <c r="BC70" s="254">
        <f>BigCF!BD95</f>
        <v>0</v>
      </c>
      <c r="BD70" s="254">
        <f>BigCF!BE95</f>
        <v>0</v>
      </c>
      <c r="BE70" s="254">
        <f>BigCF!BF95</f>
        <v>0</v>
      </c>
      <c r="BF70" s="254">
        <f>BigCF!BG95</f>
        <v>0</v>
      </c>
      <c r="BG70" s="254">
        <f>BigCF!BH95</f>
        <v>0</v>
      </c>
      <c r="BH70" s="254">
        <f>BigCF!BI95</f>
        <v>0</v>
      </c>
      <c r="BI70" s="254">
        <f>BigCF!BJ95</f>
        <v>0</v>
      </c>
      <c r="BJ70" s="254">
        <f>BigCF!BK95</f>
        <v>0</v>
      </c>
      <c r="BK70" s="283">
        <f>SUM(C70:BJ70)</f>
        <v>0</v>
      </c>
    </row>
    <row r="71" spans="1:63" s="5" customFormat="1" ht="12" hidden="1" customHeight="1" outlineLevel="1">
      <c r="A71" s="374"/>
      <c r="B71" s="258"/>
      <c r="C71" s="254">
        <f>BigCF!D268</f>
        <v>0</v>
      </c>
      <c r="D71" s="254">
        <f>BigCF!E268</f>
        <v>0</v>
      </c>
      <c r="E71" s="254">
        <f>BigCF!F268</f>
        <v>0</v>
      </c>
      <c r="F71" s="254">
        <f>BigCF!G268</f>
        <v>0</v>
      </c>
      <c r="G71" s="254">
        <f>BigCF!H268</f>
        <v>0</v>
      </c>
      <c r="H71" s="254">
        <f>BigCF!I268</f>
        <v>0</v>
      </c>
      <c r="I71" s="254">
        <f>BigCF!J268</f>
        <v>0</v>
      </c>
      <c r="J71" s="254">
        <f>BigCF!K268</f>
        <v>0</v>
      </c>
      <c r="K71" s="254">
        <f>BigCF!L268</f>
        <v>0</v>
      </c>
      <c r="L71" s="254">
        <f>BigCF!M268</f>
        <v>0</v>
      </c>
      <c r="M71" s="254">
        <f>BigCF!N268</f>
        <v>0</v>
      </c>
      <c r="N71" s="254">
        <f>BigCF!O268</f>
        <v>0</v>
      </c>
      <c r="O71" s="254">
        <f>BigCF!P268</f>
        <v>0</v>
      </c>
      <c r="P71" s="254">
        <f>BigCF!Q268</f>
        <v>0</v>
      </c>
      <c r="Q71" s="254">
        <f>BigCF!R268</f>
        <v>0</v>
      </c>
      <c r="R71" s="254">
        <f>BigCF!S268</f>
        <v>0</v>
      </c>
      <c r="S71" s="254">
        <f>BigCF!T268</f>
        <v>0</v>
      </c>
      <c r="T71" s="254">
        <f>BigCF!U268</f>
        <v>0</v>
      </c>
      <c r="U71" s="254">
        <f>BigCF!V268</f>
        <v>0</v>
      </c>
      <c r="V71" s="254">
        <f>BigCF!W268</f>
        <v>0</v>
      </c>
      <c r="W71" s="254">
        <f>BigCF!X268</f>
        <v>0</v>
      </c>
      <c r="X71" s="254">
        <f>BigCF!Y268</f>
        <v>0</v>
      </c>
      <c r="Y71" s="254">
        <f>BigCF!Z268</f>
        <v>0</v>
      </c>
      <c r="Z71" s="254">
        <f>BigCF!AA268</f>
        <v>0</v>
      </c>
      <c r="AA71" s="254">
        <f>BigCF!AB268</f>
        <v>0</v>
      </c>
      <c r="AB71" s="254">
        <f>BigCF!AC268</f>
        <v>0</v>
      </c>
      <c r="AC71" s="254">
        <f>BigCF!AD268</f>
        <v>0</v>
      </c>
      <c r="AD71" s="254">
        <f>BigCF!AE268</f>
        <v>0</v>
      </c>
      <c r="AE71" s="254">
        <f>BigCF!AF268</f>
        <v>0</v>
      </c>
      <c r="AF71" s="254">
        <f>BigCF!AG268</f>
        <v>0</v>
      </c>
      <c r="AG71" s="254">
        <f>BigCF!AH268</f>
        <v>0</v>
      </c>
      <c r="AH71" s="254">
        <f>BigCF!AI268</f>
        <v>0</v>
      </c>
      <c r="AI71" s="254">
        <f>BigCF!AJ268</f>
        <v>0</v>
      </c>
      <c r="AJ71" s="254">
        <f>BigCF!AK268</f>
        <v>0</v>
      </c>
      <c r="AK71" s="254">
        <f>BigCF!AL268</f>
        <v>0</v>
      </c>
      <c r="AL71" s="254">
        <f>BigCF!AM268</f>
        <v>0</v>
      </c>
      <c r="AM71" s="254">
        <f>BigCF!AN268</f>
        <v>0</v>
      </c>
      <c r="AN71" s="254">
        <f>BigCF!AO268</f>
        <v>0</v>
      </c>
      <c r="AO71" s="254">
        <f>BigCF!AP268</f>
        <v>0</v>
      </c>
      <c r="AP71" s="254">
        <f>BigCF!AQ268</f>
        <v>0</v>
      </c>
      <c r="AQ71" s="254">
        <f>BigCF!AR268</f>
        <v>0</v>
      </c>
      <c r="AR71" s="254">
        <f>BigCF!AS268</f>
        <v>0</v>
      </c>
      <c r="AS71" s="254">
        <f>BigCF!AT268</f>
        <v>0</v>
      </c>
      <c r="AT71" s="254">
        <f>BigCF!AU268</f>
        <v>0</v>
      </c>
      <c r="AU71" s="254">
        <f>BigCF!AV268</f>
        <v>0</v>
      </c>
      <c r="AV71" s="254">
        <f>BigCF!AW268</f>
        <v>0</v>
      </c>
      <c r="AW71" s="254">
        <f>BigCF!AX268</f>
        <v>0</v>
      </c>
      <c r="AX71" s="254">
        <f>BigCF!AY268</f>
        <v>0</v>
      </c>
      <c r="AY71" s="254">
        <f>BigCF!AZ268</f>
        <v>0</v>
      </c>
      <c r="AZ71" s="254">
        <f>BigCF!BA268</f>
        <v>0</v>
      </c>
      <c r="BA71" s="254">
        <f>BigCF!BB268</f>
        <v>0</v>
      </c>
      <c r="BB71" s="254">
        <f>BigCF!BC268</f>
        <v>0</v>
      </c>
      <c r="BC71" s="254">
        <f>BigCF!BD268</f>
        <v>0</v>
      </c>
      <c r="BD71" s="254">
        <f>BigCF!BE268</f>
        <v>0</v>
      </c>
      <c r="BE71" s="254">
        <f>BigCF!BF268</f>
        <v>0</v>
      </c>
      <c r="BF71" s="254">
        <f>BigCF!BG268</f>
        <v>0</v>
      </c>
      <c r="BG71" s="254">
        <f>BigCF!BH268</f>
        <v>0</v>
      </c>
      <c r="BH71" s="254">
        <f>BigCF!BI268</f>
        <v>0</v>
      </c>
      <c r="BI71" s="254">
        <f>BigCF!BJ268</f>
        <v>0</v>
      </c>
      <c r="BJ71" s="254">
        <f>BigCF!BK268</f>
        <v>0</v>
      </c>
      <c r="BK71" s="283">
        <f>SUM(C71:BJ71)</f>
        <v>0</v>
      </c>
    </row>
    <row r="72" spans="1:63" s="5" customFormat="1" ht="12" hidden="1" customHeight="1" outlineLevel="1">
      <c r="A72" s="374"/>
      <c r="B72" s="46" t="s">
        <v>908</v>
      </c>
      <c r="C72" s="18">
        <f>SUBTOTAL(9,C73:C80)</f>
        <v>0</v>
      </c>
      <c r="D72" s="18">
        <f>SUBTOTAL(9,D73:D80)</f>
        <v>0</v>
      </c>
      <c r="E72" s="18">
        <f t="shared" ref="E72:BJ72" si="102">SUBTOTAL(9,E73:E80)</f>
        <v>0</v>
      </c>
      <c r="F72" s="18">
        <f t="shared" si="102"/>
        <v>0</v>
      </c>
      <c r="G72" s="18">
        <f t="shared" si="102"/>
        <v>0</v>
      </c>
      <c r="H72" s="18">
        <f t="shared" si="102"/>
        <v>0</v>
      </c>
      <c r="I72" s="18">
        <f t="shared" si="102"/>
        <v>0</v>
      </c>
      <c r="J72" s="18">
        <f t="shared" si="102"/>
        <v>0</v>
      </c>
      <c r="K72" s="18">
        <f t="shared" si="102"/>
        <v>0</v>
      </c>
      <c r="L72" s="18">
        <f t="shared" si="102"/>
        <v>0</v>
      </c>
      <c r="M72" s="18">
        <f t="shared" si="102"/>
        <v>0</v>
      </c>
      <c r="N72" s="18">
        <f t="shared" si="102"/>
        <v>0</v>
      </c>
      <c r="O72" s="18">
        <f t="shared" si="102"/>
        <v>0</v>
      </c>
      <c r="P72" s="18">
        <f t="shared" si="102"/>
        <v>0</v>
      </c>
      <c r="Q72" s="18">
        <f t="shared" si="102"/>
        <v>0</v>
      </c>
      <c r="R72" s="18">
        <f t="shared" si="102"/>
        <v>0</v>
      </c>
      <c r="S72" s="18">
        <f t="shared" si="102"/>
        <v>0</v>
      </c>
      <c r="T72" s="18">
        <f t="shared" si="102"/>
        <v>0</v>
      </c>
      <c r="U72" s="18">
        <f t="shared" si="102"/>
        <v>0</v>
      </c>
      <c r="V72" s="18">
        <f t="shared" si="102"/>
        <v>0</v>
      </c>
      <c r="W72" s="18">
        <f t="shared" si="102"/>
        <v>0</v>
      </c>
      <c r="X72" s="18">
        <f t="shared" si="102"/>
        <v>0</v>
      </c>
      <c r="Y72" s="18">
        <f t="shared" si="102"/>
        <v>0</v>
      </c>
      <c r="Z72" s="18">
        <f t="shared" si="102"/>
        <v>0</v>
      </c>
      <c r="AA72" s="18">
        <f t="shared" si="102"/>
        <v>0</v>
      </c>
      <c r="AB72" s="18">
        <f t="shared" si="102"/>
        <v>0</v>
      </c>
      <c r="AC72" s="18">
        <f t="shared" si="102"/>
        <v>0</v>
      </c>
      <c r="AD72" s="18">
        <f t="shared" si="102"/>
        <v>0</v>
      </c>
      <c r="AE72" s="18">
        <f t="shared" si="102"/>
        <v>0</v>
      </c>
      <c r="AF72" s="18">
        <f t="shared" si="102"/>
        <v>0</v>
      </c>
      <c r="AG72" s="18">
        <f t="shared" si="102"/>
        <v>0</v>
      </c>
      <c r="AH72" s="18">
        <f t="shared" si="102"/>
        <v>0</v>
      </c>
      <c r="AI72" s="18">
        <f t="shared" si="102"/>
        <v>0</v>
      </c>
      <c r="AJ72" s="18">
        <f t="shared" si="102"/>
        <v>0</v>
      </c>
      <c r="AK72" s="18">
        <f t="shared" si="102"/>
        <v>0</v>
      </c>
      <c r="AL72" s="18">
        <f t="shared" si="102"/>
        <v>0</v>
      </c>
      <c r="AM72" s="18">
        <f t="shared" si="102"/>
        <v>0</v>
      </c>
      <c r="AN72" s="18">
        <f t="shared" si="102"/>
        <v>0</v>
      </c>
      <c r="AO72" s="18">
        <f t="shared" si="102"/>
        <v>0</v>
      </c>
      <c r="AP72" s="18">
        <f t="shared" si="102"/>
        <v>0</v>
      </c>
      <c r="AQ72" s="18">
        <f t="shared" si="102"/>
        <v>0</v>
      </c>
      <c r="AR72" s="18">
        <f t="shared" si="102"/>
        <v>0</v>
      </c>
      <c r="AS72" s="18">
        <f t="shared" si="102"/>
        <v>0</v>
      </c>
      <c r="AT72" s="18">
        <f t="shared" si="102"/>
        <v>0</v>
      </c>
      <c r="AU72" s="18">
        <f t="shared" si="102"/>
        <v>0</v>
      </c>
      <c r="AV72" s="18">
        <f t="shared" si="102"/>
        <v>0</v>
      </c>
      <c r="AW72" s="18">
        <f t="shared" si="102"/>
        <v>0</v>
      </c>
      <c r="AX72" s="18">
        <f t="shared" si="102"/>
        <v>0</v>
      </c>
      <c r="AY72" s="18">
        <f t="shared" si="102"/>
        <v>0</v>
      </c>
      <c r="AZ72" s="18">
        <f t="shared" si="102"/>
        <v>0</v>
      </c>
      <c r="BA72" s="18">
        <f t="shared" si="102"/>
        <v>0</v>
      </c>
      <c r="BB72" s="18">
        <f t="shared" si="102"/>
        <v>0</v>
      </c>
      <c r="BC72" s="18">
        <f t="shared" si="102"/>
        <v>0</v>
      </c>
      <c r="BD72" s="18">
        <f t="shared" si="102"/>
        <v>0</v>
      </c>
      <c r="BE72" s="18">
        <f t="shared" si="102"/>
        <v>0</v>
      </c>
      <c r="BF72" s="18">
        <f t="shared" si="102"/>
        <v>0</v>
      </c>
      <c r="BG72" s="18">
        <f t="shared" si="102"/>
        <v>0</v>
      </c>
      <c r="BH72" s="18">
        <f t="shared" si="102"/>
        <v>0</v>
      </c>
      <c r="BI72" s="18">
        <f t="shared" si="102"/>
        <v>0</v>
      </c>
      <c r="BJ72" s="18">
        <f t="shared" si="102"/>
        <v>0</v>
      </c>
      <c r="BK72" s="283">
        <f>SUM(C72:BJ72)</f>
        <v>0</v>
      </c>
    </row>
    <row r="73" spans="1:63" s="5" customFormat="1" ht="12" hidden="1" customHeight="1" outlineLevel="1">
      <c r="A73" s="374"/>
      <c r="B73" s="258" t="s">
        <v>450</v>
      </c>
      <c r="C73" s="254">
        <f>BigCF!D269</f>
        <v>0</v>
      </c>
      <c r="D73" s="254">
        <f>BigCF!E269</f>
        <v>0</v>
      </c>
      <c r="E73" s="254">
        <f>BigCF!F269</f>
        <v>0</v>
      </c>
      <c r="F73" s="254">
        <f>BigCF!G269</f>
        <v>0</v>
      </c>
      <c r="G73" s="254">
        <f>BigCF!H269</f>
        <v>0</v>
      </c>
      <c r="H73" s="254">
        <f>BigCF!I269</f>
        <v>0</v>
      </c>
      <c r="I73" s="254">
        <f>BigCF!J269</f>
        <v>0</v>
      </c>
      <c r="J73" s="254">
        <f>BigCF!K269</f>
        <v>0</v>
      </c>
      <c r="K73" s="254">
        <f>BigCF!L269</f>
        <v>0</v>
      </c>
      <c r="L73" s="254">
        <f>BigCF!M269</f>
        <v>0</v>
      </c>
      <c r="M73" s="254">
        <f>BigCF!N269</f>
        <v>0</v>
      </c>
      <c r="N73" s="254">
        <f>BigCF!O269</f>
        <v>0</v>
      </c>
      <c r="O73" s="254">
        <f>BigCF!P269</f>
        <v>0</v>
      </c>
      <c r="P73" s="254">
        <f>BigCF!Q269</f>
        <v>0</v>
      </c>
      <c r="Q73" s="254">
        <f>BigCF!R269</f>
        <v>0</v>
      </c>
      <c r="R73" s="254">
        <f>BigCF!S269</f>
        <v>0</v>
      </c>
      <c r="S73" s="254">
        <f>BigCF!T269</f>
        <v>0</v>
      </c>
      <c r="T73" s="254">
        <f>BigCF!U269</f>
        <v>0</v>
      </c>
      <c r="U73" s="254">
        <f>BigCF!V269</f>
        <v>0</v>
      </c>
      <c r="V73" s="254">
        <f>BigCF!W269</f>
        <v>0</v>
      </c>
      <c r="W73" s="254">
        <f>BigCF!X269</f>
        <v>0</v>
      </c>
      <c r="X73" s="254">
        <f>BigCF!Y269</f>
        <v>0</v>
      </c>
      <c r="Y73" s="254">
        <f>BigCF!Z269</f>
        <v>0</v>
      </c>
      <c r="Z73" s="254">
        <f>BigCF!AA269</f>
        <v>0</v>
      </c>
      <c r="AA73" s="254">
        <f>BigCF!AB269</f>
        <v>0</v>
      </c>
      <c r="AB73" s="254">
        <f>BigCF!AC269</f>
        <v>0</v>
      </c>
      <c r="AC73" s="254">
        <f>BigCF!AD269</f>
        <v>0</v>
      </c>
      <c r="AD73" s="254">
        <f>BigCF!AE269</f>
        <v>0</v>
      </c>
      <c r="AE73" s="254">
        <f>BigCF!AF269</f>
        <v>0</v>
      </c>
      <c r="AF73" s="254">
        <f>BigCF!AG269</f>
        <v>0</v>
      </c>
      <c r="AG73" s="254">
        <f>BigCF!AH269</f>
        <v>0</v>
      </c>
      <c r="AH73" s="254">
        <f>BigCF!AI269</f>
        <v>0</v>
      </c>
      <c r="AI73" s="254">
        <f>BigCF!AJ269</f>
        <v>0</v>
      </c>
      <c r="AJ73" s="254">
        <f>BigCF!AK269</f>
        <v>0</v>
      </c>
      <c r="AK73" s="254">
        <f>BigCF!AL269</f>
        <v>0</v>
      </c>
      <c r="AL73" s="254">
        <f>BigCF!AM269</f>
        <v>0</v>
      </c>
      <c r="AM73" s="254">
        <f>BigCF!AN269</f>
        <v>0</v>
      </c>
      <c r="AN73" s="254">
        <f>BigCF!AO269</f>
        <v>0</v>
      </c>
      <c r="AO73" s="254">
        <f>BigCF!AP269</f>
        <v>0</v>
      </c>
      <c r="AP73" s="254">
        <f>BigCF!AQ269</f>
        <v>0</v>
      </c>
      <c r="AQ73" s="254">
        <f>BigCF!AR269</f>
        <v>0</v>
      </c>
      <c r="AR73" s="254">
        <f>BigCF!AS269</f>
        <v>0</v>
      </c>
      <c r="AS73" s="254">
        <f>BigCF!AT269</f>
        <v>0</v>
      </c>
      <c r="AT73" s="254">
        <f>BigCF!AU269</f>
        <v>0</v>
      </c>
      <c r="AU73" s="254">
        <f>BigCF!AV269</f>
        <v>0</v>
      </c>
      <c r="AV73" s="254">
        <f>BigCF!AW269</f>
        <v>0</v>
      </c>
      <c r="AW73" s="254">
        <f>BigCF!AX269</f>
        <v>0</v>
      </c>
      <c r="AX73" s="254">
        <f>BigCF!AY269</f>
        <v>0</v>
      </c>
      <c r="AY73" s="254">
        <f>BigCF!AZ269</f>
        <v>0</v>
      </c>
      <c r="AZ73" s="254">
        <f>BigCF!BA269</f>
        <v>0</v>
      </c>
      <c r="BA73" s="254">
        <f>BigCF!BB269</f>
        <v>0</v>
      </c>
      <c r="BB73" s="254">
        <f>BigCF!BC269</f>
        <v>0</v>
      </c>
      <c r="BC73" s="254">
        <f>BigCF!BD269</f>
        <v>0</v>
      </c>
      <c r="BD73" s="254">
        <f>BigCF!BE269</f>
        <v>0</v>
      </c>
      <c r="BE73" s="254">
        <f>BigCF!BF269</f>
        <v>0</v>
      </c>
      <c r="BF73" s="254">
        <f>BigCF!BG269</f>
        <v>0</v>
      </c>
      <c r="BG73" s="254">
        <f>BigCF!BH269</f>
        <v>0</v>
      </c>
      <c r="BH73" s="254">
        <f>BigCF!BI269</f>
        <v>0</v>
      </c>
      <c r="BI73" s="254">
        <f>BigCF!BJ269</f>
        <v>0</v>
      </c>
      <c r="BJ73" s="254">
        <f>BigCF!BK269</f>
        <v>0</v>
      </c>
      <c r="BK73" s="283">
        <f>SUM(C73:BJ73)</f>
        <v>0</v>
      </c>
    </row>
    <row r="74" spans="1:63" s="5" customFormat="1" ht="12" hidden="1" customHeight="1" outlineLevel="1">
      <c r="A74" s="374"/>
      <c r="B74" s="258" t="s">
        <v>451</v>
      </c>
      <c r="C74" s="254">
        <f>BigCF!D270</f>
        <v>0</v>
      </c>
      <c r="D74" s="254">
        <f>BigCF!E270</f>
        <v>0</v>
      </c>
      <c r="E74" s="254">
        <f>BigCF!F270</f>
        <v>0</v>
      </c>
      <c r="F74" s="254">
        <f>BigCF!G270</f>
        <v>0</v>
      </c>
      <c r="G74" s="254">
        <f>BigCF!H270</f>
        <v>0</v>
      </c>
      <c r="H74" s="254">
        <f>BigCF!I270</f>
        <v>0</v>
      </c>
      <c r="I74" s="254">
        <f>BigCF!J270</f>
        <v>0</v>
      </c>
      <c r="J74" s="254">
        <f>BigCF!K270</f>
        <v>0</v>
      </c>
      <c r="K74" s="254">
        <f>BigCF!L270</f>
        <v>0</v>
      </c>
      <c r="L74" s="254">
        <f>BigCF!M270</f>
        <v>0</v>
      </c>
      <c r="M74" s="254">
        <f>BigCF!N270</f>
        <v>0</v>
      </c>
      <c r="N74" s="254">
        <f>BigCF!O270</f>
        <v>0</v>
      </c>
      <c r="O74" s="254">
        <f>BigCF!P270</f>
        <v>0</v>
      </c>
      <c r="P74" s="254">
        <f>BigCF!Q270</f>
        <v>0</v>
      </c>
      <c r="Q74" s="254">
        <f>BigCF!R270</f>
        <v>0</v>
      </c>
      <c r="R74" s="254">
        <f>BigCF!S270</f>
        <v>0</v>
      </c>
      <c r="S74" s="254">
        <f>BigCF!T270</f>
        <v>0</v>
      </c>
      <c r="T74" s="254">
        <f>BigCF!U270</f>
        <v>0</v>
      </c>
      <c r="U74" s="254">
        <f>BigCF!V270</f>
        <v>0</v>
      </c>
      <c r="V74" s="254">
        <f>BigCF!W270</f>
        <v>0</v>
      </c>
      <c r="W74" s="254">
        <f>BigCF!X270</f>
        <v>0</v>
      </c>
      <c r="X74" s="254">
        <f>BigCF!Y270</f>
        <v>0</v>
      </c>
      <c r="Y74" s="254">
        <f>BigCF!Z270</f>
        <v>0</v>
      </c>
      <c r="Z74" s="254">
        <f>BigCF!AA270</f>
        <v>0</v>
      </c>
      <c r="AA74" s="254">
        <f>BigCF!AB270</f>
        <v>0</v>
      </c>
      <c r="AB74" s="254">
        <f>BigCF!AC270</f>
        <v>0</v>
      </c>
      <c r="AC74" s="254">
        <f>BigCF!AD270</f>
        <v>0</v>
      </c>
      <c r="AD74" s="254">
        <f>BigCF!AE270</f>
        <v>0</v>
      </c>
      <c r="AE74" s="254">
        <f>BigCF!AF270</f>
        <v>0</v>
      </c>
      <c r="AF74" s="254">
        <f>BigCF!AG270</f>
        <v>0</v>
      </c>
      <c r="AG74" s="254">
        <f>BigCF!AH270</f>
        <v>0</v>
      </c>
      <c r="AH74" s="254">
        <f>BigCF!AI270</f>
        <v>0</v>
      </c>
      <c r="AI74" s="254">
        <f>BigCF!AJ270</f>
        <v>0</v>
      </c>
      <c r="AJ74" s="254">
        <f>BigCF!AK270</f>
        <v>0</v>
      </c>
      <c r="AK74" s="254">
        <f>BigCF!AL270</f>
        <v>0</v>
      </c>
      <c r="AL74" s="254">
        <f>BigCF!AM270</f>
        <v>0</v>
      </c>
      <c r="AM74" s="254">
        <f>BigCF!AN270</f>
        <v>0</v>
      </c>
      <c r="AN74" s="254">
        <f>BigCF!AO270</f>
        <v>0</v>
      </c>
      <c r="AO74" s="254">
        <f>BigCF!AP270</f>
        <v>0</v>
      </c>
      <c r="AP74" s="254">
        <f>BigCF!AQ270</f>
        <v>0</v>
      </c>
      <c r="AQ74" s="254">
        <f>BigCF!AR270</f>
        <v>0</v>
      </c>
      <c r="AR74" s="254">
        <f>BigCF!AS270</f>
        <v>0</v>
      </c>
      <c r="AS74" s="254">
        <f>BigCF!AT270</f>
        <v>0</v>
      </c>
      <c r="AT74" s="254">
        <f>BigCF!AU270</f>
        <v>0</v>
      </c>
      <c r="AU74" s="254">
        <f>BigCF!AV270</f>
        <v>0</v>
      </c>
      <c r="AV74" s="254">
        <f>BigCF!AW270</f>
        <v>0</v>
      </c>
      <c r="AW74" s="254">
        <f>BigCF!AX270</f>
        <v>0</v>
      </c>
      <c r="AX74" s="254">
        <f>BigCF!AY270</f>
        <v>0</v>
      </c>
      <c r="AY74" s="254">
        <f>BigCF!AZ270</f>
        <v>0</v>
      </c>
      <c r="AZ74" s="254">
        <f>BigCF!BA270</f>
        <v>0</v>
      </c>
      <c r="BA74" s="254">
        <f>BigCF!BB270</f>
        <v>0</v>
      </c>
      <c r="BB74" s="254">
        <f>BigCF!BC270</f>
        <v>0</v>
      </c>
      <c r="BC74" s="254">
        <f>BigCF!BD270</f>
        <v>0</v>
      </c>
      <c r="BD74" s="254">
        <f>BigCF!BE270</f>
        <v>0</v>
      </c>
      <c r="BE74" s="254">
        <f>BigCF!BF270</f>
        <v>0</v>
      </c>
      <c r="BF74" s="254">
        <f>BigCF!BG270</f>
        <v>0</v>
      </c>
      <c r="BG74" s="254">
        <f>BigCF!BH270</f>
        <v>0</v>
      </c>
      <c r="BH74" s="254">
        <f>BigCF!BI270</f>
        <v>0</v>
      </c>
      <c r="BI74" s="254">
        <f>BigCF!BJ270</f>
        <v>0</v>
      </c>
      <c r="BJ74" s="254">
        <f>BigCF!BK270</f>
        <v>0</v>
      </c>
      <c r="BK74" s="283">
        <f>SUM(C74:BJ74)</f>
        <v>0</v>
      </c>
    </row>
    <row r="75" spans="1:63" s="5" customFormat="1" ht="12" hidden="1" customHeight="1" outlineLevel="1">
      <c r="A75" s="374"/>
      <c r="B75" s="258" t="s">
        <v>452</v>
      </c>
      <c r="C75" s="254">
        <f>BigCF!D271</f>
        <v>0</v>
      </c>
      <c r="D75" s="254">
        <f>BigCF!E271</f>
        <v>0</v>
      </c>
      <c r="E75" s="254">
        <f>BigCF!F271</f>
        <v>0</v>
      </c>
      <c r="F75" s="254">
        <f>BigCF!G271</f>
        <v>0</v>
      </c>
      <c r="G75" s="254">
        <f>BigCF!H271</f>
        <v>0</v>
      </c>
      <c r="H75" s="254">
        <f>BigCF!I271</f>
        <v>0</v>
      </c>
      <c r="I75" s="254">
        <f>BigCF!J271</f>
        <v>0</v>
      </c>
      <c r="J75" s="254">
        <f>BigCF!K271</f>
        <v>0</v>
      </c>
      <c r="K75" s="254">
        <f>BigCF!L271</f>
        <v>0</v>
      </c>
      <c r="L75" s="254">
        <f>BigCF!M271</f>
        <v>0</v>
      </c>
      <c r="M75" s="254">
        <f>BigCF!N271</f>
        <v>0</v>
      </c>
      <c r="N75" s="254">
        <f>BigCF!O271</f>
        <v>0</v>
      </c>
      <c r="O75" s="254">
        <f>BigCF!P271</f>
        <v>0</v>
      </c>
      <c r="P75" s="254">
        <f>BigCF!Q271</f>
        <v>0</v>
      </c>
      <c r="Q75" s="254">
        <f>BigCF!R271</f>
        <v>0</v>
      </c>
      <c r="R75" s="254">
        <f>BigCF!S271</f>
        <v>0</v>
      </c>
      <c r="S75" s="254">
        <f>BigCF!T271</f>
        <v>0</v>
      </c>
      <c r="T75" s="254">
        <f>BigCF!U271</f>
        <v>0</v>
      </c>
      <c r="U75" s="254">
        <f>BigCF!V271</f>
        <v>0</v>
      </c>
      <c r="V75" s="254">
        <f>BigCF!W271</f>
        <v>0</v>
      </c>
      <c r="W75" s="254">
        <f>BigCF!X271</f>
        <v>0</v>
      </c>
      <c r="X75" s="254">
        <f>BigCF!Y271</f>
        <v>0</v>
      </c>
      <c r="Y75" s="254">
        <f>BigCF!Z271</f>
        <v>0</v>
      </c>
      <c r="Z75" s="254">
        <f>BigCF!AA271</f>
        <v>0</v>
      </c>
      <c r="AA75" s="254">
        <f>BigCF!AB271</f>
        <v>0</v>
      </c>
      <c r="AB75" s="254">
        <f>BigCF!AC271</f>
        <v>0</v>
      </c>
      <c r="AC75" s="254">
        <f>BigCF!AD271</f>
        <v>0</v>
      </c>
      <c r="AD75" s="254">
        <f>BigCF!AE271</f>
        <v>0</v>
      </c>
      <c r="AE75" s="254">
        <f>BigCF!AF271</f>
        <v>0</v>
      </c>
      <c r="AF75" s="254">
        <f>BigCF!AG271</f>
        <v>0</v>
      </c>
      <c r="AG75" s="254">
        <f>BigCF!AH271</f>
        <v>0</v>
      </c>
      <c r="AH75" s="254">
        <f>BigCF!AI271</f>
        <v>0</v>
      </c>
      <c r="AI75" s="254">
        <f>BigCF!AJ271</f>
        <v>0</v>
      </c>
      <c r="AJ75" s="254">
        <f>BigCF!AK271</f>
        <v>0</v>
      </c>
      <c r="AK75" s="254">
        <f>BigCF!AL271</f>
        <v>0</v>
      </c>
      <c r="AL75" s="254">
        <f>BigCF!AM271</f>
        <v>0</v>
      </c>
      <c r="AM75" s="254">
        <f>BigCF!AN271</f>
        <v>0</v>
      </c>
      <c r="AN75" s="254">
        <f>BigCF!AO271</f>
        <v>0</v>
      </c>
      <c r="AO75" s="254">
        <f>BigCF!AP271</f>
        <v>0</v>
      </c>
      <c r="AP75" s="254">
        <f>BigCF!AQ271</f>
        <v>0</v>
      </c>
      <c r="AQ75" s="254">
        <f>BigCF!AR271</f>
        <v>0</v>
      </c>
      <c r="AR75" s="254">
        <f>BigCF!AS271</f>
        <v>0</v>
      </c>
      <c r="AS75" s="254">
        <f>BigCF!AT271</f>
        <v>0</v>
      </c>
      <c r="AT75" s="254">
        <f>BigCF!AU271</f>
        <v>0</v>
      </c>
      <c r="AU75" s="254">
        <f>BigCF!AV271</f>
        <v>0</v>
      </c>
      <c r="AV75" s="254">
        <f>BigCF!AW271</f>
        <v>0</v>
      </c>
      <c r="AW75" s="254">
        <f>BigCF!AX271</f>
        <v>0</v>
      </c>
      <c r="AX75" s="254">
        <f>BigCF!AY271</f>
        <v>0</v>
      </c>
      <c r="AY75" s="254">
        <f>BigCF!AZ271</f>
        <v>0</v>
      </c>
      <c r="AZ75" s="254">
        <f>BigCF!BA271</f>
        <v>0</v>
      </c>
      <c r="BA75" s="254">
        <f>BigCF!BB271</f>
        <v>0</v>
      </c>
      <c r="BB75" s="254">
        <f>BigCF!BC271</f>
        <v>0</v>
      </c>
      <c r="BC75" s="254">
        <f>BigCF!BD271</f>
        <v>0</v>
      </c>
      <c r="BD75" s="254">
        <f>BigCF!BE271</f>
        <v>0</v>
      </c>
      <c r="BE75" s="254">
        <f>BigCF!BF271</f>
        <v>0</v>
      </c>
      <c r="BF75" s="254">
        <f>BigCF!BG271</f>
        <v>0</v>
      </c>
      <c r="BG75" s="254">
        <f>BigCF!BH271</f>
        <v>0</v>
      </c>
      <c r="BH75" s="254">
        <f>BigCF!BI271</f>
        <v>0</v>
      </c>
      <c r="BI75" s="254">
        <f>BigCF!BJ271</f>
        <v>0</v>
      </c>
      <c r="BJ75" s="254">
        <f>BigCF!BK271</f>
        <v>0</v>
      </c>
      <c r="BK75" s="283">
        <f>SUM(C75:BJ75)</f>
        <v>0</v>
      </c>
    </row>
    <row r="76" spans="1:63" s="5" customFormat="1" ht="12" hidden="1" customHeight="1" outlineLevel="1">
      <c r="A76" s="374"/>
      <c r="B76" s="258" t="s">
        <v>453</v>
      </c>
      <c r="C76" s="254">
        <f>BigCF!D272</f>
        <v>0</v>
      </c>
      <c r="D76" s="254">
        <f>BigCF!E272</f>
        <v>0</v>
      </c>
      <c r="E76" s="254">
        <f>BigCF!F272</f>
        <v>0</v>
      </c>
      <c r="F76" s="254">
        <f>BigCF!G272</f>
        <v>0</v>
      </c>
      <c r="G76" s="254">
        <f>BigCF!H272</f>
        <v>0</v>
      </c>
      <c r="H76" s="254">
        <f>BigCF!I272</f>
        <v>0</v>
      </c>
      <c r="I76" s="254">
        <f>BigCF!J272</f>
        <v>0</v>
      </c>
      <c r="J76" s="254">
        <f>BigCF!K272</f>
        <v>0</v>
      </c>
      <c r="K76" s="254">
        <f>BigCF!L272</f>
        <v>0</v>
      </c>
      <c r="L76" s="254">
        <f>BigCF!M272</f>
        <v>0</v>
      </c>
      <c r="M76" s="254">
        <f>BigCF!N272</f>
        <v>0</v>
      </c>
      <c r="N76" s="254">
        <f>BigCF!O272</f>
        <v>0</v>
      </c>
      <c r="O76" s="254">
        <f>BigCF!P272</f>
        <v>0</v>
      </c>
      <c r="P76" s="254">
        <f>BigCF!Q272</f>
        <v>0</v>
      </c>
      <c r="Q76" s="254">
        <f>BigCF!R272</f>
        <v>0</v>
      </c>
      <c r="R76" s="254">
        <f>BigCF!S272</f>
        <v>0</v>
      </c>
      <c r="S76" s="254">
        <f>BigCF!T272</f>
        <v>0</v>
      </c>
      <c r="T76" s="254">
        <f>BigCF!U272</f>
        <v>0</v>
      </c>
      <c r="U76" s="254">
        <f>BigCF!V272</f>
        <v>0</v>
      </c>
      <c r="V76" s="254">
        <f>BigCF!W272</f>
        <v>0</v>
      </c>
      <c r="W76" s="254">
        <f>BigCF!X272</f>
        <v>0</v>
      </c>
      <c r="X76" s="254">
        <f>BigCF!Y272</f>
        <v>0</v>
      </c>
      <c r="Y76" s="254">
        <f>BigCF!Z272</f>
        <v>0</v>
      </c>
      <c r="Z76" s="254">
        <f>BigCF!AA272</f>
        <v>0</v>
      </c>
      <c r="AA76" s="254">
        <f>BigCF!AB272</f>
        <v>0</v>
      </c>
      <c r="AB76" s="254">
        <f>BigCF!AC272</f>
        <v>0</v>
      </c>
      <c r="AC76" s="254">
        <f>BigCF!AD272</f>
        <v>0</v>
      </c>
      <c r="AD76" s="254">
        <f>BigCF!AE272</f>
        <v>0</v>
      </c>
      <c r="AE76" s="254">
        <f>BigCF!AF272</f>
        <v>0</v>
      </c>
      <c r="AF76" s="254">
        <f>BigCF!AG272</f>
        <v>0</v>
      </c>
      <c r="AG76" s="254">
        <f>BigCF!AH272</f>
        <v>0</v>
      </c>
      <c r="AH76" s="254">
        <f>BigCF!AI272</f>
        <v>0</v>
      </c>
      <c r="AI76" s="254">
        <f>BigCF!AJ272</f>
        <v>0</v>
      </c>
      <c r="AJ76" s="254">
        <f>BigCF!AK272</f>
        <v>0</v>
      </c>
      <c r="AK76" s="254">
        <f>BigCF!AL272</f>
        <v>0</v>
      </c>
      <c r="AL76" s="254">
        <f>BigCF!AM272</f>
        <v>0</v>
      </c>
      <c r="AM76" s="254">
        <f>BigCF!AN272</f>
        <v>0</v>
      </c>
      <c r="AN76" s="254">
        <f>BigCF!AO272</f>
        <v>0</v>
      </c>
      <c r="AO76" s="254">
        <f>BigCF!AP272</f>
        <v>0</v>
      </c>
      <c r="AP76" s="254">
        <f>BigCF!AQ272</f>
        <v>0</v>
      </c>
      <c r="AQ76" s="254">
        <f>BigCF!AR272</f>
        <v>0</v>
      </c>
      <c r="AR76" s="254">
        <f>BigCF!AS272</f>
        <v>0</v>
      </c>
      <c r="AS76" s="254">
        <f>BigCF!AT272</f>
        <v>0</v>
      </c>
      <c r="AT76" s="254">
        <f>BigCF!AU272</f>
        <v>0</v>
      </c>
      <c r="AU76" s="254">
        <f>BigCF!AV272</f>
        <v>0</v>
      </c>
      <c r="AV76" s="254">
        <f>BigCF!AW272</f>
        <v>0</v>
      </c>
      <c r="AW76" s="254">
        <f>BigCF!AX272</f>
        <v>0</v>
      </c>
      <c r="AX76" s="254">
        <f>BigCF!AY272</f>
        <v>0</v>
      </c>
      <c r="AY76" s="254">
        <f>BigCF!AZ272</f>
        <v>0</v>
      </c>
      <c r="AZ76" s="254">
        <f>BigCF!BA272</f>
        <v>0</v>
      </c>
      <c r="BA76" s="254">
        <f>BigCF!BB272</f>
        <v>0</v>
      </c>
      <c r="BB76" s="254">
        <f>BigCF!BC272</f>
        <v>0</v>
      </c>
      <c r="BC76" s="254">
        <f>BigCF!BD272</f>
        <v>0</v>
      </c>
      <c r="BD76" s="254">
        <f>BigCF!BE272</f>
        <v>0</v>
      </c>
      <c r="BE76" s="254">
        <f>BigCF!BF272</f>
        <v>0</v>
      </c>
      <c r="BF76" s="254">
        <f>BigCF!BG272</f>
        <v>0</v>
      </c>
      <c r="BG76" s="254">
        <f>BigCF!BH272</f>
        <v>0</v>
      </c>
      <c r="BH76" s="254">
        <f>BigCF!BI272</f>
        <v>0</v>
      </c>
      <c r="BI76" s="254">
        <f>BigCF!BJ272</f>
        <v>0</v>
      </c>
      <c r="BJ76" s="254">
        <f>BigCF!BK272</f>
        <v>0</v>
      </c>
      <c r="BK76" s="283">
        <f>SUM(C76:BJ76)</f>
        <v>0</v>
      </c>
    </row>
    <row r="77" spans="1:63" s="5" customFormat="1" ht="12" hidden="1" customHeight="1" outlineLevel="1">
      <c r="A77" s="374"/>
      <c r="B77" s="258" t="s">
        <v>454</v>
      </c>
      <c r="C77" s="254">
        <f>BigCF!D273</f>
        <v>0</v>
      </c>
      <c r="D77" s="254">
        <f>BigCF!E273</f>
        <v>0</v>
      </c>
      <c r="E77" s="254">
        <f>BigCF!F273</f>
        <v>0</v>
      </c>
      <c r="F77" s="254">
        <f>BigCF!G273</f>
        <v>0</v>
      </c>
      <c r="G77" s="254">
        <f>BigCF!H273</f>
        <v>0</v>
      </c>
      <c r="H77" s="254">
        <f>BigCF!I273</f>
        <v>0</v>
      </c>
      <c r="I77" s="254">
        <f>BigCF!J273</f>
        <v>0</v>
      </c>
      <c r="J77" s="254">
        <f>BigCF!K273</f>
        <v>0</v>
      </c>
      <c r="K77" s="254">
        <f>BigCF!L273</f>
        <v>0</v>
      </c>
      <c r="L77" s="254">
        <f>BigCF!M273</f>
        <v>0</v>
      </c>
      <c r="M77" s="254">
        <f>BigCF!N273</f>
        <v>0</v>
      </c>
      <c r="N77" s="254">
        <f>BigCF!O273</f>
        <v>0</v>
      </c>
      <c r="O77" s="254">
        <f>BigCF!P273</f>
        <v>0</v>
      </c>
      <c r="P77" s="254">
        <f>BigCF!Q273</f>
        <v>0</v>
      </c>
      <c r="Q77" s="254">
        <f>BigCF!R273</f>
        <v>0</v>
      </c>
      <c r="R77" s="254">
        <f>BigCF!S273</f>
        <v>0</v>
      </c>
      <c r="S77" s="254">
        <f>BigCF!T273</f>
        <v>0</v>
      </c>
      <c r="T77" s="254">
        <f>BigCF!U273</f>
        <v>0</v>
      </c>
      <c r="U77" s="254">
        <f>BigCF!V273</f>
        <v>0</v>
      </c>
      <c r="V77" s="254">
        <f>BigCF!W273</f>
        <v>0</v>
      </c>
      <c r="W77" s="254">
        <f>BigCF!X273</f>
        <v>0</v>
      </c>
      <c r="X77" s="254">
        <f>BigCF!Y273</f>
        <v>0</v>
      </c>
      <c r="Y77" s="254">
        <f>BigCF!Z273</f>
        <v>0</v>
      </c>
      <c r="Z77" s="254">
        <f>BigCF!AA273</f>
        <v>0</v>
      </c>
      <c r="AA77" s="254">
        <f>BigCF!AB273</f>
        <v>0</v>
      </c>
      <c r="AB77" s="254">
        <f>BigCF!AC273</f>
        <v>0</v>
      </c>
      <c r="AC77" s="254">
        <f>BigCF!AD273</f>
        <v>0</v>
      </c>
      <c r="AD77" s="254">
        <f>BigCF!AE273</f>
        <v>0</v>
      </c>
      <c r="AE77" s="254">
        <f>BigCF!AF273</f>
        <v>0</v>
      </c>
      <c r="AF77" s="254">
        <f>BigCF!AG273</f>
        <v>0</v>
      </c>
      <c r="AG77" s="254">
        <f>BigCF!AH273</f>
        <v>0</v>
      </c>
      <c r="AH77" s="254">
        <f>BigCF!AI273</f>
        <v>0</v>
      </c>
      <c r="AI77" s="254">
        <f>BigCF!AJ273</f>
        <v>0</v>
      </c>
      <c r="AJ77" s="254">
        <f>BigCF!AK273</f>
        <v>0</v>
      </c>
      <c r="AK77" s="254">
        <f>BigCF!AL273</f>
        <v>0</v>
      </c>
      <c r="AL77" s="254">
        <f>BigCF!AM273</f>
        <v>0</v>
      </c>
      <c r="AM77" s="254">
        <f>BigCF!AN273</f>
        <v>0</v>
      </c>
      <c r="AN77" s="254">
        <f>BigCF!AO273</f>
        <v>0</v>
      </c>
      <c r="AO77" s="254">
        <f>BigCF!AP273</f>
        <v>0</v>
      </c>
      <c r="AP77" s="254">
        <f>BigCF!AQ273</f>
        <v>0</v>
      </c>
      <c r="AQ77" s="254">
        <f>BigCF!AR273</f>
        <v>0</v>
      </c>
      <c r="AR77" s="254">
        <f>BigCF!AS273</f>
        <v>0</v>
      </c>
      <c r="AS77" s="254">
        <f>BigCF!AT273</f>
        <v>0</v>
      </c>
      <c r="AT77" s="254">
        <f>BigCF!AU273</f>
        <v>0</v>
      </c>
      <c r="AU77" s="254">
        <f>BigCF!AV273</f>
        <v>0</v>
      </c>
      <c r="AV77" s="254">
        <f>BigCF!AW273</f>
        <v>0</v>
      </c>
      <c r="AW77" s="254">
        <f>BigCF!AX273</f>
        <v>0</v>
      </c>
      <c r="AX77" s="254">
        <f>BigCF!AY273</f>
        <v>0</v>
      </c>
      <c r="AY77" s="254">
        <f>BigCF!AZ273</f>
        <v>0</v>
      </c>
      <c r="AZ77" s="254">
        <f>BigCF!BA273</f>
        <v>0</v>
      </c>
      <c r="BA77" s="254">
        <f>BigCF!BB273</f>
        <v>0</v>
      </c>
      <c r="BB77" s="254">
        <f>BigCF!BC273</f>
        <v>0</v>
      </c>
      <c r="BC77" s="254">
        <f>BigCF!BD273</f>
        <v>0</v>
      </c>
      <c r="BD77" s="254">
        <f>BigCF!BE273</f>
        <v>0</v>
      </c>
      <c r="BE77" s="254">
        <f>BigCF!BF273</f>
        <v>0</v>
      </c>
      <c r="BF77" s="254">
        <f>BigCF!BG273</f>
        <v>0</v>
      </c>
      <c r="BG77" s="254">
        <f>BigCF!BH273</f>
        <v>0</v>
      </c>
      <c r="BH77" s="254">
        <f>BigCF!BI273</f>
        <v>0</v>
      </c>
      <c r="BI77" s="254">
        <f>BigCF!BJ273</f>
        <v>0</v>
      </c>
      <c r="BJ77" s="254">
        <f>BigCF!BK273</f>
        <v>0</v>
      </c>
      <c r="BK77" s="283">
        <f>SUM(C77:BJ77)</f>
        <v>0</v>
      </c>
    </row>
    <row r="78" spans="1:63" s="5" customFormat="1" ht="12" hidden="1" customHeight="1" outlineLevel="1">
      <c r="A78" s="374"/>
      <c r="B78" s="258" t="s">
        <v>928</v>
      </c>
      <c r="C78" s="254">
        <f>BigCF!D274</f>
        <v>0</v>
      </c>
      <c r="D78" s="254">
        <f>BigCF!E274</f>
        <v>0</v>
      </c>
      <c r="E78" s="254">
        <f>BigCF!F274</f>
        <v>0</v>
      </c>
      <c r="F78" s="254">
        <f>BigCF!G274</f>
        <v>0</v>
      </c>
      <c r="G78" s="254">
        <f>BigCF!H274</f>
        <v>0</v>
      </c>
      <c r="H78" s="254">
        <f>BigCF!I274</f>
        <v>0</v>
      </c>
      <c r="I78" s="254">
        <f>BigCF!J274</f>
        <v>0</v>
      </c>
      <c r="J78" s="254">
        <f>BigCF!K274</f>
        <v>0</v>
      </c>
      <c r="K78" s="254">
        <f>BigCF!L274</f>
        <v>0</v>
      </c>
      <c r="L78" s="254">
        <f>BigCF!M274</f>
        <v>0</v>
      </c>
      <c r="M78" s="254">
        <f>BigCF!N274</f>
        <v>0</v>
      </c>
      <c r="N78" s="254">
        <f>BigCF!O274</f>
        <v>0</v>
      </c>
      <c r="O78" s="254">
        <f>BigCF!P274</f>
        <v>0</v>
      </c>
      <c r="P78" s="254">
        <f>BigCF!Q274</f>
        <v>0</v>
      </c>
      <c r="Q78" s="254">
        <f>BigCF!R274</f>
        <v>0</v>
      </c>
      <c r="R78" s="254">
        <f>BigCF!S274</f>
        <v>0</v>
      </c>
      <c r="S78" s="254">
        <f>BigCF!T274</f>
        <v>0</v>
      </c>
      <c r="T78" s="254">
        <f>BigCF!U274</f>
        <v>0</v>
      </c>
      <c r="U78" s="254">
        <f>BigCF!V274</f>
        <v>0</v>
      </c>
      <c r="V78" s="254">
        <f>BigCF!W274</f>
        <v>0</v>
      </c>
      <c r="W78" s="254">
        <f>BigCF!X274</f>
        <v>0</v>
      </c>
      <c r="X78" s="254">
        <f>BigCF!Y274</f>
        <v>0</v>
      </c>
      <c r="Y78" s="254">
        <f>BigCF!Z274</f>
        <v>0</v>
      </c>
      <c r="Z78" s="254">
        <f>BigCF!AA274</f>
        <v>0</v>
      </c>
      <c r="AA78" s="254">
        <f>BigCF!AB274</f>
        <v>0</v>
      </c>
      <c r="AB78" s="254">
        <f>BigCF!AC274</f>
        <v>0</v>
      </c>
      <c r="AC78" s="254">
        <f>BigCF!AD274</f>
        <v>0</v>
      </c>
      <c r="AD78" s="254">
        <f>BigCF!AE274</f>
        <v>0</v>
      </c>
      <c r="AE78" s="254">
        <f>BigCF!AF274</f>
        <v>0</v>
      </c>
      <c r="AF78" s="254">
        <f>BigCF!AG274</f>
        <v>0</v>
      </c>
      <c r="AG78" s="254">
        <f>BigCF!AH274</f>
        <v>0</v>
      </c>
      <c r="AH78" s="254">
        <f>BigCF!AI274</f>
        <v>0</v>
      </c>
      <c r="AI78" s="254">
        <f>BigCF!AJ274</f>
        <v>0</v>
      </c>
      <c r="AJ78" s="254">
        <f>BigCF!AK274</f>
        <v>0</v>
      </c>
      <c r="AK78" s="254">
        <f>BigCF!AL274</f>
        <v>0</v>
      </c>
      <c r="AL78" s="254">
        <f>BigCF!AM274</f>
        <v>0</v>
      </c>
      <c r="AM78" s="254">
        <f>BigCF!AN274</f>
        <v>0</v>
      </c>
      <c r="AN78" s="254">
        <f>BigCF!AO274</f>
        <v>0</v>
      </c>
      <c r="AO78" s="254">
        <f>BigCF!AP274</f>
        <v>0</v>
      </c>
      <c r="AP78" s="254">
        <f>BigCF!AQ274</f>
        <v>0</v>
      </c>
      <c r="AQ78" s="254">
        <f>BigCF!AR274</f>
        <v>0</v>
      </c>
      <c r="AR78" s="254">
        <f>BigCF!AS274</f>
        <v>0</v>
      </c>
      <c r="AS78" s="254">
        <f>BigCF!AT274</f>
        <v>0</v>
      </c>
      <c r="AT78" s="254">
        <f>BigCF!AU274</f>
        <v>0</v>
      </c>
      <c r="AU78" s="254">
        <f>BigCF!AV274</f>
        <v>0</v>
      </c>
      <c r="AV78" s="254">
        <f>BigCF!AW274</f>
        <v>0</v>
      </c>
      <c r="AW78" s="254">
        <f>BigCF!AX274</f>
        <v>0</v>
      </c>
      <c r="AX78" s="254">
        <f>BigCF!AY274</f>
        <v>0</v>
      </c>
      <c r="AY78" s="254">
        <f>BigCF!AZ274</f>
        <v>0</v>
      </c>
      <c r="AZ78" s="254">
        <f>BigCF!BA274</f>
        <v>0</v>
      </c>
      <c r="BA78" s="254">
        <f>BigCF!BB274</f>
        <v>0</v>
      </c>
      <c r="BB78" s="254">
        <f>BigCF!BC274</f>
        <v>0</v>
      </c>
      <c r="BC78" s="254">
        <f>BigCF!BD274</f>
        <v>0</v>
      </c>
      <c r="BD78" s="254">
        <f>BigCF!BE274</f>
        <v>0</v>
      </c>
      <c r="BE78" s="254">
        <f>BigCF!BF274</f>
        <v>0</v>
      </c>
      <c r="BF78" s="254">
        <f>BigCF!BG274</f>
        <v>0</v>
      </c>
      <c r="BG78" s="254">
        <f>BigCF!BH274</f>
        <v>0</v>
      </c>
      <c r="BH78" s="254">
        <f>BigCF!BI274</f>
        <v>0</v>
      </c>
      <c r="BI78" s="254">
        <f>BigCF!BJ274</f>
        <v>0</v>
      </c>
      <c r="BJ78" s="254">
        <f>BigCF!BK274</f>
        <v>0</v>
      </c>
      <c r="BK78" s="283">
        <f>SUM(C78:BJ78)</f>
        <v>0</v>
      </c>
    </row>
    <row r="79" spans="1:63" s="5" customFormat="1" ht="12" hidden="1" customHeight="1" outlineLevel="1">
      <c r="A79" s="374"/>
      <c r="B79" s="258" t="s">
        <v>906</v>
      </c>
      <c r="C79" s="254">
        <f>BigCF!D105</f>
        <v>0</v>
      </c>
      <c r="D79" s="254">
        <f>BigCF!E105</f>
        <v>0</v>
      </c>
      <c r="E79" s="254">
        <f>BigCF!F105</f>
        <v>0</v>
      </c>
      <c r="F79" s="254">
        <f>BigCF!G105</f>
        <v>0</v>
      </c>
      <c r="G79" s="254">
        <f>BigCF!H105</f>
        <v>0</v>
      </c>
      <c r="H79" s="254">
        <f>BigCF!I105</f>
        <v>0</v>
      </c>
      <c r="I79" s="254">
        <f>BigCF!J105</f>
        <v>0</v>
      </c>
      <c r="J79" s="254">
        <f>BigCF!K105</f>
        <v>0</v>
      </c>
      <c r="K79" s="254">
        <f>BigCF!L105</f>
        <v>0</v>
      </c>
      <c r="L79" s="254">
        <f>BigCF!M105</f>
        <v>0</v>
      </c>
      <c r="M79" s="254">
        <f>BigCF!N105</f>
        <v>0</v>
      </c>
      <c r="N79" s="254">
        <f>BigCF!O105</f>
        <v>0</v>
      </c>
      <c r="O79" s="254">
        <f>BigCF!P105</f>
        <v>0</v>
      </c>
      <c r="P79" s="254">
        <f>BigCF!Q105</f>
        <v>0</v>
      </c>
      <c r="Q79" s="254">
        <f>BigCF!R105</f>
        <v>0</v>
      </c>
      <c r="R79" s="254">
        <f>BigCF!S105</f>
        <v>0</v>
      </c>
      <c r="S79" s="254">
        <f>BigCF!T105</f>
        <v>0</v>
      </c>
      <c r="T79" s="254">
        <f>BigCF!U105</f>
        <v>0</v>
      </c>
      <c r="U79" s="254">
        <f>BigCF!V105</f>
        <v>0</v>
      </c>
      <c r="V79" s="254">
        <f>BigCF!W105</f>
        <v>0</v>
      </c>
      <c r="W79" s="254">
        <f>BigCF!X105</f>
        <v>0</v>
      </c>
      <c r="X79" s="254">
        <f>BigCF!Y105</f>
        <v>0</v>
      </c>
      <c r="Y79" s="254">
        <f>BigCF!Z105</f>
        <v>0</v>
      </c>
      <c r="Z79" s="254">
        <f>BigCF!AA105</f>
        <v>0</v>
      </c>
      <c r="AA79" s="254">
        <f>BigCF!AB105</f>
        <v>0</v>
      </c>
      <c r="AB79" s="254">
        <f>BigCF!AC105</f>
        <v>0</v>
      </c>
      <c r="AC79" s="254">
        <f>BigCF!AD105</f>
        <v>0</v>
      </c>
      <c r="AD79" s="254">
        <f>BigCF!AE105</f>
        <v>0</v>
      </c>
      <c r="AE79" s="254">
        <f>BigCF!AF105</f>
        <v>0</v>
      </c>
      <c r="AF79" s="254">
        <f>BigCF!AG105</f>
        <v>0</v>
      </c>
      <c r="AG79" s="254">
        <f>BigCF!AH105</f>
        <v>0</v>
      </c>
      <c r="AH79" s="254">
        <f>BigCF!AI105</f>
        <v>0</v>
      </c>
      <c r="AI79" s="254">
        <f>BigCF!AJ105</f>
        <v>0</v>
      </c>
      <c r="AJ79" s="254">
        <f>BigCF!AK105</f>
        <v>0</v>
      </c>
      <c r="AK79" s="254">
        <f>BigCF!AL105</f>
        <v>0</v>
      </c>
      <c r="AL79" s="254">
        <f>BigCF!AM105</f>
        <v>0</v>
      </c>
      <c r="AM79" s="254">
        <f>BigCF!AN105</f>
        <v>0</v>
      </c>
      <c r="AN79" s="254">
        <f>BigCF!AO105</f>
        <v>0</v>
      </c>
      <c r="AO79" s="254">
        <f>BigCF!AP105</f>
        <v>0</v>
      </c>
      <c r="AP79" s="254">
        <f>BigCF!AQ105</f>
        <v>0</v>
      </c>
      <c r="AQ79" s="254">
        <f>BigCF!AR105</f>
        <v>0</v>
      </c>
      <c r="AR79" s="254">
        <f>BigCF!AS105</f>
        <v>0</v>
      </c>
      <c r="AS79" s="254">
        <f>BigCF!AT105</f>
        <v>0</v>
      </c>
      <c r="AT79" s="254">
        <f>BigCF!AU105</f>
        <v>0</v>
      </c>
      <c r="AU79" s="254">
        <f>BigCF!AV105</f>
        <v>0</v>
      </c>
      <c r="AV79" s="254">
        <f>BigCF!AW105</f>
        <v>0</v>
      </c>
      <c r="AW79" s="254">
        <f>BigCF!AX105</f>
        <v>0</v>
      </c>
      <c r="AX79" s="254">
        <f>BigCF!AY105</f>
        <v>0</v>
      </c>
      <c r="AY79" s="254">
        <f>BigCF!AZ105</f>
        <v>0</v>
      </c>
      <c r="AZ79" s="254">
        <f>BigCF!BA105</f>
        <v>0</v>
      </c>
      <c r="BA79" s="254">
        <f>BigCF!BB105</f>
        <v>0</v>
      </c>
      <c r="BB79" s="254">
        <f>BigCF!BC105</f>
        <v>0</v>
      </c>
      <c r="BC79" s="254">
        <f>BigCF!BD105</f>
        <v>0</v>
      </c>
      <c r="BD79" s="254">
        <f>BigCF!BE105</f>
        <v>0</v>
      </c>
      <c r="BE79" s="254">
        <f>BigCF!BF105</f>
        <v>0</v>
      </c>
      <c r="BF79" s="254">
        <f>BigCF!BG105</f>
        <v>0</v>
      </c>
      <c r="BG79" s="254">
        <f>BigCF!BH105</f>
        <v>0</v>
      </c>
      <c r="BH79" s="254">
        <f>BigCF!BI105</f>
        <v>0</v>
      </c>
      <c r="BI79" s="254">
        <f>BigCF!BJ105</f>
        <v>0</v>
      </c>
      <c r="BJ79" s="254">
        <f>BigCF!BK105</f>
        <v>0</v>
      </c>
      <c r="BK79" s="283">
        <f>SUM(C79:BJ79)</f>
        <v>0</v>
      </c>
    </row>
    <row r="80" spans="1:63" s="5" customFormat="1" ht="12" hidden="1" customHeight="1" outlineLevel="1">
      <c r="A80" s="374"/>
      <c r="B80" s="258"/>
      <c r="C80" s="254">
        <f>BigCF!D276</f>
        <v>0</v>
      </c>
      <c r="D80" s="254">
        <f>BigCF!E276</f>
        <v>0</v>
      </c>
      <c r="E80" s="254">
        <f>BigCF!F276</f>
        <v>0</v>
      </c>
      <c r="F80" s="254">
        <f>BigCF!G276</f>
        <v>0</v>
      </c>
      <c r="G80" s="254">
        <f>BigCF!H276</f>
        <v>0</v>
      </c>
      <c r="H80" s="254">
        <f>BigCF!I276</f>
        <v>0</v>
      </c>
      <c r="I80" s="254">
        <f>BigCF!J276</f>
        <v>0</v>
      </c>
      <c r="J80" s="254">
        <f>BigCF!K276</f>
        <v>0</v>
      </c>
      <c r="K80" s="254">
        <f>BigCF!L276</f>
        <v>0</v>
      </c>
      <c r="L80" s="254">
        <f>BigCF!M276</f>
        <v>0</v>
      </c>
      <c r="M80" s="254">
        <f>BigCF!N276</f>
        <v>0</v>
      </c>
      <c r="N80" s="254">
        <f>BigCF!O276</f>
        <v>0</v>
      </c>
      <c r="O80" s="254">
        <f>BigCF!P276</f>
        <v>0</v>
      </c>
      <c r="P80" s="254">
        <f>BigCF!Q276</f>
        <v>0</v>
      </c>
      <c r="Q80" s="254">
        <f>BigCF!R276</f>
        <v>0</v>
      </c>
      <c r="R80" s="254">
        <f>BigCF!S276</f>
        <v>0</v>
      </c>
      <c r="S80" s="254">
        <f>BigCF!T276</f>
        <v>0</v>
      </c>
      <c r="T80" s="254">
        <f>BigCF!U276</f>
        <v>0</v>
      </c>
      <c r="U80" s="254">
        <f>BigCF!V276</f>
        <v>0</v>
      </c>
      <c r="V80" s="254">
        <f>BigCF!W276</f>
        <v>0</v>
      </c>
      <c r="W80" s="254">
        <f>BigCF!X276</f>
        <v>0</v>
      </c>
      <c r="X80" s="254">
        <f>BigCF!Y276</f>
        <v>0</v>
      </c>
      <c r="Y80" s="254">
        <f>BigCF!Z276</f>
        <v>0</v>
      </c>
      <c r="Z80" s="254">
        <f>BigCF!AA276</f>
        <v>0</v>
      </c>
      <c r="AA80" s="254">
        <f>BigCF!AB276</f>
        <v>0</v>
      </c>
      <c r="AB80" s="254">
        <f>BigCF!AC276</f>
        <v>0</v>
      </c>
      <c r="AC80" s="254">
        <f>BigCF!AD276</f>
        <v>0</v>
      </c>
      <c r="AD80" s="254">
        <f>BigCF!AE276</f>
        <v>0</v>
      </c>
      <c r="AE80" s="254">
        <f>BigCF!AF276</f>
        <v>0</v>
      </c>
      <c r="AF80" s="254">
        <f>BigCF!AG276</f>
        <v>0</v>
      </c>
      <c r="AG80" s="254">
        <f>BigCF!AH276</f>
        <v>0</v>
      </c>
      <c r="AH80" s="254">
        <f>BigCF!AI276</f>
        <v>0</v>
      </c>
      <c r="AI80" s="254">
        <f>BigCF!AJ276</f>
        <v>0</v>
      </c>
      <c r="AJ80" s="254">
        <f>BigCF!AK276</f>
        <v>0</v>
      </c>
      <c r="AK80" s="254">
        <f>BigCF!AL276</f>
        <v>0</v>
      </c>
      <c r="AL80" s="254">
        <f>BigCF!AM276</f>
        <v>0</v>
      </c>
      <c r="AM80" s="254">
        <f>BigCF!AN276</f>
        <v>0</v>
      </c>
      <c r="AN80" s="254">
        <f>BigCF!AO276</f>
        <v>0</v>
      </c>
      <c r="AO80" s="254">
        <f>BigCF!AP276</f>
        <v>0</v>
      </c>
      <c r="AP80" s="254">
        <f>BigCF!AQ276</f>
        <v>0</v>
      </c>
      <c r="AQ80" s="254">
        <f>BigCF!AR276</f>
        <v>0</v>
      </c>
      <c r="AR80" s="254">
        <f>BigCF!AS276</f>
        <v>0</v>
      </c>
      <c r="AS80" s="254">
        <f>BigCF!AT276</f>
        <v>0</v>
      </c>
      <c r="AT80" s="254">
        <f>BigCF!AU276</f>
        <v>0</v>
      </c>
      <c r="AU80" s="254">
        <f>BigCF!AV276</f>
        <v>0</v>
      </c>
      <c r="AV80" s="254">
        <f>BigCF!AW276</f>
        <v>0</v>
      </c>
      <c r="AW80" s="254">
        <f>BigCF!AX276</f>
        <v>0</v>
      </c>
      <c r="AX80" s="254">
        <f>BigCF!AY276</f>
        <v>0</v>
      </c>
      <c r="AY80" s="254">
        <f>BigCF!AZ276</f>
        <v>0</v>
      </c>
      <c r="AZ80" s="254">
        <f>BigCF!BA276</f>
        <v>0</v>
      </c>
      <c r="BA80" s="254">
        <f>BigCF!BB276</f>
        <v>0</v>
      </c>
      <c r="BB80" s="254">
        <f>BigCF!BC276</f>
        <v>0</v>
      </c>
      <c r="BC80" s="254">
        <f>BigCF!BD276</f>
        <v>0</v>
      </c>
      <c r="BD80" s="254">
        <f>BigCF!BE276</f>
        <v>0</v>
      </c>
      <c r="BE80" s="254">
        <f>BigCF!BF276</f>
        <v>0</v>
      </c>
      <c r="BF80" s="254">
        <f>BigCF!BG276</f>
        <v>0</v>
      </c>
      <c r="BG80" s="254">
        <f>BigCF!BH276</f>
        <v>0</v>
      </c>
      <c r="BH80" s="254">
        <f>BigCF!BI276</f>
        <v>0</v>
      </c>
      <c r="BI80" s="254">
        <f>BigCF!BJ276</f>
        <v>0</v>
      </c>
      <c r="BJ80" s="254">
        <f>BigCF!BK276</f>
        <v>0</v>
      </c>
      <c r="BK80" s="283">
        <f>SUM(C80:BJ80)</f>
        <v>0</v>
      </c>
    </row>
    <row r="81" spans="1:63" s="5" customFormat="1" ht="13.5" customHeight="1" collapsed="1">
      <c r="A81" s="374"/>
      <c r="B81" s="46" t="s">
        <v>751</v>
      </c>
      <c r="C81" s="18">
        <f>SUBTOTAL(9,C82:C89)</f>
        <v>38.983369999999994</v>
      </c>
      <c r="D81" s="18">
        <f>SUBTOTAL(9,D82:D89)</f>
        <v>38.983369999999994</v>
      </c>
      <c r="E81" s="18">
        <f t="shared" ref="E81:BJ81" si="103">SUBTOTAL(9,E82:E89)</f>
        <v>38.983369999999994</v>
      </c>
      <c r="F81" s="18">
        <f t="shared" si="103"/>
        <v>38.983369999999994</v>
      </c>
      <c r="G81" s="18">
        <f t="shared" si="103"/>
        <v>38.983369999999994</v>
      </c>
      <c r="H81" s="18">
        <f t="shared" si="103"/>
        <v>48.724589999999999</v>
      </c>
      <c r="I81" s="18">
        <f t="shared" si="103"/>
        <v>48.724589999999999</v>
      </c>
      <c r="J81" s="18">
        <f t="shared" si="103"/>
        <v>48.724589999999999</v>
      </c>
      <c r="K81" s="18">
        <f t="shared" si="103"/>
        <v>48.724589999999999</v>
      </c>
      <c r="L81" s="18">
        <f t="shared" si="103"/>
        <v>48.724589999999999</v>
      </c>
      <c r="M81" s="18">
        <f t="shared" si="103"/>
        <v>57.637200000000007</v>
      </c>
      <c r="N81" s="18">
        <f t="shared" si="103"/>
        <v>57.637200000000007</v>
      </c>
      <c r="O81" s="18">
        <f t="shared" si="103"/>
        <v>57.637200000000007</v>
      </c>
      <c r="P81" s="18">
        <f t="shared" si="103"/>
        <v>57.637200000000007</v>
      </c>
      <c r="Q81" s="18">
        <f t="shared" si="103"/>
        <v>57.637200000000007</v>
      </c>
      <c r="R81" s="18">
        <f t="shared" si="103"/>
        <v>74.377990000000011</v>
      </c>
      <c r="S81" s="18">
        <f t="shared" si="103"/>
        <v>74.377990000000011</v>
      </c>
      <c r="T81" s="18">
        <f t="shared" si="103"/>
        <v>74.377990000000011</v>
      </c>
      <c r="U81" s="18">
        <f t="shared" si="103"/>
        <v>74.377990000000011</v>
      </c>
      <c r="V81" s="18">
        <f t="shared" si="103"/>
        <v>74.377990000000011</v>
      </c>
      <c r="W81" s="18">
        <f t="shared" si="103"/>
        <v>82.591390000000004</v>
      </c>
      <c r="X81" s="18">
        <f t="shared" si="103"/>
        <v>82.591390000000004</v>
      </c>
      <c r="Y81" s="18">
        <f t="shared" si="103"/>
        <v>82.591390000000004</v>
      </c>
      <c r="Z81" s="18">
        <f t="shared" si="103"/>
        <v>82.591390000000004</v>
      </c>
      <c r="AA81" s="18">
        <f t="shared" si="103"/>
        <v>82.591390000000004</v>
      </c>
      <c r="AB81" s="18">
        <f t="shared" si="103"/>
        <v>73.009090000000015</v>
      </c>
      <c r="AC81" s="18">
        <f t="shared" si="103"/>
        <v>73.009090000000015</v>
      </c>
      <c r="AD81" s="18">
        <f t="shared" si="103"/>
        <v>73.009090000000015</v>
      </c>
      <c r="AE81" s="18">
        <f t="shared" si="103"/>
        <v>73.009090000000015</v>
      </c>
      <c r="AF81" s="18">
        <f t="shared" si="103"/>
        <v>73.009090000000015</v>
      </c>
      <c r="AG81" s="18">
        <f t="shared" si="103"/>
        <v>73.009090000000015</v>
      </c>
      <c r="AH81" s="18">
        <f t="shared" si="103"/>
        <v>39.50883000000001</v>
      </c>
      <c r="AI81" s="18">
        <f t="shared" si="103"/>
        <v>39.50883000000001</v>
      </c>
      <c r="AJ81" s="18">
        <f t="shared" si="103"/>
        <v>39.50883000000001</v>
      </c>
      <c r="AK81" s="18">
        <f t="shared" si="103"/>
        <v>39.50883000000001</v>
      </c>
      <c r="AL81" s="18">
        <f t="shared" si="103"/>
        <v>52.281550000000003</v>
      </c>
      <c r="AM81" s="18">
        <f t="shared" si="103"/>
        <v>8.2806099999999994</v>
      </c>
      <c r="AN81" s="18">
        <f t="shared" si="103"/>
        <v>8.2806099999999994</v>
      </c>
      <c r="AO81" s="18">
        <f t="shared" si="103"/>
        <v>8.2806099999999994</v>
      </c>
      <c r="AP81" s="18">
        <f t="shared" si="103"/>
        <v>8.2806099999999994</v>
      </c>
      <c r="AQ81" s="18">
        <f t="shared" si="103"/>
        <v>8.2806099999999994</v>
      </c>
      <c r="AR81" s="18">
        <f t="shared" si="103"/>
        <v>8.2806099999999994</v>
      </c>
      <c r="AS81" s="18">
        <f t="shared" si="103"/>
        <v>8.2806099999999994</v>
      </c>
      <c r="AT81" s="18">
        <f t="shared" si="103"/>
        <v>8.2806099999999994</v>
      </c>
      <c r="AU81" s="18">
        <f t="shared" si="103"/>
        <v>8.2806099999999994</v>
      </c>
      <c r="AV81" s="18">
        <f t="shared" si="103"/>
        <v>8.5071850000000016</v>
      </c>
      <c r="AW81" s="18">
        <f t="shared" si="103"/>
        <v>8.5071850000000016</v>
      </c>
      <c r="AX81" s="18">
        <f t="shared" si="103"/>
        <v>8.5071850000000016</v>
      </c>
      <c r="AY81" s="18">
        <f t="shared" si="103"/>
        <v>8.5071850000000016</v>
      </c>
      <c r="AZ81" s="18">
        <f t="shared" si="103"/>
        <v>8.5071850000000016</v>
      </c>
      <c r="BA81" s="18">
        <f t="shared" si="103"/>
        <v>8.5071850000000016</v>
      </c>
      <c r="BB81" s="18">
        <f t="shared" si="103"/>
        <v>8.5071850000000016</v>
      </c>
      <c r="BC81" s="18">
        <f t="shared" si="103"/>
        <v>8.5071850000000016</v>
      </c>
      <c r="BD81" s="18">
        <f t="shared" si="103"/>
        <v>8.5071850000000016</v>
      </c>
      <c r="BE81" s="18">
        <f t="shared" si="103"/>
        <v>8.5071850000000016</v>
      </c>
      <c r="BF81" s="18">
        <f t="shared" si="103"/>
        <v>8.5071850000000016</v>
      </c>
      <c r="BG81" s="18">
        <f t="shared" si="103"/>
        <v>8.5071850000000016</v>
      </c>
      <c r="BH81" s="18">
        <f t="shared" si="103"/>
        <v>8.5071850000000016</v>
      </c>
      <c r="BI81" s="18">
        <f t="shared" si="103"/>
        <v>8.5071850000000016</v>
      </c>
      <c r="BJ81" s="18">
        <f t="shared" si="103"/>
        <v>8.5071850000000016</v>
      </c>
      <c r="BK81" s="283">
        <f>SUM(C81:BJ81)</f>
        <v>2362.0773749999976</v>
      </c>
    </row>
    <row r="82" spans="1:63" s="5" customFormat="1" ht="13.5" hidden="1" customHeight="1" outlineLevel="1">
      <c r="A82" s="374"/>
      <c r="B82" s="46" t="s">
        <v>912</v>
      </c>
      <c r="C82" s="165">
        <f>SUBTOTAL(9,C83:C85)</f>
        <v>38.983369999999994</v>
      </c>
      <c r="D82" s="17">
        <f>SUBTOTAL(9,D83:D85)</f>
        <v>38.983369999999994</v>
      </c>
      <c r="E82" s="17">
        <f t="shared" ref="E82:BJ82" si="104">SUBTOTAL(9,E83:E85)</f>
        <v>38.983369999999994</v>
      </c>
      <c r="F82" s="17">
        <f t="shared" si="104"/>
        <v>38.983369999999994</v>
      </c>
      <c r="G82" s="17">
        <f t="shared" si="104"/>
        <v>38.983369999999994</v>
      </c>
      <c r="H82" s="17">
        <f t="shared" si="104"/>
        <v>48.724589999999999</v>
      </c>
      <c r="I82" s="17">
        <f t="shared" si="104"/>
        <v>48.724589999999999</v>
      </c>
      <c r="J82" s="17">
        <f t="shared" si="104"/>
        <v>48.724589999999999</v>
      </c>
      <c r="K82" s="17">
        <f t="shared" si="104"/>
        <v>48.724589999999999</v>
      </c>
      <c r="L82" s="17">
        <f t="shared" si="104"/>
        <v>48.724589999999999</v>
      </c>
      <c r="M82" s="17">
        <f t="shared" si="104"/>
        <v>57.637200000000007</v>
      </c>
      <c r="N82" s="17">
        <f t="shared" si="104"/>
        <v>57.637200000000007</v>
      </c>
      <c r="O82" s="17">
        <f t="shared" si="104"/>
        <v>57.637200000000007</v>
      </c>
      <c r="P82" s="17">
        <f t="shared" si="104"/>
        <v>57.637200000000007</v>
      </c>
      <c r="Q82" s="17">
        <f t="shared" si="104"/>
        <v>57.637200000000007</v>
      </c>
      <c r="R82" s="17">
        <f t="shared" si="104"/>
        <v>74.377990000000011</v>
      </c>
      <c r="S82" s="17">
        <f t="shared" si="104"/>
        <v>74.377990000000011</v>
      </c>
      <c r="T82" s="17">
        <f t="shared" si="104"/>
        <v>74.377990000000011</v>
      </c>
      <c r="U82" s="17">
        <f t="shared" si="104"/>
        <v>74.377990000000011</v>
      </c>
      <c r="V82" s="17">
        <f t="shared" si="104"/>
        <v>74.377990000000011</v>
      </c>
      <c r="W82" s="17">
        <f t="shared" si="104"/>
        <v>82.591390000000004</v>
      </c>
      <c r="X82" s="17">
        <f t="shared" si="104"/>
        <v>82.591390000000004</v>
      </c>
      <c r="Y82" s="17">
        <f t="shared" si="104"/>
        <v>82.591390000000004</v>
      </c>
      <c r="Z82" s="17">
        <f t="shared" si="104"/>
        <v>82.591390000000004</v>
      </c>
      <c r="AA82" s="17">
        <f t="shared" si="104"/>
        <v>82.591390000000004</v>
      </c>
      <c r="AB82" s="17">
        <f t="shared" si="104"/>
        <v>73.009090000000015</v>
      </c>
      <c r="AC82" s="17">
        <f t="shared" si="104"/>
        <v>73.009090000000015</v>
      </c>
      <c r="AD82" s="17">
        <f t="shared" si="104"/>
        <v>73.009090000000015</v>
      </c>
      <c r="AE82" s="17">
        <f t="shared" si="104"/>
        <v>73.009090000000015</v>
      </c>
      <c r="AF82" s="17">
        <f t="shared" si="104"/>
        <v>73.009090000000015</v>
      </c>
      <c r="AG82" s="17">
        <f t="shared" si="104"/>
        <v>73.009090000000015</v>
      </c>
      <c r="AH82" s="17">
        <f t="shared" si="104"/>
        <v>39.50883000000001</v>
      </c>
      <c r="AI82" s="17">
        <f t="shared" si="104"/>
        <v>39.50883000000001</v>
      </c>
      <c r="AJ82" s="17">
        <f t="shared" si="104"/>
        <v>39.50883000000001</v>
      </c>
      <c r="AK82" s="17">
        <f t="shared" si="104"/>
        <v>39.50883000000001</v>
      </c>
      <c r="AL82" s="17">
        <f t="shared" si="104"/>
        <v>52.281550000000003</v>
      </c>
      <c r="AM82" s="17">
        <f t="shared" si="104"/>
        <v>8.2806099999999994</v>
      </c>
      <c r="AN82" s="17">
        <f t="shared" si="104"/>
        <v>8.2806099999999994</v>
      </c>
      <c r="AO82" s="17">
        <f t="shared" si="104"/>
        <v>8.2806099999999994</v>
      </c>
      <c r="AP82" s="17">
        <f t="shared" si="104"/>
        <v>8.2806099999999994</v>
      </c>
      <c r="AQ82" s="17">
        <f t="shared" si="104"/>
        <v>8.2806099999999994</v>
      </c>
      <c r="AR82" s="17">
        <f t="shared" si="104"/>
        <v>8.2806099999999994</v>
      </c>
      <c r="AS82" s="17">
        <f t="shared" si="104"/>
        <v>8.2806099999999994</v>
      </c>
      <c r="AT82" s="17">
        <f t="shared" si="104"/>
        <v>8.2806099999999994</v>
      </c>
      <c r="AU82" s="17">
        <f t="shared" si="104"/>
        <v>8.2806099999999994</v>
      </c>
      <c r="AV82" s="17">
        <f t="shared" si="104"/>
        <v>8.5071850000000016</v>
      </c>
      <c r="AW82" s="17">
        <f t="shared" si="104"/>
        <v>8.5071850000000016</v>
      </c>
      <c r="AX82" s="17">
        <f t="shared" si="104"/>
        <v>8.5071850000000016</v>
      </c>
      <c r="AY82" s="17">
        <f t="shared" si="104"/>
        <v>8.5071850000000016</v>
      </c>
      <c r="AZ82" s="17">
        <f t="shared" si="104"/>
        <v>8.5071850000000016</v>
      </c>
      <c r="BA82" s="17">
        <f t="shared" si="104"/>
        <v>8.5071850000000016</v>
      </c>
      <c r="BB82" s="17">
        <f t="shared" si="104"/>
        <v>8.5071850000000016</v>
      </c>
      <c r="BC82" s="17">
        <f t="shared" si="104"/>
        <v>8.5071850000000016</v>
      </c>
      <c r="BD82" s="17">
        <f t="shared" si="104"/>
        <v>8.5071850000000016</v>
      </c>
      <c r="BE82" s="17">
        <f t="shared" si="104"/>
        <v>8.5071850000000016</v>
      </c>
      <c r="BF82" s="17">
        <f t="shared" si="104"/>
        <v>8.5071850000000016</v>
      </c>
      <c r="BG82" s="17">
        <f t="shared" si="104"/>
        <v>8.5071850000000016</v>
      </c>
      <c r="BH82" s="17">
        <f t="shared" si="104"/>
        <v>8.5071850000000016</v>
      </c>
      <c r="BI82" s="17">
        <f t="shared" si="104"/>
        <v>8.5071850000000016</v>
      </c>
      <c r="BJ82" s="17">
        <f t="shared" si="104"/>
        <v>8.5071850000000016</v>
      </c>
      <c r="BK82" s="283">
        <f>SUM(C82:BJ82)</f>
        <v>2362.0773749999976</v>
      </c>
    </row>
    <row r="83" spans="1:63" s="5" customFormat="1" ht="13.5" hidden="1" customHeight="1" outlineLevel="1">
      <c r="A83" s="374"/>
      <c r="B83" s="258" t="s">
        <v>914</v>
      </c>
      <c r="C83" s="259">
        <f>Tax!D125</f>
        <v>14.263369999999998</v>
      </c>
      <c r="D83" s="260">
        <f>Tax!E125</f>
        <v>14.263369999999998</v>
      </c>
      <c r="E83" s="260">
        <f>Tax!F125</f>
        <v>14.263369999999998</v>
      </c>
      <c r="F83" s="260">
        <f>Tax!G125</f>
        <v>14.263369999999998</v>
      </c>
      <c r="G83" s="260">
        <f>Tax!H125</f>
        <v>14.263369999999998</v>
      </c>
      <c r="H83" s="260">
        <f>Tax!I125</f>
        <v>19.18459</v>
      </c>
      <c r="I83" s="260">
        <f>Tax!J125</f>
        <v>19.18459</v>
      </c>
      <c r="J83" s="260">
        <f>Tax!K125</f>
        <v>19.18459</v>
      </c>
      <c r="K83" s="260">
        <f>Tax!L125</f>
        <v>19.18459</v>
      </c>
      <c r="L83" s="260">
        <f>Tax!M125</f>
        <v>19.18459</v>
      </c>
      <c r="M83" s="260">
        <f>Tax!N125</f>
        <v>23.687200000000004</v>
      </c>
      <c r="N83" s="260">
        <f>Tax!O125</f>
        <v>23.687200000000004</v>
      </c>
      <c r="O83" s="260">
        <f>Tax!P125</f>
        <v>23.687200000000004</v>
      </c>
      <c r="P83" s="260">
        <f>Tax!Q125</f>
        <v>23.687200000000004</v>
      </c>
      <c r="Q83" s="260">
        <f>Tax!R125</f>
        <v>23.687200000000004</v>
      </c>
      <c r="R83" s="260">
        <f>Tax!S125</f>
        <v>34.907990000000012</v>
      </c>
      <c r="S83" s="260">
        <f>Tax!T125</f>
        <v>34.907990000000012</v>
      </c>
      <c r="T83" s="260">
        <f>Tax!U125</f>
        <v>34.907990000000012</v>
      </c>
      <c r="U83" s="260">
        <f>Tax!V125</f>
        <v>34.907990000000012</v>
      </c>
      <c r="V83" s="260">
        <f>Tax!W125</f>
        <v>34.907990000000012</v>
      </c>
      <c r="W83" s="260">
        <f>Tax!X125</f>
        <v>40.421390000000002</v>
      </c>
      <c r="X83" s="260">
        <f>Tax!Y125</f>
        <v>40.421390000000002</v>
      </c>
      <c r="Y83" s="260">
        <f>Tax!Z125</f>
        <v>40.421390000000002</v>
      </c>
      <c r="Z83" s="260">
        <f>Tax!AA125</f>
        <v>40.421390000000002</v>
      </c>
      <c r="AA83" s="260">
        <f>Tax!AB125</f>
        <v>40.421390000000002</v>
      </c>
      <c r="AB83" s="260">
        <f>Tax!AC125</f>
        <v>33.989090000000004</v>
      </c>
      <c r="AC83" s="260">
        <f>Tax!AD125</f>
        <v>33.989090000000004</v>
      </c>
      <c r="AD83" s="260">
        <f>Tax!AE125</f>
        <v>33.989090000000004</v>
      </c>
      <c r="AE83" s="260">
        <f>Tax!AF125</f>
        <v>33.989090000000004</v>
      </c>
      <c r="AF83" s="260">
        <f>Tax!AG125</f>
        <v>33.989090000000004</v>
      </c>
      <c r="AG83" s="260">
        <f>Tax!AH125</f>
        <v>33.989090000000004</v>
      </c>
      <c r="AH83" s="260">
        <f>Tax!AI125</f>
        <v>14.528830000000005</v>
      </c>
      <c r="AI83" s="260">
        <f>Tax!AJ125</f>
        <v>14.528830000000005</v>
      </c>
      <c r="AJ83" s="260">
        <f>Tax!AK125</f>
        <v>14.528830000000005</v>
      </c>
      <c r="AK83" s="260">
        <f>Tax!AL125</f>
        <v>14.528830000000005</v>
      </c>
      <c r="AL83" s="260">
        <f>Tax!AM125</f>
        <v>20.981550000000002</v>
      </c>
      <c r="AM83" s="260">
        <f>Tax!AN125</f>
        <v>2.46061</v>
      </c>
      <c r="AN83" s="260">
        <f>Tax!AO125</f>
        <v>2.46061</v>
      </c>
      <c r="AO83" s="260">
        <f>Tax!AP125</f>
        <v>2.46061</v>
      </c>
      <c r="AP83" s="260">
        <f>Tax!AQ125</f>
        <v>2.46061</v>
      </c>
      <c r="AQ83" s="260">
        <f>Tax!AR125</f>
        <v>2.46061</v>
      </c>
      <c r="AR83" s="260">
        <f>Tax!AS125</f>
        <v>2.46061</v>
      </c>
      <c r="AS83" s="260">
        <f>Tax!AT125</f>
        <v>2.46061</v>
      </c>
      <c r="AT83" s="260">
        <f>Tax!AU125</f>
        <v>2.46061</v>
      </c>
      <c r="AU83" s="260">
        <f>Tax!AV125</f>
        <v>2.46061</v>
      </c>
      <c r="AV83" s="260">
        <f>Tax!AW125</f>
        <v>2.5371850000000005</v>
      </c>
      <c r="AW83" s="260">
        <f>Tax!AX125</f>
        <v>2.5371850000000005</v>
      </c>
      <c r="AX83" s="260">
        <f>Tax!AY125</f>
        <v>2.5371850000000005</v>
      </c>
      <c r="AY83" s="260">
        <f>Tax!AZ125</f>
        <v>2.5371850000000005</v>
      </c>
      <c r="AZ83" s="260">
        <f>Tax!BA125</f>
        <v>2.5371850000000005</v>
      </c>
      <c r="BA83" s="260">
        <f>Tax!BB125</f>
        <v>2.5371850000000005</v>
      </c>
      <c r="BB83" s="260">
        <f>Tax!BC125</f>
        <v>2.5371850000000005</v>
      </c>
      <c r="BC83" s="260">
        <f>Tax!BD125</f>
        <v>2.5371850000000005</v>
      </c>
      <c r="BD83" s="260">
        <f>Tax!BE125</f>
        <v>2.5371850000000005</v>
      </c>
      <c r="BE83" s="260">
        <f>Tax!BF125</f>
        <v>2.5371850000000005</v>
      </c>
      <c r="BF83" s="260">
        <f>Tax!BG125</f>
        <v>2.5371850000000005</v>
      </c>
      <c r="BG83" s="260">
        <f>Tax!BH125</f>
        <v>2.5371850000000005</v>
      </c>
      <c r="BH83" s="260">
        <f>Tax!BI125</f>
        <v>2.5371850000000005</v>
      </c>
      <c r="BI83" s="260">
        <f>Tax!BJ125</f>
        <v>2.5371850000000005</v>
      </c>
      <c r="BJ83" s="260">
        <f>Tax!BK125</f>
        <v>2.5371850000000005</v>
      </c>
      <c r="BK83" s="283">
        <f>SUM(C83:BJ83)</f>
        <v>1005.5573750000003</v>
      </c>
    </row>
    <row r="84" spans="1:63" s="5" customFormat="1" ht="13.5" hidden="1" customHeight="1" outlineLevel="1">
      <c r="A84" s="374"/>
      <c r="B84" s="258" t="s">
        <v>913</v>
      </c>
      <c r="C84" s="259">
        <f>Tax!D221</f>
        <v>24.72</v>
      </c>
      <c r="D84" s="260">
        <f>Tax!E221</f>
        <v>24.72</v>
      </c>
      <c r="E84" s="260">
        <f>Tax!F221</f>
        <v>24.72</v>
      </c>
      <c r="F84" s="260">
        <f>Tax!G221</f>
        <v>24.72</v>
      </c>
      <c r="G84" s="260">
        <f>Tax!H221</f>
        <v>24.72</v>
      </c>
      <c r="H84" s="260">
        <f>Tax!I221</f>
        <v>29.54</v>
      </c>
      <c r="I84" s="260">
        <f>Tax!J221</f>
        <v>29.54</v>
      </c>
      <c r="J84" s="260">
        <f>Tax!K221</f>
        <v>29.54</v>
      </c>
      <c r="K84" s="260">
        <f>Tax!L221</f>
        <v>29.54</v>
      </c>
      <c r="L84" s="260">
        <f>Tax!M221</f>
        <v>29.54</v>
      </c>
      <c r="M84" s="260">
        <f>Tax!N221</f>
        <v>33.950000000000003</v>
      </c>
      <c r="N84" s="260">
        <f>Tax!O221</f>
        <v>33.950000000000003</v>
      </c>
      <c r="O84" s="260">
        <f>Tax!P221</f>
        <v>33.950000000000003</v>
      </c>
      <c r="P84" s="260">
        <f>Tax!Q221</f>
        <v>33.950000000000003</v>
      </c>
      <c r="Q84" s="260">
        <f>Tax!R221</f>
        <v>33.950000000000003</v>
      </c>
      <c r="R84" s="260">
        <f>Tax!S221</f>
        <v>39.470000000000006</v>
      </c>
      <c r="S84" s="260">
        <f>Tax!T221</f>
        <v>39.470000000000006</v>
      </c>
      <c r="T84" s="260">
        <f>Tax!U221</f>
        <v>39.470000000000006</v>
      </c>
      <c r="U84" s="260">
        <f>Tax!V221</f>
        <v>39.470000000000006</v>
      </c>
      <c r="V84" s="260">
        <f>Tax!W221</f>
        <v>39.470000000000006</v>
      </c>
      <c r="W84" s="260">
        <f>Tax!X221</f>
        <v>42.17</v>
      </c>
      <c r="X84" s="260">
        <f>Tax!Y221</f>
        <v>42.17</v>
      </c>
      <c r="Y84" s="260">
        <f>Tax!Z221</f>
        <v>42.17</v>
      </c>
      <c r="Z84" s="260">
        <f>Tax!AA221</f>
        <v>42.17</v>
      </c>
      <c r="AA84" s="260">
        <f>Tax!AB221</f>
        <v>42.17</v>
      </c>
      <c r="AB84" s="260">
        <f>Tax!AC221</f>
        <v>39.02000000000001</v>
      </c>
      <c r="AC84" s="260">
        <f>Tax!AD221</f>
        <v>39.02000000000001</v>
      </c>
      <c r="AD84" s="260">
        <f>Tax!AE221</f>
        <v>39.02000000000001</v>
      </c>
      <c r="AE84" s="260">
        <f>Tax!AF221</f>
        <v>39.02000000000001</v>
      </c>
      <c r="AF84" s="260">
        <f>Tax!AG221</f>
        <v>39.02000000000001</v>
      </c>
      <c r="AG84" s="260">
        <f>Tax!AH221</f>
        <v>39.02000000000001</v>
      </c>
      <c r="AH84" s="260">
        <f>Tax!AI221</f>
        <v>24.980000000000004</v>
      </c>
      <c r="AI84" s="260">
        <f>Tax!AJ221</f>
        <v>24.980000000000004</v>
      </c>
      <c r="AJ84" s="260">
        <f>Tax!AK221</f>
        <v>24.980000000000004</v>
      </c>
      <c r="AK84" s="260">
        <f>Tax!AL221</f>
        <v>24.980000000000004</v>
      </c>
      <c r="AL84" s="260">
        <f>Tax!AM221</f>
        <v>31.3</v>
      </c>
      <c r="AM84" s="260">
        <f>Tax!AN221</f>
        <v>5.82</v>
      </c>
      <c r="AN84" s="260">
        <f>Tax!AO221</f>
        <v>5.82</v>
      </c>
      <c r="AO84" s="260">
        <f>Tax!AP221</f>
        <v>5.82</v>
      </c>
      <c r="AP84" s="260">
        <f>Tax!AQ221</f>
        <v>5.82</v>
      </c>
      <c r="AQ84" s="260">
        <f>Tax!AR221</f>
        <v>5.82</v>
      </c>
      <c r="AR84" s="260">
        <f>Tax!AS221</f>
        <v>5.82</v>
      </c>
      <c r="AS84" s="260">
        <f>Tax!AT221</f>
        <v>5.82</v>
      </c>
      <c r="AT84" s="260">
        <f>Tax!AU221</f>
        <v>5.82</v>
      </c>
      <c r="AU84" s="260">
        <f>Tax!AV221</f>
        <v>5.82</v>
      </c>
      <c r="AV84" s="260">
        <f>Tax!AW221</f>
        <v>5.9700000000000006</v>
      </c>
      <c r="AW84" s="260">
        <f>Tax!AX221</f>
        <v>5.9700000000000006</v>
      </c>
      <c r="AX84" s="260">
        <f>Tax!AY221</f>
        <v>5.9700000000000006</v>
      </c>
      <c r="AY84" s="260">
        <f>Tax!AZ221</f>
        <v>5.9700000000000006</v>
      </c>
      <c r="AZ84" s="260">
        <f>Tax!BA221</f>
        <v>5.9700000000000006</v>
      </c>
      <c r="BA84" s="260">
        <f>Tax!BB221</f>
        <v>5.9700000000000006</v>
      </c>
      <c r="BB84" s="260">
        <f>Tax!BC221</f>
        <v>5.9700000000000006</v>
      </c>
      <c r="BC84" s="260">
        <f>Tax!BD221</f>
        <v>5.9700000000000006</v>
      </c>
      <c r="BD84" s="260">
        <f>Tax!BE221</f>
        <v>5.9700000000000006</v>
      </c>
      <c r="BE84" s="260">
        <f>Tax!BF221</f>
        <v>5.9700000000000006</v>
      </c>
      <c r="BF84" s="260">
        <f>Tax!BG221</f>
        <v>5.9700000000000006</v>
      </c>
      <c r="BG84" s="260">
        <f>Tax!BH221</f>
        <v>5.9700000000000006</v>
      </c>
      <c r="BH84" s="260">
        <f>Tax!BI221</f>
        <v>5.9700000000000006</v>
      </c>
      <c r="BI84" s="260">
        <f>Tax!BJ221</f>
        <v>5.9700000000000006</v>
      </c>
      <c r="BJ84" s="260">
        <f>Tax!BK221</f>
        <v>5.9700000000000006</v>
      </c>
      <c r="BK84" s="283">
        <f>SUM(C84:BJ84)</f>
        <v>1356.5199999999995</v>
      </c>
    </row>
    <row r="85" spans="1:63" s="5" customFormat="1" ht="13.5" hidden="1" customHeight="1" outlineLevel="1">
      <c r="A85" s="374"/>
      <c r="B85" s="258" t="s">
        <v>915</v>
      </c>
      <c r="C85" s="259">
        <f>Tax!D273</f>
        <v>0</v>
      </c>
      <c r="D85" s="260">
        <f>Tax!E273</f>
        <v>0</v>
      </c>
      <c r="E85" s="260">
        <f>Tax!F273</f>
        <v>0</v>
      </c>
      <c r="F85" s="260">
        <f>Tax!G273</f>
        <v>0</v>
      </c>
      <c r="G85" s="260">
        <f>Tax!H273</f>
        <v>0</v>
      </c>
      <c r="H85" s="260">
        <f>Tax!I273</f>
        <v>0</v>
      </c>
      <c r="I85" s="260">
        <f>Tax!J273</f>
        <v>0</v>
      </c>
      <c r="J85" s="260">
        <f>Tax!K273</f>
        <v>0</v>
      </c>
      <c r="K85" s="260">
        <f>Tax!L273</f>
        <v>0</v>
      </c>
      <c r="L85" s="260">
        <f>Tax!M273</f>
        <v>0</v>
      </c>
      <c r="M85" s="260">
        <f>Tax!N273</f>
        <v>0</v>
      </c>
      <c r="N85" s="260">
        <f>Tax!O273</f>
        <v>0</v>
      </c>
      <c r="O85" s="260">
        <f>Tax!P273</f>
        <v>0</v>
      </c>
      <c r="P85" s="260">
        <f>Tax!Q273</f>
        <v>0</v>
      </c>
      <c r="Q85" s="260">
        <f>Tax!R273</f>
        <v>0</v>
      </c>
      <c r="R85" s="260">
        <f>Tax!S273</f>
        <v>0</v>
      </c>
      <c r="S85" s="260">
        <f>Tax!T273</f>
        <v>0</v>
      </c>
      <c r="T85" s="260">
        <f>Tax!U273</f>
        <v>0</v>
      </c>
      <c r="U85" s="260">
        <f>Tax!V273</f>
        <v>0</v>
      </c>
      <c r="V85" s="260">
        <f>Tax!W273</f>
        <v>0</v>
      </c>
      <c r="W85" s="260">
        <f>Tax!X273</f>
        <v>0</v>
      </c>
      <c r="X85" s="260">
        <f>Tax!Y273</f>
        <v>0</v>
      </c>
      <c r="Y85" s="260">
        <f>Tax!Z273</f>
        <v>0</v>
      </c>
      <c r="Z85" s="260">
        <f>Tax!AA273</f>
        <v>0</v>
      </c>
      <c r="AA85" s="260">
        <f>Tax!AB273</f>
        <v>0</v>
      </c>
      <c r="AB85" s="260">
        <f>Tax!AC273</f>
        <v>0</v>
      </c>
      <c r="AC85" s="260">
        <f>Tax!AD273</f>
        <v>0</v>
      </c>
      <c r="AD85" s="260">
        <f>Tax!AE273</f>
        <v>0</v>
      </c>
      <c r="AE85" s="260">
        <f>Tax!AF273</f>
        <v>0</v>
      </c>
      <c r="AF85" s="260">
        <f>Tax!AG273</f>
        <v>0</v>
      </c>
      <c r="AG85" s="260">
        <f>Tax!AH273</f>
        <v>0</v>
      </c>
      <c r="AH85" s="260">
        <f>Tax!AI273</f>
        <v>0</v>
      </c>
      <c r="AI85" s="260">
        <f>Tax!AJ273</f>
        <v>0</v>
      </c>
      <c r="AJ85" s="260">
        <f>Tax!AK273</f>
        <v>0</v>
      </c>
      <c r="AK85" s="260">
        <f>Tax!AL273</f>
        <v>0</v>
      </c>
      <c r="AL85" s="260">
        <f>Tax!AM273</f>
        <v>0</v>
      </c>
      <c r="AM85" s="260">
        <f>Tax!AN273</f>
        <v>0</v>
      </c>
      <c r="AN85" s="260">
        <f>Tax!AO273</f>
        <v>0</v>
      </c>
      <c r="AO85" s="260">
        <f>Tax!AP273</f>
        <v>0</v>
      </c>
      <c r="AP85" s="260">
        <f>Tax!AQ273</f>
        <v>0</v>
      </c>
      <c r="AQ85" s="260">
        <f>Tax!AR273</f>
        <v>0</v>
      </c>
      <c r="AR85" s="260">
        <f>Tax!AS273</f>
        <v>0</v>
      </c>
      <c r="AS85" s="260">
        <f>Tax!AT273</f>
        <v>0</v>
      </c>
      <c r="AT85" s="260">
        <f>Tax!AU273</f>
        <v>0</v>
      </c>
      <c r="AU85" s="260">
        <f>Tax!AV273</f>
        <v>0</v>
      </c>
      <c r="AV85" s="260">
        <f>Tax!AW273</f>
        <v>0</v>
      </c>
      <c r="AW85" s="260">
        <f>Tax!AX273</f>
        <v>0</v>
      </c>
      <c r="AX85" s="260">
        <f>Tax!AY273</f>
        <v>0</v>
      </c>
      <c r="AY85" s="260">
        <f>Tax!AZ273</f>
        <v>0</v>
      </c>
      <c r="AZ85" s="260">
        <f>Tax!BA273</f>
        <v>0</v>
      </c>
      <c r="BA85" s="260">
        <f>Tax!BB273</f>
        <v>0</v>
      </c>
      <c r="BB85" s="260">
        <f>Tax!BC273</f>
        <v>0</v>
      </c>
      <c r="BC85" s="260">
        <f>Tax!BD273</f>
        <v>0</v>
      </c>
      <c r="BD85" s="260">
        <f>Tax!BE273</f>
        <v>0</v>
      </c>
      <c r="BE85" s="260">
        <f>Tax!BF273</f>
        <v>0</v>
      </c>
      <c r="BF85" s="260">
        <f>Tax!BG273</f>
        <v>0</v>
      </c>
      <c r="BG85" s="260">
        <f>Tax!BH273</f>
        <v>0</v>
      </c>
      <c r="BH85" s="260">
        <f>Tax!BI273</f>
        <v>0</v>
      </c>
      <c r="BI85" s="260">
        <f>Tax!BJ273</f>
        <v>0</v>
      </c>
      <c r="BJ85" s="260">
        <f>Tax!BK273</f>
        <v>0</v>
      </c>
      <c r="BK85" s="283">
        <f>SUM(C85:BJ85)</f>
        <v>0</v>
      </c>
    </row>
    <row r="86" spans="1:63" s="5" customFormat="1" ht="13.5" hidden="1" customHeight="1" outlineLevel="1">
      <c r="A86" s="374"/>
      <c r="B86" s="46" t="s">
        <v>916</v>
      </c>
      <c r="C86" s="165">
        <f>SUBTOTAL(9,C87:C89)</f>
        <v>0</v>
      </c>
      <c r="D86" s="17">
        <f>SUBTOTAL(9,D87:D89)</f>
        <v>0</v>
      </c>
      <c r="E86" s="17">
        <f t="shared" ref="E86:BJ86" si="105">SUBTOTAL(9,E87:E89)</f>
        <v>0</v>
      </c>
      <c r="F86" s="17">
        <f t="shared" si="105"/>
        <v>0</v>
      </c>
      <c r="G86" s="17">
        <f t="shared" si="105"/>
        <v>0</v>
      </c>
      <c r="H86" s="17">
        <f t="shared" si="105"/>
        <v>0</v>
      </c>
      <c r="I86" s="17">
        <f t="shared" si="105"/>
        <v>0</v>
      </c>
      <c r="J86" s="17">
        <f t="shared" si="105"/>
        <v>0</v>
      </c>
      <c r="K86" s="17">
        <f t="shared" si="105"/>
        <v>0</v>
      </c>
      <c r="L86" s="17">
        <f t="shared" si="105"/>
        <v>0</v>
      </c>
      <c r="M86" s="17">
        <f t="shared" si="105"/>
        <v>0</v>
      </c>
      <c r="N86" s="17">
        <f t="shared" si="105"/>
        <v>0</v>
      </c>
      <c r="O86" s="17">
        <f t="shared" si="105"/>
        <v>0</v>
      </c>
      <c r="P86" s="17">
        <f t="shared" si="105"/>
        <v>0</v>
      </c>
      <c r="Q86" s="17">
        <f t="shared" si="105"/>
        <v>0</v>
      </c>
      <c r="R86" s="17">
        <f t="shared" si="105"/>
        <v>0</v>
      </c>
      <c r="S86" s="17">
        <f t="shared" si="105"/>
        <v>0</v>
      </c>
      <c r="T86" s="17">
        <f t="shared" si="105"/>
        <v>0</v>
      </c>
      <c r="U86" s="17">
        <f t="shared" si="105"/>
        <v>0</v>
      </c>
      <c r="V86" s="17">
        <f t="shared" si="105"/>
        <v>0</v>
      </c>
      <c r="W86" s="17">
        <f t="shared" si="105"/>
        <v>0</v>
      </c>
      <c r="X86" s="17">
        <f t="shared" si="105"/>
        <v>0</v>
      </c>
      <c r="Y86" s="17">
        <f t="shared" si="105"/>
        <v>0</v>
      </c>
      <c r="Z86" s="17">
        <f t="shared" si="105"/>
        <v>0</v>
      </c>
      <c r="AA86" s="17">
        <f t="shared" si="105"/>
        <v>0</v>
      </c>
      <c r="AB86" s="17">
        <f t="shared" si="105"/>
        <v>0</v>
      </c>
      <c r="AC86" s="17">
        <f t="shared" si="105"/>
        <v>0</v>
      </c>
      <c r="AD86" s="17">
        <f t="shared" si="105"/>
        <v>0</v>
      </c>
      <c r="AE86" s="17">
        <f t="shared" si="105"/>
        <v>0</v>
      </c>
      <c r="AF86" s="17">
        <f t="shared" si="105"/>
        <v>0</v>
      </c>
      <c r="AG86" s="17">
        <f t="shared" si="105"/>
        <v>0</v>
      </c>
      <c r="AH86" s="17">
        <f t="shared" si="105"/>
        <v>0</v>
      </c>
      <c r="AI86" s="17">
        <f t="shared" si="105"/>
        <v>0</v>
      </c>
      <c r="AJ86" s="17">
        <f t="shared" si="105"/>
        <v>0</v>
      </c>
      <c r="AK86" s="17">
        <f t="shared" si="105"/>
        <v>0</v>
      </c>
      <c r="AL86" s="17">
        <f t="shared" si="105"/>
        <v>0</v>
      </c>
      <c r="AM86" s="17">
        <f t="shared" si="105"/>
        <v>0</v>
      </c>
      <c r="AN86" s="17">
        <f t="shared" si="105"/>
        <v>0</v>
      </c>
      <c r="AO86" s="17">
        <f t="shared" si="105"/>
        <v>0</v>
      </c>
      <c r="AP86" s="17">
        <f t="shared" si="105"/>
        <v>0</v>
      </c>
      <c r="AQ86" s="17">
        <f t="shared" si="105"/>
        <v>0</v>
      </c>
      <c r="AR86" s="17">
        <f t="shared" si="105"/>
        <v>0</v>
      </c>
      <c r="AS86" s="17">
        <f t="shared" si="105"/>
        <v>0</v>
      </c>
      <c r="AT86" s="17">
        <f t="shared" si="105"/>
        <v>0</v>
      </c>
      <c r="AU86" s="17">
        <f t="shared" si="105"/>
        <v>0</v>
      </c>
      <c r="AV86" s="17">
        <f t="shared" si="105"/>
        <v>0</v>
      </c>
      <c r="AW86" s="17">
        <f t="shared" si="105"/>
        <v>0</v>
      </c>
      <c r="AX86" s="17">
        <f t="shared" si="105"/>
        <v>0</v>
      </c>
      <c r="AY86" s="17">
        <f t="shared" si="105"/>
        <v>0</v>
      </c>
      <c r="AZ86" s="17">
        <f t="shared" si="105"/>
        <v>0</v>
      </c>
      <c r="BA86" s="17">
        <f t="shared" si="105"/>
        <v>0</v>
      </c>
      <c r="BB86" s="17">
        <f t="shared" si="105"/>
        <v>0</v>
      </c>
      <c r="BC86" s="17">
        <f t="shared" si="105"/>
        <v>0</v>
      </c>
      <c r="BD86" s="17">
        <f t="shared" si="105"/>
        <v>0</v>
      </c>
      <c r="BE86" s="17">
        <f t="shared" si="105"/>
        <v>0</v>
      </c>
      <c r="BF86" s="17">
        <f t="shared" si="105"/>
        <v>0</v>
      </c>
      <c r="BG86" s="17">
        <f t="shared" si="105"/>
        <v>0</v>
      </c>
      <c r="BH86" s="17">
        <f t="shared" si="105"/>
        <v>0</v>
      </c>
      <c r="BI86" s="17">
        <f t="shared" si="105"/>
        <v>0</v>
      </c>
      <c r="BJ86" s="17">
        <f t="shared" si="105"/>
        <v>0</v>
      </c>
      <c r="BK86" s="283">
        <f>SUM(C86:BJ86)</f>
        <v>0</v>
      </c>
    </row>
    <row r="87" spans="1:63" s="5" customFormat="1" ht="13.5" hidden="1" customHeight="1" outlineLevel="1">
      <c r="A87" s="374"/>
      <c r="B87" s="258" t="s">
        <v>914</v>
      </c>
      <c r="C87" s="259">
        <f>Tax!D173</f>
        <v>0</v>
      </c>
      <c r="D87" s="260">
        <f>Tax!E173</f>
        <v>0</v>
      </c>
      <c r="E87" s="260">
        <f>Tax!F173</f>
        <v>0</v>
      </c>
      <c r="F87" s="260">
        <f>Tax!G173</f>
        <v>0</v>
      </c>
      <c r="G87" s="260">
        <f>Tax!H173</f>
        <v>0</v>
      </c>
      <c r="H87" s="260">
        <f>Tax!I173</f>
        <v>0</v>
      </c>
      <c r="I87" s="260">
        <f>Tax!J173</f>
        <v>0</v>
      </c>
      <c r="J87" s="260">
        <f>Tax!K173</f>
        <v>0</v>
      </c>
      <c r="K87" s="260">
        <f>Tax!L173</f>
        <v>0</v>
      </c>
      <c r="L87" s="260">
        <f>Tax!M173</f>
        <v>0</v>
      </c>
      <c r="M87" s="260">
        <f>Tax!N173</f>
        <v>0</v>
      </c>
      <c r="N87" s="260">
        <f>Tax!O173</f>
        <v>0</v>
      </c>
      <c r="O87" s="260">
        <f>Tax!P173</f>
        <v>0</v>
      </c>
      <c r="P87" s="260">
        <f>Tax!Q173</f>
        <v>0</v>
      </c>
      <c r="Q87" s="260">
        <f>Tax!R173</f>
        <v>0</v>
      </c>
      <c r="R87" s="260">
        <f>Tax!S173</f>
        <v>0</v>
      </c>
      <c r="S87" s="260">
        <f>Tax!T173</f>
        <v>0</v>
      </c>
      <c r="T87" s="260">
        <f>Tax!U173</f>
        <v>0</v>
      </c>
      <c r="U87" s="260">
        <f>Tax!V173</f>
        <v>0</v>
      </c>
      <c r="V87" s="260">
        <f>Tax!W173</f>
        <v>0</v>
      </c>
      <c r="W87" s="260">
        <f>Tax!X173</f>
        <v>0</v>
      </c>
      <c r="X87" s="260">
        <f>Tax!Y173</f>
        <v>0</v>
      </c>
      <c r="Y87" s="260">
        <f>Tax!Z173</f>
        <v>0</v>
      </c>
      <c r="Z87" s="260">
        <f>Tax!AA173</f>
        <v>0</v>
      </c>
      <c r="AA87" s="260">
        <f>Tax!AB173</f>
        <v>0</v>
      </c>
      <c r="AB87" s="260">
        <f>Tax!AC173</f>
        <v>0</v>
      </c>
      <c r="AC87" s="260">
        <f>Tax!AD173</f>
        <v>0</v>
      </c>
      <c r="AD87" s="260">
        <f>Tax!AE173</f>
        <v>0</v>
      </c>
      <c r="AE87" s="260">
        <f>Tax!AF173</f>
        <v>0</v>
      </c>
      <c r="AF87" s="260">
        <f>Tax!AG173</f>
        <v>0</v>
      </c>
      <c r="AG87" s="260">
        <f>Tax!AH173</f>
        <v>0</v>
      </c>
      <c r="AH87" s="260">
        <f>Tax!AI173</f>
        <v>0</v>
      </c>
      <c r="AI87" s="260">
        <f>Tax!AJ173</f>
        <v>0</v>
      </c>
      <c r="AJ87" s="260">
        <f>Tax!AK173</f>
        <v>0</v>
      </c>
      <c r="AK87" s="260">
        <f>Tax!AL173</f>
        <v>0</v>
      </c>
      <c r="AL87" s="260">
        <f>Tax!AM173</f>
        <v>0</v>
      </c>
      <c r="AM87" s="260">
        <f>Tax!AN173</f>
        <v>0</v>
      </c>
      <c r="AN87" s="260">
        <f>Tax!AO173</f>
        <v>0</v>
      </c>
      <c r="AO87" s="260">
        <f>Tax!AP173</f>
        <v>0</v>
      </c>
      <c r="AP87" s="260">
        <f>Tax!AQ173</f>
        <v>0</v>
      </c>
      <c r="AQ87" s="260">
        <f>Tax!AR173</f>
        <v>0</v>
      </c>
      <c r="AR87" s="260">
        <f>Tax!AS173</f>
        <v>0</v>
      </c>
      <c r="AS87" s="260">
        <f>Tax!AT173</f>
        <v>0</v>
      </c>
      <c r="AT87" s="260">
        <f>Tax!AU173</f>
        <v>0</v>
      </c>
      <c r="AU87" s="260">
        <f>Tax!AV173</f>
        <v>0</v>
      </c>
      <c r="AV87" s="260">
        <f>Tax!AW173</f>
        <v>0</v>
      </c>
      <c r="AW87" s="260">
        <f>Tax!AX173</f>
        <v>0</v>
      </c>
      <c r="AX87" s="260">
        <f>Tax!AY173</f>
        <v>0</v>
      </c>
      <c r="AY87" s="260">
        <f>Tax!AZ173</f>
        <v>0</v>
      </c>
      <c r="AZ87" s="260">
        <f>Tax!BA173</f>
        <v>0</v>
      </c>
      <c r="BA87" s="260">
        <f>Tax!BB173</f>
        <v>0</v>
      </c>
      <c r="BB87" s="260">
        <f>Tax!BC173</f>
        <v>0</v>
      </c>
      <c r="BC87" s="260">
        <f>Tax!BD173</f>
        <v>0</v>
      </c>
      <c r="BD87" s="260">
        <f>Tax!BE173</f>
        <v>0</v>
      </c>
      <c r="BE87" s="260">
        <f>Tax!BF173</f>
        <v>0</v>
      </c>
      <c r="BF87" s="260">
        <f>Tax!BG173</f>
        <v>0</v>
      </c>
      <c r="BG87" s="260">
        <f>Tax!BH173</f>
        <v>0</v>
      </c>
      <c r="BH87" s="260">
        <f>Tax!BI173</f>
        <v>0</v>
      </c>
      <c r="BI87" s="260">
        <f>Tax!BJ173</f>
        <v>0</v>
      </c>
      <c r="BJ87" s="260">
        <f>Tax!BK173</f>
        <v>0</v>
      </c>
      <c r="BK87" s="283">
        <f>SUM(C87:BJ87)</f>
        <v>0</v>
      </c>
    </row>
    <row r="88" spans="1:63" s="5" customFormat="1" ht="13.5" hidden="1" customHeight="1" outlineLevel="1">
      <c r="A88" s="374"/>
      <c r="B88" s="258" t="s">
        <v>913</v>
      </c>
      <c r="C88" s="259">
        <f>Tax!D268</f>
        <v>0</v>
      </c>
      <c r="D88" s="260">
        <f>Tax!E268</f>
        <v>0</v>
      </c>
      <c r="E88" s="260">
        <f>Tax!F268</f>
        <v>0</v>
      </c>
      <c r="F88" s="260">
        <f>Tax!G268</f>
        <v>0</v>
      </c>
      <c r="G88" s="260">
        <f>Tax!H268</f>
        <v>0</v>
      </c>
      <c r="H88" s="260">
        <f>Tax!I268</f>
        <v>0</v>
      </c>
      <c r="I88" s="260">
        <f>Tax!J268</f>
        <v>0</v>
      </c>
      <c r="J88" s="260">
        <f>Tax!K268</f>
        <v>0</v>
      </c>
      <c r="K88" s="260">
        <f>Tax!L268</f>
        <v>0</v>
      </c>
      <c r="L88" s="260">
        <f>Tax!M268</f>
        <v>0</v>
      </c>
      <c r="M88" s="260">
        <f>Tax!N268</f>
        <v>0</v>
      </c>
      <c r="N88" s="260">
        <f>Tax!O268</f>
        <v>0</v>
      </c>
      <c r="O88" s="260">
        <f>Tax!P268</f>
        <v>0</v>
      </c>
      <c r="P88" s="260">
        <f>Tax!Q268</f>
        <v>0</v>
      </c>
      <c r="Q88" s="260">
        <f>Tax!R268</f>
        <v>0</v>
      </c>
      <c r="R88" s="260">
        <f>Tax!S268</f>
        <v>0</v>
      </c>
      <c r="S88" s="260">
        <f>Tax!T268</f>
        <v>0</v>
      </c>
      <c r="T88" s="260">
        <f>Tax!U268</f>
        <v>0</v>
      </c>
      <c r="U88" s="260">
        <f>Tax!V268</f>
        <v>0</v>
      </c>
      <c r="V88" s="260">
        <f>Tax!W268</f>
        <v>0</v>
      </c>
      <c r="W88" s="260">
        <f>Tax!X268</f>
        <v>0</v>
      </c>
      <c r="X88" s="260">
        <f>Tax!Y268</f>
        <v>0</v>
      </c>
      <c r="Y88" s="260">
        <f>Tax!Z268</f>
        <v>0</v>
      </c>
      <c r="Z88" s="260">
        <f>Tax!AA268</f>
        <v>0</v>
      </c>
      <c r="AA88" s="260">
        <f>Tax!AB268</f>
        <v>0</v>
      </c>
      <c r="AB88" s="260">
        <f>Tax!AC268</f>
        <v>0</v>
      </c>
      <c r="AC88" s="260">
        <f>Tax!AD268</f>
        <v>0</v>
      </c>
      <c r="AD88" s="260">
        <f>Tax!AE268</f>
        <v>0</v>
      </c>
      <c r="AE88" s="260">
        <f>Tax!AF268</f>
        <v>0</v>
      </c>
      <c r="AF88" s="260">
        <f>Tax!AG268</f>
        <v>0</v>
      </c>
      <c r="AG88" s="260">
        <f>Tax!AH268</f>
        <v>0</v>
      </c>
      <c r="AH88" s="260">
        <f>Tax!AI268</f>
        <v>0</v>
      </c>
      <c r="AI88" s="260">
        <f>Tax!AJ268</f>
        <v>0</v>
      </c>
      <c r="AJ88" s="260">
        <f>Tax!AK268</f>
        <v>0</v>
      </c>
      <c r="AK88" s="260">
        <f>Tax!AL268</f>
        <v>0</v>
      </c>
      <c r="AL88" s="260">
        <f>Tax!AM268</f>
        <v>0</v>
      </c>
      <c r="AM88" s="260">
        <f>Tax!AN268</f>
        <v>0</v>
      </c>
      <c r="AN88" s="260">
        <f>Tax!AO268</f>
        <v>0</v>
      </c>
      <c r="AO88" s="260">
        <f>Tax!AP268</f>
        <v>0</v>
      </c>
      <c r="AP88" s="260">
        <f>Tax!AQ268</f>
        <v>0</v>
      </c>
      <c r="AQ88" s="260">
        <f>Tax!AR268</f>
        <v>0</v>
      </c>
      <c r="AR88" s="260">
        <f>Tax!AS268</f>
        <v>0</v>
      </c>
      <c r="AS88" s="260">
        <f>Tax!AT268</f>
        <v>0</v>
      </c>
      <c r="AT88" s="260">
        <f>Tax!AU268</f>
        <v>0</v>
      </c>
      <c r="AU88" s="260">
        <f>Tax!AV268</f>
        <v>0</v>
      </c>
      <c r="AV88" s="260">
        <f>Tax!AW268</f>
        <v>0</v>
      </c>
      <c r="AW88" s="260">
        <f>Tax!AX268</f>
        <v>0</v>
      </c>
      <c r="AX88" s="260">
        <f>Tax!AY268</f>
        <v>0</v>
      </c>
      <c r="AY88" s="260">
        <f>Tax!AZ268</f>
        <v>0</v>
      </c>
      <c r="AZ88" s="260">
        <f>Tax!BA268</f>
        <v>0</v>
      </c>
      <c r="BA88" s="260">
        <f>Tax!BB268</f>
        <v>0</v>
      </c>
      <c r="BB88" s="260">
        <f>Tax!BC268</f>
        <v>0</v>
      </c>
      <c r="BC88" s="260">
        <f>Tax!BD268</f>
        <v>0</v>
      </c>
      <c r="BD88" s="260">
        <f>Tax!BE268</f>
        <v>0</v>
      </c>
      <c r="BE88" s="260">
        <f>Tax!BF268</f>
        <v>0</v>
      </c>
      <c r="BF88" s="260">
        <f>Tax!BG268</f>
        <v>0</v>
      </c>
      <c r="BG88" s="260">
        <f>Tax!BH268</f>
        <v>0</v>
      </c>
      <c r="BH88" s="260">
        <f>Tax!BI268</f>
        <v>0</v>
      </c>
      <c r="BI88" s="260">
        <f>Tax!BJ268</f>
        <v>0</v>
      </c>
      <c r="BJ88" s="260">
        <f>Tax!BK268</f>
        <v>0</v>
      </c>
      <c r="BK88" s="283">
        <f>SUM(C88:BJ88)</f>
        <v>0</v>
      </c>
    </row>
    <row r="89" spans="1:63" s="5" customFormat="1" ht="13.5" hidden="1" customHeight="1" outlineLevel="1">
      <c r="A89" s="374"/>
      <c r="B89" s="258" t="s">
        <v>915</v>
      </c>
      <c r="C89" s="259">
        <f>Tax!D274</f>
        <v>0</v>
      </c>
      <c r="D89" s="260">
        <f>Tax!E274</f>
        <v>0</v>
      </c>
      <c r="E89" s="260">
        <f>Tax!F274</f>
        <v>0</v>
      </c>
      <c r="F89" s="260">
        <f>Tax!G274</f>
        <v>0</v>
      </c>
      <c r="G89" s="260">
        <f>Tax!H274</f>
        <v>0</v>
      </c>
      <c r="H89" s="260">
        <f>Tax!I274</f>
        <v>0</v>
      </c>
      <c r="I89" s="260">
        <f>Tax!J274</f>
        <v>0</v>
      </c>
      <c r="J89" s="260">
        <f>Tax!K274</f>
        <v>0</v>
      </c>
      <c r="K89" s="260">
        <f>Tax!L274</f>
        <v>0</v>
      </c>
      <c r="L89" s="260">
        <f>Tax!M274</f>
        <v>0</v>
      </c>
      <c r="M89" s="260">
        <f>Tax!N274</f>
        <v>0</v>
      </c>
      <c r="N89" s="260">
        <f>Tax!O274</f>
        <v>0</v>
      </c>
      <c r="O89" s="260">
        <f>Tax!P274</f>
        <v>0</v>
      </c>
      <c r="P89" s="260">
        <f>Tax!Q274</f>
        <v>0</v>
      </c>
      <c r="Q89" s="260">
        <f>Tax!R274</f>
        <v>0</v>
      </c>
      <c r="R89" s="260">
        <f>Tax!S274</f>
        <v>0</v>
      </c>
      <c r="S89" s="260">
        <f>Tax!T274</f>
        <v>0</v>
      </c>
      <c r="T89" s="260">
        <f>Tax!U274</f>
        <v>0</v>
      </c>
      <c r="U89" s="260">
        <f>Tax!V274</f>
        <v>0</v>
      </c>
      <c r="V89" s="260">
        <f>Tax!W274</f>
        <v>0</v>
      </c>
      <c r="W89" s="260">
        <f>Tax!X274</f>
        <v>0</v>
      </c>
      <c r="X89" s="260">
        <f>Tax!Y274</f>
        <v>0</v>
      </c>
      <c r="Y89" s="260">
        <f>Tax!Z274</f>
        <v>0</v>
      </c>
      <c r="Z89" s="260">
        <f>Tax!AA274</f>
        <v>0</v>
      </c>
      <c r="AA89" s="260">
        <f>Tax!AB274</f>
        <v>0</v>
      </c>
      <c r="AB89" s="260">
        <f>Tax!AC274</f>
        <v>0</v>
      </c>
      <c r="AC89" s="260">
        <f>Tax!AD274</f>
        <v>0</v>
      </c>
      <c r="AD89" s="260">
        <f>Tax!AE274</f>
        <v>0</v>
      </c>
      <c r="AE89" s="260">
        <f>Tax!AF274</f>
        <v>0</v>
      </c>
      <c r="AF89" s="260">
        <f>Tax!AG274</f>
        <v>0</v>
      </c>
      <c r="AG89" s="260">
        <f>Tax!AH274</f>
        <v>0</v>
      </c>
      <c r="AH89" s="260">
        <f>Tax!AI274</f>
        <v>0</v>
      </c>
      <c r="AI89" s="260">
        <f>Tax!AJ274</f>
        <v>0</v>
      </c>
      <c r="AJ89" s="260">
        <f>Tax!AK274</f>
        <v>0</v>
      </c>
      <c r="AK89" s="260">
        <f>Tax!AL274</f>
        <v>0</v>
      </c>
      <c r="AL89" s="260">
        <f>Tax!AM274</f>
        <v>0</v>
      </c>
      <c r="AM89" s="260">
        <f>Tax!AN274</f>
        <v>0</v>
      </c>
      <c r="AN89" s="260">
        <f>Tax!AO274</f>
        <v>0</v>
      </c>
      <c r="AO89" s="260">
        <f>Tax!AP274</f>
        <v>0</v>
      </c>
      <c r="AP89" s="260">
        <f>Tax!AQ274</f>
        <v>0</v>
      </c>
      <c r="AQ89" s="260">
        <f>Tax!AR274</f>
        <v>0</v>
      </c>
      <c r="AR89" s="260">
        <f>Tax!AS274</f>
        <v>0</v>
      </c>
      <c r="AS89" s="260">
        <f>Tax!AT274</f>
        <v>0</v>
      </c>
      <c r="AT89" s="260">
        <f>Tax!AU274</f>
        <v>0</v>
      </c>
      <c r="AU89" s="260">
        <f>Tax!AV274</f>
        <v>0</v>
      </c>
      <c r="AV89" s="260">
        <f>Tax!AW274</f>
        <v>0</v>
      </c>
      <c r="AW89" s="260">
        <f>Tax!AX274</f>
        <v>0</v>
      </c>
      <c r="AX89" s="260">
        <f>Tax!AY274</f>
        <v>0</v>
      </c>
      <c r="AY89" s="260">
        <f>Tax!AZ274</f>
        <v>0</v>
      </c>
      <c r="AZ89" s="260">
        <f>Tax!BA274</f>
        <v>0</v>
      </c>
      <c r="BA89" s="260">
        <f>Tax!BB274</f>
        <v>0</v>
      </c>
      <c r="BB89" s="260">
        <f>Tax!BC274</f>
        <v>0</v>
      </c>
      <c r="BC89" s="260">
        <f>Tax!BD274</f>
        <v>0</v>
      </c>
      <c r="BD89" s="260">
        <f>Tax!BE274</f>
        <v>0</v>
      </c>
      <c r="BE89" s="260">
        <f>Tax!BF274</f>
        <v>0</v>
      </c>
      <c r="BF89" s="260">
        <f>Tax!BG274</f>
        <v>0</v>
      </c>
      <c r="BG89" s="260">
        <f>Tax!BH274</f>
        <v>0</v>
      </c>
      <c r="BH89" s="260">
        <f>Tax!BI274</f>
        <v>0</v>
      </c>
      <c r="BI89" s="260">
        <f>Tax!BJ274</f>
        <v>0</v>
      </c>
      <c r="BJ89" s="260">
        <f>Tax!BK274</f>
        <v>0</v>
      </c>
      <c r="BK89" s="285">
        <f>SUM(C89:BJ89)</f>
        <v>0</v>
      </c>
    </row>
    <row r="90" spans="1:63" s="5" customFormat="1" ht="13.5" hidden="1" customHeight="1" outlineLevel="1">
      <c r="A90" s="98"/>
      <c r="B90" s="174" t="s">
        <v>927</v>
      </c>
      <c r="C90" s="165">
        <f>SUBTOTAL(9,C91:C92)</f>
        <v>0</v>
      </c>
      <c r="D90" s="17">
        <f>SUBTOTAL(9,D91:D92)</f>
        <v>0</v>
      </c>
      <c r="E90" s="17">
        <f t="shared" ref="E90:BJ90" si="106">SUBTOTAL(9,E91:E92)</f>
        <v>0</v>
      </c>
      <c r="F90" s="17">
        <f t="shared" si="106"/>
        <v>0</v>
      </c>
      <c r="G90" s="17">
        <f t="shared" si="106"/>
        <v>0</v>
      </c>
      <c r="H90" s="17">
        <f t="shared" si="106"/>
        <v>0</v>
      </c>
      <c r="I90" s="17">
        <f t="shared" si="106"/>
        <v>0</v>
      </c>
      <c r="J90" s="17">
        <f t="shared" si="106"/>
        <v>0</v>
      </c>
      <c r="K90" s="17">
        <f t="shared" si="106"/>
        <v>0</v>
      </c>
      <c r="L90" s="17">
        <f t="shared" si="106"/>
        <v>0</v>
      </c>
      <c r="M90" s="17">
        <f t="shared" si="106"/>
        <v>0</v>
      </c>
      <c r="N90" s="17">
        <f t="shared" si="106"/>
        <v>0</v>
      </c>
      <c r="O90" s="17">
        <f t="shared" si="106"/>
        <v>0</v>
      </c>
      <c r="P90" s="17">
        <f t="shared" si="106"/>
        <v>0</v>
      </c>
      <c r="Q90" s="17">
        <f t="shared" si="106"/>
        <v>0</v>
      </c>
      <c r="R90" s="17">
        <f t="shared" si="106"/>
        <v>0</v>
      </c>
      <c r="S90" s="17">
        <f t="shared" si="106"/>
        <v>0</v>
      </c>
      <c r="T90" s="17">
        <f t="shared" si="106"/>
        <v>0</v>
      </c>
      <c r="U90" s="17">
        <f t="shared" si="106"/>
        <v>0</v>
      </c>
      <c r="V90" s="17">
        <f t="shared" si="106"/>
        <v>0</v>
      </c>
      <c r="W90" s="17">
        <f t="shared" si="106"/>
        <v>0</v>
      </c>
      <c r="X90" s="17">
        <f t="shared" si="106"/>
        <v>0</v>
      </c>
      <c r="Y90" s="17">
        <f t="shared" si="106"/>
        <v>0</v>
      </c>
      <c r="Z90" s="17">
        <f t="shared" si="106"/>
        <v>0</v>
      </c>
      <c r="AA90" s="17">
        <f t="shared" si="106"/>
        <v>0</v>
      </c>
      <c r="AB90" s="17">
        <f t="shared" si="106"/>
        <v>0</v>
      </c>
      <c r="AC90" s="17">
        <f t="shared" si="106"/>
        <v>0</v>
      </c>
      <c r="AD90" s="17">
        <f t="shared" si="106"/>
        <v>0</v>
      </c>
      <c r="AE90" s="17">
        <f t="shared" si="106"/>
        <v>0</v>
      </c>
      <c r="AF90" s="17">
        <f t="shared" si="106"/>
        <v>0</v>
      </c>
      <c r="AG90" s="17">
        <f t="shared" si="106"/>
        <v>0</v>
      </c>
      <c r="AH90" s="17">
        <f t="shared" si="106"/>
        <v>0</v>
      </c>
      <c r="AI90" s="17">
        <f t="shared" si="106"/>
        <v>0</v>
      </c>
      <c r="AJ90" s="17">
        <f t="shared" si="106"/>
        <v>0</v>
      </c>
      <c r="AK90" s="17">
        <f t="shared" si="106"/>
        <v>0</v>
      </c>
      <c r="AL90" s="17">
        <f t="shared" si="106"/>
        <v>0</v>
      </c>
      <c r="AM90" s="17">
        <f t="shared" si="106"/>
        <v>0</v>
      </c>
      <c r="AN90" s="17">
        <f t="shared" si="106"/>
        <v>0</v>
      </c>
      <c r="AO90" s="17">
        <f t="shared" si="106"/>
        <v>0</v>
      </c>
      <c r="AP90" s="17">
        <f t="shared" si="106"/>
        <v>0</v>
      </c>
      <c r="AQ90" s="17">
        <f t="shared" si="106"/>
        <v>0</v>
      </c>
      <c r="AR90" s="17">
        <f t="shared" si="106"/>
        <v>0</v>
      </c>
      <c r="AS90" s="17">
        <f t="shared" si="106"/>
        <v>0</v>
      </c>
      <c r="AT90" s="17">
        <f t="shared" si="106"/>
        <v>0</v>
      </c>
      <c r="AU90" s="17">
        <f t="shared" si="106"/>
        <v>0</v>
      </c>
      <c r="AV90" s="17">
        <f t="shared" si="106"/>
        <v>0</v>
      </c>
      <c r="AW90" s="17">
        <f t="shared" si="106"/>
        <v>0</v>
      </c>
      <c r="AX90" s="17">
        <f t="shared" si="106"/>
        <v>0</v>
      </c>
      <c r="AY90" s="17">
        <f t="shared" si="106"/>
        <v>0</v>
      </c>
      <c r="AZ90" s="17">
        <f t="shared" si="106"/>
        <v>0</v>
      </c>
      <c r="BA90" s="17">
        <f t="shared" si="106"/>
        <v>0</v>
      </c>
      <c r="BB90" s="17">
        <f t="shared" si="106"/>
        <v>0</v>
      </c>
      <c r="BC90" s="17">
        <f t="shared" si="106"/>
        <v>0</v>
      </c>
      <c r="BD90" s="17">
        <f t="shared" si="106"/>
        <v>0</v>
      </c>
      <c r="BE90" s="17">
        <f t="shared" si="106"/>
        <v>0</v>
      </c>
      <c r="BF90" s="17">
        <f t="shared" si="106"/>
        <v>0</v>
      </c>
      <c r="BG90" s="17">
        <f t="shared" si="106"/>
        <v>0</v>
      </c>
      <c r="BH90" s="17">
        <f t="shared" si="106"/>
        <v>0</v>
      </c>
      <c r="BI90" s="17">
        <f t="shared" si="106"/>
        <v>0</v>
      </c>
      <c r="BJ90" s="17">
        <f t="shared" si="106"/>
        <v>0</v>
      </c>
      <c r="BK90" s="286">
        <f>SUM(C90:BJ90)</f>
        <v>0</v>
      </c>
    </row>
    <row r="91" spans="1:63" s="5" customFormat="1" ht="13.5" hidden="1" customHeight="1" outlineLevel="1">
      <c r="A91" s="98"/>
      <c r="B91" s="264" t="s">
        <v>925</v>
      </c>
      <c r="C91" s="261">
        <f>Tax!D277</f>
        <v>0</v>
      </c>
      <c r="D91" s="261">
        <f>Tax!E277</f>
        <v>0</v>
      </c>
      <c r="E91" s="261">
        <f>Tax!F277</f>
        <v>0</v>
      </c>
      <c r="F91" s="261">
        <f>Tax!G277</f>
        <v>0</v>
      </c>
      <c r="G91" s="261">
        <f>Tax!H277</f>
        <v>0</v>
      </c>
      <c r="H91" s="261">
        <f>Tax!I277</f>
        <v>0</v>
      </c>
      <c r="I91" s="261">
        <f>Tax!J277</f>
        <v>0</v>
      </c>
      <c r="J91" s="261">
        <f>Tax!K277</f>
        <v>0</v>
      </c>
      <c r="K91" s="261">
        <f>Tax!L277</f>
        <v>0</v>
      </c>
      <c r="L91" s="261">
        <f>Tax!M277</f>
        <v>0</v>
      </c>
      <c r="M91" s="261">
        <f>Tax!N277</f>
        <v>0</v>
      </c>
      <c r="N91" s="261">
        <f>Tax!O277</f>
        <v>0</v>
      </c>
      <c r="O91" s="261">
        <f>Tax!P277</f>
        <v>0</v>
      </c>
      <c r="P91" s="261">
        <f>Tax!Q277</f>
        <v>0</v>
      </c>
      <c r="Q91" s="261">
        <f>Tax!R277</f>
        <v>0</v>
      </c>
      <c r="R91" s="261">
        <f>Tax!S277</f>
        <v>0</v>
      </c>
      <c r="S91" s="261">
        <f>Tax!T277</f>
        <v>0</v>
      </c>
      <c r="T91" s="261">
        <f>Tax!U277</f>
        <v>0</v>
      </c>
      <c r="U91" s="261">
        <f>Tax!V277</f>
        <v>0</v>
      </c>
      <c r="V91" s="261">
        <f>Tax!W277</f>
        <v>0</v>
      </c>
      <c r="W91" s="261">
        <f>Tax!X277</f>
        <v>0</v>
      </c>
      <c r="X91" s="261">
        <f>Tax!Y277</f>
        <v>0</v>
      </c>
      <c r="Y91" s="261">
        <f>Tax!Z277</f>
        <v>0</v>
      </c>
      <c r="Z91" s="261">
        <f>Tax!AA277</f>
        <v>0</v>
      </c>
      <c r="AA91" s="261">
        <f>Tax!AB277</f>
        <v>0</v>
      </c>
      <c r="AB91" s="261">
        <f>Tax!AC277</f>
        <v>0</v>
      </c>
      <c r="AC91" s="261">
        <f>Tax!AD277</f>
        <v>0</v>
      </c>
      <c r="AD91" s="261">
        <f>Tax!AE277</f>
        <v>0</v>
      </c>
      <c r="AE91" s="261">
        <f>Tax!AF277</f>
        <v>0</v>
      </c>
      <c r="AF91" s="261">
        <f>Tax!AG277</f>
        <v>0</v>
      </c>
      <c r="AG91" s="261">
        <f>Tax!AH277</f>
        <v>0</v>
      </c>
      <c r="AH91" s="261">
        <f>Tax!AI277</f>
        <v>0</v>
      </c>
      <c r="AI91" s="261">
        <f>Tax!AJ277</f>
        <v>0</v>
      </c>
      <c r="AJ91" s="261">
        <f>Tax!AK277</f>
        <v>0</v>
      </c>
      <c r="AK91" s="261">
        <f>Tax!AL277</f>
        <v>0</v>
      </c>
      <c r="AL91" s="261">
        <f>Tax!AM277</f>
        <v>0</v>
      </c>
      <c r="AM91" s="261">
        <f>Tax!AN277</f>
        <v>0</v>
      </c>
      <c r="AN91" s="261">
        <f>Tax!AO277</f>
        <v>0</v>
      </c>
      <c r="AO91" s="261">
        <f>Tax!AP277</f>
        <v>0</v>
      </c>
      <c r="AP91" s="261">
        <f>Tax!AQ277</f>
        <v>0</v>
      </c>
      <c r="AQ91" s="261">
        <f>Tax!AR277</f>
        <v>0</v>
      </c>
      <c r="AR91" s="261">
        <f>Tax!AS277</f>
        <v>0</v>
      </c>
      <c r="AS91" s="261">
        <f>Tax!AT277</f>
        <v>0</v>
      </c>
      <c r="AT91" s="261">
        <f>Tax!AU277</f>
        <v>0</v>
      </c>
      <c r="AU91" s="261">
        <f>Tax!AV277</f>
        <v>0</v>
      </c>
      <c r="AV91" s="261">
        <f>Tax!AW277</f>
        <v>0</v>
      </c>
      <c r="AW91" s="261">
        <f>Tax!AX277</f>
        <v>0</v>
      </c>
      <c r="AX91" s="261">
        <f>Tax!AY277</f>
        <v>0</v>
      </c>
      <c r="AY91" s="261">
        <f>Tax!AZ277</f>
        <v>0</v>
      </c>
      <c r="AZ91" s="261">
        <f>Tax!BA277</f>
        <v>0</v>
      </c>
      <c r="BA91" s="261">
        <f>Tax!BB277</f>
        <v>0</v>
      </c>
      <c r="BB91" s="261">
        <f>Tax!BC277</f>
        <v>0</v>
      </c>
      <c r="BC91" s="261">
        <f>Tax!BD277</f>
        <v>0</v>
      </c>
      <c r="BD91" s="261">
        <f>Tax!BE277</f>
        <v>0</v>
      </c>
      <c r="BE91" s="261">
        <f>Tax!BF277</f>
        <v>0</v>
      </c>
      <c r="BF91" s="261">
        <f>Tax!BG277</f>
        <v>0</v>
      </c>
      <c r="BG91" s="261">
        <f>Tax!BH277</f>
        <v>0</v>
      </c>
      <c r="BH91" s="261">
        <f>Tax!BI277</f>
        <v>0</v>
      </c>
      <c r="BI91" s="261">
        <f>Tax!BJ277</f>
        <v>0</v>
      </c>
      <c r="BJ91" s="261">
        <f>Tax!BK277</f>
        <v>0</v>
      </c>
      <c r="BK91" s="286">
        <f>SUM(C91:BJ91)</f>
        <v>0</v>
      </c>
    </row>
    <row r="92" spans="1:63" s="5" customFormat="1" ht="13.5" hidden="1" customHeight="1" outlineLevel="1">
      <c r="A92" s="98"/>
      <c r="B92" s="264" t="s">
        <v>926</v>
      </c>
      <c r="C92" s="261">
        <f>Tax!D278</f>
        <v>0</v>
      </c>
      <c r="D92" s="261">
        <f>Tax!E278</f>
        <v>0</v>
      </c>
      <c r="E92" s="261">
        <f>Tax!F278</f>
        <v>0</v>
      </c>
      <c r="F92" s="261">
        <f>Tax!G278</f>
        <v>0</v>
      </c>
      <c r="G92" s="261">
        <f>Tax!H278</f>
        <v>0</v>
      </c>
      <c r="H92" s="261">
        <f>Tax!I278</f>
        <v>0</v>
      </c>
      <c r="I92" s="261">
        <f>Tax!J278</f>
        <v>0</v>
      </c>
      <c r="J92" s="261">
        <f>Tax!K278</f>
        <v>0</v>
      </c>
      <c r="K92" s="261">
        <f>Tax!L278</f>
        <v>0</v>
      </c>
      <c r="L92" s="261">
        <f>Tax!M278</f>
        <v>0</v>
      </c>
      <c r="M92" s="261">
        <f>Tax!N278</f>
        <v>0</v>
      </c>
      <c r="N92" s="261">
        <f>Tax!O278</f>
        <v>0</v>
      </c>
      <c r="O92" s="261">
        <f>Tax!P278</f>
        <v>0</v>
      </c>
      <c r="P92" s="261">
        <f>Tax!Q278</f>
        <v>0</v>
      </c>
      <c r="Q92" s="261">
        <f>Tax!R278</f>
        <v>0</v>
      </c>
      <c r="R92" s="261">
        <f>Tax!S278</f>
        <v>0</v>
      </c>
      <c r="S92" s="261">
        <f>Tax!T278</f>
        <v>0</v>
      </c>
      <c r="T92" s="261">
        <f>Tax!U278</f>
        <v>0</v>
      </c>
      <c r="U92" s="261">
        <f>Tax!V278</f>
        <v>0</v>
      </c>
      <c r="V92" s="261">
        <f>Tax!W278</f>
        <v>0</v>
      </c>
      <c r="W92" s="261">
        <f>Tax!X278</f>
        <v>0</v>
      </c>
      <c r="X92" s="261">
        <f>Tax!Y278</f>
        <v>0</v>
      </c>
      <c r="Y92" s="261">
        <f>Tax!Z278</f>
        <v>0</v>
      </c>
      <c r="Z92" s="261">
        <f>Tax!AA278</f>
        <v>0</v>
      </c>
      <c r="AA92" s="261">
        <f>Tax!AB278</f>
        <v>0</v>
      </c>
      <c r="AB92" s="261">
        <f>Tax!AC278</f>
        <v>0</v>
      </c>
      <c r="AC92" s="261">
        <f>Tax!AD278</f>
        <v>0</v>
      </c>
      <c r="AD92" s="261">
        <f>Tax!AE278</f>
        <v>0</v>
      </c>
      <c r="AE92" s="261">
        <f>Tax!AF278</f>
        <v>0</v>
      </c>
      <c r="AF92" s="261">
        <f>Tax!AG278</f>
        <v>0</v>
      </c>
      <c r="AG92" s="261">
        <f>Tax!AH278</f>
        <v>0</v>
      </c>
      <c r="AH92" s="261">
        <f>Tax!AI278</f>
        <v>0</v>
      </c>
      <c r="AI92" s="261">
        <f>Tax!AJ278</f>
        <v>0</v>
      </c>
      <c r="AJ92" s="261">
        <f>Tax!AK278</f>
        <v>0</v>
      </c>
      <c r="AK92" s="261">
        <f>Tax!AL278</f>
        <v>0</v>
      </c>
      <c r="AL92" s="261">
        <f>Tax!AM278</f>
        <v>0</v>
      </c>
      <c r="AM92" s="261">
        <f>Tax!AN278</f>
        <v>0</v>
      </c>
      <c r="AN92" s="261">
        <f>Tax!AO278</f>
        <v>0</v>
      </c>
      <c r="AO92" s="261">
        <f>Tax!AP278</f>
        <v>0</v>
      </c>
      <c r="AP92" s="261">
        <f>Tax!AQ278</f>
        <v>0</v>
      </c>
      <c r="AQ92" s="261">
        <f>Tax!AR278</f>
        <v>0</v>
      </c>
      <c r="AR92" s="261">
        <f>Tax!AS278</f>
        <v>0</v>
      </c>
      <c r="AS92" s="261">
        <f>Tax!AT278</f>
        <v>0</v>
      </c>
      <c r="AT92" s="261">
        <f>Tax!AU278</f>
        <v>0</v>
      </c>
      <c r="AU92" s="261">
        <f>Tax!AV278</f>
        <v>0</v>
      </c>
      <c r="AV92" s="261">
        <f>Tax!AW278</f>
        <v>0</v>
      </c>
      <c r="AW92" s="261">
        <f>Tax!AX278</f>
        <v>0</v>
      </c>
      <c r="AX92" s="261">
        <f>Tax!AY278</f>
        <v>0</v>
      </c>
      <c r="AY92" s="261">
        <f>Tax!AZ278</f>
        <v>0</v>
      </c>
      <c r="AZ92" s="261">
        <f>Tax!BA278</f>
        <v>0</v>
      </c>
      <c r="BA92" s="261">
        <f>Tax!BB278</f>
        <v>0</v>
      </c>
      <c r="BB92" s="261">
        <f>Tax!BC278</f>
        <v>0</v>
      </c>
      <c r="BC92" s="261">
        <f>Tax!BD278</f>
        <v>0</v>
      </c>
      <c r="BD92" s="261">
        <f>Tax!BE278</f>
        <v>0</v>
      </c>
      <c r="BE92" s="261">
        <f>Tax!BF278</f>
        <v>0</v>
      </c>
      <c r="BF92" s="261">
        <f>Tax!BG278</f>
        <v>0</v>
      </c>
      <c r="BG92" s="261">
        <f>Tax!BH278</f>
        <v>0</v>
      </c>
      <c r="BH92" s="261">
        <f>Tax!BI278</f>
        <v>0</v>
      </c>
      <c r="BI92" s="261">
        <f>Tax!BJ278</f>
        <v>0</v>
      </c>
      <c r="BJ92" s="261">
        <f>Tax!BK278</f>
        <v>0</v>
      </c>
      <c r="BK92" s="286">
        <f>SUM(C92:BJ92)</f>
        <v>0</v>
      </c>
    </row>
    <row r="93" spans="1:63" s="5" customFormat="1" ht="12" collapsed="1">
      <c r="A93" s="369" t="s">
        <v>503</v>
      </c>
      <c r="B93" s="370"/>
      <c r="C93" s="68">
        <f t="shared" ref="C93:AH93" si="107">SUBTOTAL(9,C35:C89)</f>
        <v>403.78336999999999</v>
      </c>
      <c r="D93" s="68">
        <f t="shared" si="107"/>
        <v>407.98337000000004</v>
      </c>
      <c r="E93" s="68">
        <f t="shared" si="107"/>
        <v>419.28336999999999</v>
      </c>
      <c r="F93" s="68">
        <f t="shared" si="107"/>
        <v>416.68336999999997</v>
      </c>
      <c r="G93" s="68">
        <f t="shared" si="107"/>
        <v>428.08337000000006</v>
      </c>
      <c r="H93" s="68">
        <f t="shared" si="107"/>
        <v>445.62459000000001</v>
      </c>
      <c r="I93" s="68">
        <f t="shared" si="107"/>
        <v>457.22459000000003</v>
      </c>
      <c r="J93" s="68">
        <f t="shared" si="107"/>
        <v>454.92459000000002</v>
      </c>
      <c r="K93" s="68">
        <f t="shared" si="107"/>
        <v>466.72459000000003</v>
      </c>
      <c r="L93" s="68">
        <f t="shared" si="107"/>
        <v>464.72459000000003</v>
      </c>
      <c r="M93" s="68">
        <f t="shared" si="107"/>
        <v>502.3372</v>
      </c>
      <c r="N93" s="68">
        <f t="shared" si="107"/>
        <v>500.43720000000002</v>
      </c>
      <c r="O93" s="68">
        <f t="shared" si="107"/>
        <v>512.63720000000001</v>
      </c>
      <c r="P93" s="68">
        <f t="shared" si="107"/>
        <v>511.03719999999998</v>
      </c>
      <c r="Q93" s="68">
        <f t="shared" si="107"/>
        <v>523.43720000000008</v>
      </c>
      <c r="R93" s="68">
        <f t="shared" si="107"/>
        <v>549.87799000000007</v>
      </c>
      <c r="S93" s="68">
        <f t="shared" si="107"/>
        <v>562.57799</v>
      </c>
      <c r="T93" s="68">
        <f t="shared" si="107"/>
        <v>561.37799000000007</v>
      </c>
      <c r="U93" s="68">
        <f t="shared" si="107"/>
        <v>574.17799000000002</v>
      </c>
      <c r="V93" s="68">
        <f t="shared" si="107"/>
        <v>573.17799000000002</v>
      </c>
      <c r="W93" s="68">
        <f t="shared" si="107"/>
        <v>599.89138999999989</v>
      </c>
      <c r="X93" s="68">
        <f t="shared" si="107"/>
        <v>599.19138999999996</v>
      </c>
      <c r="Y93" s="68">
        <f t="shared" si="107"/>
        <v>612.59138999999993</v>
      </c>
      <c r="Z93" s="68">
        <f t="shared" si="107"/>
        <v>611.99138999999991</v>
      </c>
      <c r="AA93" s="68">
        <f t="shared" si="107"/>
        <v>625.69138999999984</v>
      </c>
      <c r="AB93" s="68">
        <f t="shared" si="107"/>
        <v>609.50909000000001</v>
      </c>
      <c r="AC93" s="68">
        <f t="shared" si="107"/>
        <v>623.40908999999999</v>
      </c>
      <c r="AD93" s="68">
        <f t="shared" si="107"/>
        <v>623.40908999999999</v>
      </c>
      <c r="AE93" s="68">
        <f t="shared" si="107"/>
        <v>637.60909000000004</v>
      </c>
      <c r="AF93" s="68">
        <f t="shared" si="107"/>
        <v>637.90908999999999</v>
      </c>
      <c r="AG93" s="68">
        <f t="shared" si="107"/>
        <v>652.40908999999999</v>
      </c>
      <c r="AH93" s="68">
        <f t="shared" si="107"/>
        <v>588.50882999999999</v>
      </c>
      <c r="AI93" s="68">
        <f t="shared" ref="AI93:BJ93" si="108">SUBTOTAL(9,AI35:AI89)</f>
        <v>603.30882999999994</v>
      </c>
      <c r="AJ93" s="68">
        <f t="shared" si="108"/>
        <v>604.20882999999992</v>
      </c>
      <c r="AK93" s="68">
        <f t="shared" si="108"/>
        <v>619.20882999999992</v>
      </c>
      <c r="AL93" s="68">
        <f t="shared" si="108"/>
        <v>582.78154999999992</v>
      </c>
      <c r="AM93" s="68">
        <f t="shared" si="108"/>
        <v>488.28060999999997</v>
      </c>
      <c r="AN93" s="68">
        <f t="shared" si="108"/>
        <v>488.58060999999998</v>
      </c>
      <c r="AO93" s="68">
        <f t="shared" si="108"/>
        <v>503.08060999999998</v>
      </c>
      <c r="AP93" s="68">
        <f t="shared" si="108"/>
        <v>503.78060999999997</v>
      </c>
      <c r="AQ93" s="68">
        <f t="shared" si="108"/>
        <v>518.48061000000007</v>
      </c>
      <c r="AR93" s="68">
        <f t="shared" si="108"/>
        <v>519.48061000000007</v>
      </c>
      <c r="AS93" s="68">
        <f t="shared" si="108"/>
        <v>534.58061000000009</v>
      </c>
      <c r="AT93" s="68">
        <f t="shared" si="108"/>
        <v>535.88061000000005</v>
      </c>
      <c r="AU93" s="68">
        <f t="shared" si="108"/>
        <v>551.28061000000014</v>
      </c>
      <c r="AV93" s="68">
        <f t="shared" si="108"/>
        <v>551.60718500000007</v>
      </c>
      <c r="AW93" s="68">
        <f t="shared" si="108"/>
        <v>567.40718500000014</v>
      </c>
      <c r="AX93" s="68">
        <f t="shared" si="108"/>
        <v>569.30718500000012</v>
      </c>
      <c r="AY93" s="68">
        <f t="shared" si="108"/>
        <v>585.50718500000016</v>
      </c>
      <c r="AZ93" s="68">
        <f t="shared" si="108"/>
        <v>587.80718500000012</v>
      </c>
      <c r="BA93" s="68">
        <f t="shared" si="108"/>
        <v>604.30718500000012</v>
      </c>
      <c r="BB93" s="68">
        <f t="shared" si="108"/>
        <v>607.00718500000016</v>
      </c>
      <c r="BC93" s="68">
        <f t="shared" si="108"/>
        <v>623.90718500000014</v>
      </c>
      <c r="BD93" s="68">
        <f t="shared" si="108"/>
        <v>626.90718500000014</v>
      </c>
      <c r="BE93" s="68">
        <f t="shared" si="108"/>
        <v>644.20718500000009</v>
      </c>
      <c r="BF93" s="68">
        <f t="shared" si="108"/>
        <v>647.70718500000009</v>
      </c>
      <c r="BG93" s="68">
        <f t="shared" si="108"/>
        <v>665.40718500000014</v>
      </c>
      <c r="BH93" s="68">
        <f t="shared" si="108"/>
        <v>669.30718500000012</v>
      </c>
      <c r="BI93" s="68">
        <f t="shared" si="108"/>
        <v>687.50718500000016</v>
      </c>
      <c r="BJ93" s="68">
        <f t="shared" si="108"/>
        <v>691.80718500000012</v>
      </c>
      <c r="BK93" s="287">
        <f>SUM(C93:BJ93)</f>
        <v>33540.877374999996</v>
      </c>
    </row>
    <row r="94" spans="1:63" s="5" customFormat="1" ht="13.5" hidden="1" customHeight="1">
      <c r="A94" s="98"/>
      <c r="B94" s="104" t="s">
        <v>509</v>
      </c>
      <c r="C94" s="13">
        <f t="shared" ref="C94:AH94" si="109">C62+C81</f>
        <v>109.78336999999999</v>
      </c>
      <c r="D94" s="13">
        <f t="shared" si="109"/>
        <v>109.78336999999999</v>
      </c>
      <c r="E94" s="13">
        <f t="shared" si="109"/>
        <v>109.78336999999999</v>
      </c>
      <c r="F94" s="13">
        <f t="shared" si="109"/>
        <v>109.78336999999999</v>
      </c>
      <c r="G94" s="13">
        <f t="shared" si="109"/>
        <v>109.78336999999999</v>
      </c>
      <c r="H94" s="13">
        <f t="shared" si="109"/>
        <v>129.72459000000001</v>
      </c>
      <c r="I94" s="13">
        <f t="shared" si="109"/>
        <v>129.72459000000001</v>
      </c>
      <c r="J94" s="13">
        <f t="shared" si="109"/>
        <v>129.72459000000001</v>
      </c>
      <c r="K94" s="13">
        <f t="shared" si="109"/>
        <v>129.72459000000001</v>
      </c>
      <c r="L94" s="13">
        <f t="shared" si="109"/>
        <v>129.72459000000001</v>
      </c>
      <c r="M94" s="13">
        <f t="shared" si="109"/>
        <v>155.3372</v>
      </c>
      <c r="N94" s="13">
        <f t="shared" si="109"/>
        <v>155.3372</v>
      </c>
      <c r="O94" s="13">
        <f t="shared" si="109"/>
        <v>155.3372</v>
      </c>
      <c r="P94" s="13">
        <f t="shared" si="109"/>
        <v>155.3372</v>
      </c>
      <c r="Q94" s="13">
        <f t="shared" si="109"/>
        <v>155.3372</v>
      </c>
      <c r="R94" s="13">
        <f t="shared" si="109"/>
        <v>183.27799000000002</v>
      </c>
      <c r="S94" s="13">
        <f t="shared" si="109"/>
        <v>183.27799000000002</v>
      </c>
      <c r="T94" s="13">
        <f t="shared" si="109"/>
        <v>183.27799000000002</v>
      </c>
      <c r="U94" s="13">
        <f t="shared" si="109"/>
        <v>183.27799000000002</v>
      </c>
      <c r="V94" s="13">
        <f t="shared" si="109"/>
        <v>183.27799000000002</v>
      </c>
      <c r="W94" s="13">
        <f t="shared" si="109"/>
        <v>196.89139</v>
      </c>
      <c r="X94" s="13">
        <f t="shared" si="109"/>
        <v>196.89139</v>
      </c>
      <c r="Y94" s="13">
        <f t="shared" si="109"/>
        <v>196.89139</v>
      </c>
      <c r="Z94" s="13">
        <f t="shared" si="109"/>
        <v>196.89139</v>
      </c>
      <c r="AA94" s="13">
        <f t="shared" si="109"/>
        <v>196.89139</v>
      </c>
      <c r="AB94" s="13">
        <f t="shared" si="109"/>
        <v>181.00909000000001</v>
      </c>
      <c r="AC94" s="13">
        <f t="shared" si="109"/>
        <v>181.00909000000001</v>
      </c>
      <c r="AD94" s="13">
        <f t="shared" si="109"/>
        <v>181.00909000000001</v>
      </c>
      <c r="AE94" s="13">
        <f t="shared" si="109"/>
        <v>181.00909000000001</v>
      </c>
      <c r="AF94" s="13">
        <f t="shared" si="109"/>
        <v>181.00909000000001</v>
      </c>
      <c r="AG94" s="13">
        <f t="shared" si="109"/>
        <v>181.00909000000001</v>
      </c>
      <c r="AH94" s="13">
        <f t="shared" si="109"/>
        <v>116.50883000000002</v>
      </c>
      <c r="AI94" s="13">
        <f t="shared" ref="AI94:BJ94" si="110">AI62+AI81</f>
        <v>116.50883000000002</v>
      </c>
      <c r="AJ94" s="13">
        <f t="shared" si="110"/>
        <v>116.50883000000002</v>
      </c>
      <c r="AK94" s="13">
        <f t="shared" si="110"/>
        <v>116.50883000000002</v>
      </c>
      <c r="AL94" s="13">
        <f t="shared" si="110"/>
        <v>138.78155000000001</v>
      </c>
      <c r="AM94" s="13">
        <f t="shared" si="110"/>
        <v>30.080609999999997</v>
      </c>
      <c r="AN94" s="13">
        <f t="shared" si="110"/>
        <v>30.080609999999997</v>
      </c>
      <c r="AO94" s="13">
        <f t="shared" si="110"/>
        <v>30.080609999999997</v>
      </c>
      <c r="AP94" s="13">
        <f t="shared" si="110"/>
        <v>30.080609999999997</v>
      </c>
      <c r="AQ94" s="13">
        <f t="shared" si="110"/>
        <v>30.080609999999997</v>
      </c>
      <c r="AR94" s="13">
        <f t="shared" si="110"/>
        <v>30.080609999999997</v>
      </c>
      <c r="AS94" s="13">
        <f t="shared" si="110"/>
        <v>30.080609999999997</v>
      </c>
      <c r="AT94" s="13">
        <f t="shared" si="110"/>
        <v>30.080609999999997</v>
      </c>
      <c r="AU94" s="13">
        <f t="shared" si="110"/>
        <v>30.080609999999997</v>
      </c>
      <c r="AV94" s="13">
        <f t="shared" si="110"/>
        <v>28.807184999999997</v>
      </c>
      <c r="AW94" s="13">
        <f t="shared" si="110"/>
        <v>28.807184999999997</v>
      </c>
      <c r="AX94" s="13">
        <f t="shared" si="110"/>
        <v>28.807184999999997</v>
      </c>
      <c r="AY94" s="13">
        <f t="shared" si="110"/>
        <v>28.807184999999997</v>
      </c>
      <c r="AZ94" s="13">
        <f t="shared" si="110"/>
        <v>28.807184999999997</v>
      </c>
      <c r="BA94" s="13">
        <f t="shared" si="110"/>
        <v>28.807184999999997</v>
      </c>
      <c r="BB94" s="13">
        <f t="shared" si="110"/>
        <v>28.807184999999997</v>
      </c>
      <c r="BC94" s="13">
        <f t="shared" si="110"/>
        <v>28.807184999999997</v>
      </c>
      <c r="BD94" s="13">
        <f t="shared" si="110"/>
        <v>28.807184999999997</v>
      </c>
      <c r="BE94" s="13">
        <f t="shared" si="110"/>
        <v>28.807184999999997</v>
      </c>
      <c r="BF94" s="13">
        <f t="shared" si="110"/>
        <v>28.807184999999997</v>
      </c>
      <c r="BG94" s="13">
        <f t="shared" si="110"/>
        <v>28.807184999999997</v>
      </c>
      <c r="BH94" s="13">
        <f t="shared" si="110"/>
        <v>28.807184999999997</v>
      </c>
      <c r="BI94" s="13">
        <f t="shared" si="110"/>
        <v>28.807184999999997</v>
      </c>
      <c r="BJ94" s="13">
        <f t="shared" si="110"/>
        <v>28.807184999999997</v>
      </c>
      <c r="BK94" s="288">
        <f>SUM(C94:BJ94)</f>
        <v>6268.7773749999915</v>
      </c>
    </row>
    <row r="95" spans="1:63" s="5" customFormat="1" ht="12">
      <c r="A95" s="377" t="s">
        <v>948</v>
      </c>
      <c r="B95" s="378"/>
      <c r="C95" s="279">
        <f t="shared" ref="C95:AH95" si="111">C34-C93</f>
        <v>96.216630000000009</v>
      </c>
      <c r="D95" s="279">
        <f t="shared" si="111"/>
        <v>92.016629999999964</v>
      </c>
      <c r="E95" s="279">
        <f t="shared" si="111"/>
        <v>80.716630000000009</v>
      </c>
      <c r="F95" s="279">
        <f t="shared" si="111"/>
        <v>83.316630000000032</v>
      </c>
      <c r="G95" s="279">
        <f t="shared" si="111"/>
        <v>71.916629999999941</v>
      </c>
      <c r="H95" s="279">
        <f t="shared" si="111"/>
        <v>127.37540999999999</v>
      </c>
      <c r="I95" s="279">
        <f t="shared" si="111"/>
        <v>115.77540999999997</v>
      </c>
      <c r="J95" s="279">
        <f t="shared" si="111"/>
        <v>118.07540999999998</v>
      </c>
      <c r="K95" s="279">
        <f t="shared" si="111"/>
        <v>106.27540999999997</v>
      </c>
      <c r="L95" s="279">
        <f t="shared" si="111"/>
        <v>108.27540999999997</v>
      </c>
      <c r="M95" s="279">
        <f t="shared" si="111"/>
        <v>146.6628</v>
      </c>
      <c r="N95" s="279">
        <f t="shared" si="111"/>
        <v>148.56279999999998</v>
      </c>
      <c r="O95" s="279">
        <f t="shared" si="111"/>
        <v>136.36279999999999</v>
      </c>
      <c r="P95" s="279">
        <f t="shared" si="111"/>
        <v>137.96280000000002</v>
      </c>
      <c r="Q95" s="279">
        <f t="shared" si="111"/>
        <v>125.56279999999992</v>
      </c>
      <c r="R95" s="279">
        <f t="shared" si="111"/>
        <v>174.12200999999993</v>
      </c>
      <c r="S95" s="279">
        <f t="shared" si="111"/>
        <v>161.42201</v>
      </c>
      <c r="T95" s="279">
        <f t="shared" si="111"/>
        <v>162.62200999999993</v>
      </c>
      <c r="U95" s="279">
        <f t="shared" si="111"/>
        <v>149.82200999999998</v>
      </c>
      <c r="V95" s="279">
        <f t="shared" si="111"/>
        <v>150.82200999999998</v>
      </c>
      <c r="W95" s="279">
        <f t="shared" si="111"/>
        <v>160.10861000000011</v>
      </c>
      <c r="X95" s="279">
        <f t="shared" si="111"/>
        <v>160.80861000000004</v>
      </c>
      <c r="Y95" s="279">
        <f t="shared" si="111"/>
        <v>147.40861000000007</v>
      </c>
      <c r="Z95" s="279">
        <f t="shared" si="111"/>
        <v>148.00861000000009</v>
      </c>
      <c r="AA95" s="279">
        <f t="shared" si="111"/>
        <v>134.30861000000016</v>
      </c>
      <c r="AB95" s="279">
        <f t="shared" si="111"/>
        <v>108.49090999999999</v>
      </c>
      <c r="AC95" s="279">
        <f t="shared" si="111"/>
        <v>94.590910000000008</v>
      </c>
      <c r="AD95" s="279">
        <f t="shared" si="111"/>
        <v>94.590910000000008</v>
      </c>
      <c r="AE95" s="279">
        <f t="shared" si="111"/>
        <v>80.390909999999963</v>
      </c>
      <c r="AF95" s="279">
        <f t="shared" si="111"/>
        <v>80.090910000000008</v>
      </c>
      <c r="AG95" s="279">
        <f t="shared" si="111"/>
        <v>1565.5909099999999</v>
      </c>
      <c r="AH95" s="279">
        <f t="shared" si="111"/>
        <v>-77.508829999999989</v>
      </c>
      <c r="AI95" s="279">
        <f t="shared" ref="AI95:BJ95" si="112">AI34-AI93</f>
        <v>-92.308829999999944</v>
      </c>
      <c r="AJ95" s="279">
        <f t="shared" si="112"/>
        <v>-93.208829999999921</v>
      </c>
      <c r="AK95" s="279">
        <f t="shared" si="112"/>
        <v>-108.20882999999992</v>
      </c>
      <c r="AL95" s="279">
        <f t="shared" si="112"/>
        <v>110.91845000000012</v>
      </c>
      <c r="AM95" s="279">
        <f t="shared" si="112"/>
        <v>-260.28060999999997</v>
      </c>
      <c r="AN95" s="279">
        <f t="shared" si="112"/>
        <v>-260.58060999999998</v>
      </c>
      <c r="AO95" s="279">
        <f t="shared" si="112"/>
        <v>-275.08060999999998</v>
      </c>
      <c r="AP95" s="279">
        <f t="shared" si="112"/>
        <v>-275.78060999999997</v>
      </c>
      <c r="AQ95" s="279">
        <f t="shared" si="112"/>
        <v>-290.48061000000007</v>
      </c>
      <c r="AR95" s="279">
        <f t="shared" si="112"/>
        <v>-291.48061000000007</v>
      </c>
      <c r="AS95" s="279">
        <f t="shared" si="112"/>
        <v>-306.58061000000009</v>
      </c>
      <c r="AT95" s="279">
        <f t="shared" si="112"/>
        <v>-307.88061000000005</v>
      </c>
      <c r="AU95" s="279">
        <f t="shared" si="112"/>
        <v>-323.28061000000014</v>
      </c>
      <c r="AV95" s="279">
        <f t="shared" si="112"/>
        <v>-323.60718500000007</v>
      </c>
      <c r="AW95" s="279">
        <f t="shared" si="112"/>
        <v>-339.40718500000014</v>
      </c>
      <c r="AX95" s="279">
        <f t="shared" si="112"/>
        <v>-341.30718500000012</v>
      </c>
      <c r="AY95" s="279">
        <f t="shared" si="112"/>
        <v>-357.50718500000016</v>
      </c>
      <c r="AZ95" s="279">
        <f t="shared" si="112"/>
        <v>-359.80718500000012</v>
      </c>
      <c r="BA95" s="279">
        <f t="shared" si="112"/>
        <v>-376.30718500000012</v>
      </c>
      <c r="BB95" s="279">
        <f t="shared" si="112"/>
        <v>-379.00718500000016</v>
      </c>
      <c r="BC95" s="279">
        <f t="shared" si="112"/>
        <v>-395.90718500000014</v>
      </c>
      <c r="BD95" s="279">
        <f t="shared" si="112"/>
        <v>-398.90718500000014</v>
      </c>
      <c r="BE95" s="279">
        <f t="shared" si="112"/>
        <v>-416.20718500000009</v>
      </c>
      <c r="BF95" s="279">
        <f t="shared" si="112"/>
        <v>-419.70718500000009</v>
      </c>
      <c r="BG95" s="279">
        <f t="shared" si="112"/>
        <v>-437.40718500000014</v>
      </c>
      <c r="BH95" s="279">
        <f t="shared" si="112"/>
        <v>-441.30718500000012</v>
      </c>
      <c r="BI95" s="279">
        <f t="shared" si="112"/>
        <v>-459.50718500000016</v>
      </c>
      <c r="BJ95" s="279">
        <f t="shared" si="112"/>
        <v>-463.80718500000012</v>
      </c>
      <c r="BK95" s="289">
        <f t="shared" ref="BK95" si="113">BK34-BK93</f>
        <v>-3493.1773749999957</v>
      </c>
    </row>
    <row r="96" spans="1:63" s="5" customFormat="1" ht="9" customHeight="1">
      <c r="A96" s="4"/>
      <c r="B96" s="4"/>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row>
    <row r="97" spans="1:63" s="5" customFormat="1" ht="12">
      <c r="A97" s="365" t="s">
        <v>357</v>
      </c>
      <c r="B97" s="366"/>
      <c r="C97" s="30">
        <f>BigCF!D383</f>
        <v>36</v>
      </c>
      <c r="D97" s="30">
        <f>BigCF!E383</f>
        <v>36</v>
      </c>
      <c r="E97" s="30">
        <f>BigCF!F383</f>
        <v>36</v>
      </c>
      <c r="F97" s="30">
        <f>BigCF!G383</f>
        <v>36</v>
      </c>
      <c r="G97" s="30">
        <f>BigCF!H383</f>
        <v>36</v>
      </c>
      <c r="H97" s="30">
        <f>BigCF!I383</f>
        <v>36</v>
      </c>
      <c r="I97" s="30">
        <f>BigCF!J383</f>
        <v>36</v>
      </c>
      <c r="J97" s="30">
        <f>BigCF!K383</f>
        <v>36</v>
      </c>
      <c r="K97" s="30">
        <f>BigCF!L383</f>
        <v>36</v>
      </c>
      <c r="L97" s="30">
        <f>BigCF!M383</f>
        <v>36</v>
      </c>
      <c r="M97" s="30">
        <f>BigCF!N383</f>
        <v>36</v>
      </c>
      <c r="N97" s="30">
        <f>BigCF!O383</f>
        <v>36</v>
      </c>
      <c r="O97" s="30">
        <f>BigCF!P383</f>
        <v>36</v>
      </c>
      <c r="P97" s="30">
        <f>BigCF!Q383</f>
        <v>36</v>
      </c>
      <c r="Q97" s="30">
        <f>BigCF!R383</f>
        <v>36</v>
      </c>
      <c r="R97" s="30">
        <f>BigCF!S383</f>
        <v>36</v>
      </c>
      <c r="S97" s="30">
        <f>BigCF!T383</f>
        <v>36</v>
      </c>
      <c r="T97" s="30">
        <f>BigCF!U383</f>
        <v>36</v>
      </c>
      <c r="U97" s="30">
        <f>BigCF!V383</f>
        <v>36</v>
      </c>
      <c r="V97" s="30">
        <f>BigCF!W383</f>
        <v>36</v>
      </c>
      <c r="W97" s="30">
        <f>BigCF!X383</f>
        <v>36</v>
      </c>
      <c r="X97" s="30">
        <f>BigCF!Y383</f>
        <v>36</v>
      </c>
      <c r="Y97" s="30">
        <f>BigCF!Z383</f>
        <v>36</v>
      </c>
      <c r="Z97" s="30">
        <f>BigCF!AA383</f>
        <v>36</v>
      </c>
      <c r="AA97" s="30">
        <f>BigCF!AB383</f>
        <v>36</v>
      </c>
      <c r="AB97" s="30">
        <f>BigCF!AC383</f>
        <v>36</v>
      </c>
      <c r="AC97" s="30">
        <f>BigCF!AD383</f>
        <v>36</v>
      </c>
      <c r="AD97" s="30">
        <f>BigCF!AE383</f>
        <v>36</v>
      </c>
      <c r="AE97" s="30">
        <f>BigCF!AF383</f>
        <v>36</v>
      </c>
      <c r="AF97" s="30">
        <f>BigCF!AG383</f>
        <v>36</v>
      </c>
      <c r="AG97" s="30">
        <f>BigCF!AH383</f>
        <v>36</v>
      </c>
      <c r="AH97" s="30">
        <f>BigCF!AI383</f>
        <v>0</v>
      </c>
      <c r="AI97" s="30">
        <f>BigCF!AJ383</f>
        <v>0</v>
      </c>
      <c r="AJ97" s="30">
        <f>BigCF!AK383</f>
        <v>0</v>
      </c>
      <c r="AK97" s="30">
        <f>BigCF!AL383</f>
        <v>0</v>
      </c>
      <c r="AL97" s="30">
        <f>BigCF!AM383</f>
        <v>0</v>
      </c>
      <c r="AM97" s="30">
        <f>BigCF!AN383</f>
        <v>0</v>
      </c>
      <c r="AN97" s="30">
        <f>BigCF!AO383</f>
        <v>0</v>
      </c>
      <c r="AO97" s="30">
        <f>BigCF!AP383</f>
        <v>0</v>
      </c>
      <c r="AP97" s="30">
        <f>BigCF!AQ383</f>
        <v>0</v>
      </c>
      <c r="AQ97" s="30">
        <f>BigCF!AR383</f>
        <v>0</v>
      </c>
      <c r="AR97" s="30">
        <f>BigCF!AS383</f>
        <v>0</v>
      </c>
      <c r="AS97" s="30">
        <f>BigCF!AT383</f>
        <v>0</v>
      </c>
      <c r="AT97" s="30">
        <f>BigCF!AU383</f>
        <v>0</v>
      </c>
      <c r="AU97" s="30">
        <f>BigCF!AV383</f>
        <v>0</v>
      </c>
      <c r="AV97" s="30">
        <f>BigCF!AW383</f>
        <v>0</v>
      </c>
      <c r="AW97" s="30">
        <f>BigCF!AX383</f>
        <v>0</v>
      </c>
      <c r="AX97" s="30">
        <f>BigCF!AY383</f>
        <v>0</v>
      </c>
      <c r="AY97" s="30">
        <f>BigCF!AZ383</f>
        <v>0</v>
      </c>
      <c r="AZ97" s="30">
        <f>BigCF!BA383</f>
        <v>0</v>
      </c>
      <c r="BA97" s="30">
        <f>BigCF!BB383</f>
        <v>0</v>
      </c>
      <c r="BB97" s="30">
        <f>BigCF!BC383</f>
        <v>0</v>
      </c>
      <c r="BC97" s="30">
        <f>BigCF!BD383</f>
        <v>0</v>
      </c>
      <c r="BD97" s="30">
        <f>BigCF!BE383</f>
        <v>0</v>
      </c>
      <c r="BE97" s="30">
        <f>BigCF!BF383</f>
        <v>0</v>
      </c>
      <c r="BF97" s="30">
        <f>BigCF!BG383</f>
        <v>0</v>
      </c>
      <c r="BG97" s="30">
        <f>BigCF!BH383</f>
        <v>0</v>
      </c>
      <c r="BH97" s="30">
        <f>BigCF!BI383</f>
        <v>0</v>
      </c>
      <c r="BI97" s="30">
        <f>BigCF!BJ383</f>
        <v>0</v>
      </c>
      <c r="BJ97" s="30">
        <f>BigCF!BK383</f>
        <v>0</v>
      </c>
      <c r="BK97" s="282">
        <f>SUM(C97:BJ97)</f>
        <v>1116</v>
      </c>
    </row>
    <row r="98" spans="1:63" s="5" customFormat="1" ht="12">
      <c r="A98" s="367" t="s">
        <v>358</v>
      </c>
      <c r="B98" s="368"/>
      <c r="C98" s="106">
        <f>BigCF!D384</f>
        <v>0</v>
      </c>
      <c r="D98" s="106">
        <f>BigCF!E384</f>
        <v>0</v>
      </c>
      <c r="E98" s="106">
        <f>BigCF!F384</f>
        <v>0</v>
      </c>
      <c r="F98" s="106">
        <f>BigCF!G384</f>
        <v>0</v>
      </c>
      <c r="G98" s="106">
        <f>BigCF!H384</f>
        <v>0</v>
      </c>
      <c r="H98" s="106">
        <f>BigCF!I384</f>
        <v>0</v>
      </c>
      <c r="I98" s="106">
        <f>BigCF!J384</f>
        <v>0</v>
      </c>
      <c r="J98" s="106">
        <f>BigCF!K384</f>
        <v>0</v>
      </c>
      <c r="K98" s="106">
        <f>BigCF!L384</f>
        <v>0</v>
      </c>
      <c r="L98" s="106">
        <f>BigCF!M384</f>
        <v>0</v>
      </c>
      <c r="M98" s="106">
        <f>BigCF!N384</f>
        <v>0</v>
      </c>
      <c r="N98" s="106">
        <f>BigCF!O384</f>
        <v>0</v>
      </c>
      <c r="O98" s="106">
        <f>BigCF!P384</f>
        <v>0</v>
      </c>
      <c r="P98" s="106">
        <f>BigCF!Q384</f>
        <v>0</v>
      </c>
      <c r="Q98" s="106">
        <f>BigCF!R384</f>
        <v>0</v>
      </c>
      <c r="R98" s="106">
        <f>BigCF!S384</f>
        <v>0</v>
      </c>
      <c r="S98" s="106">
        <f>BigCF!T384</f>
        <v>0</v>
      </c>
      <c r="T98" s="106">
        <f>BigCF!U384</f>
        <v>0</v>
      </c>
      <c r="U98" s="106">
        <f>BigCF!V384</f>
        <v>0</v>
      </c>
      <c r="V98" s="106">
        <f>BigCF!W384</f>
        <v>0</v>
      </c>
      <c r="W98" s="106">
        <f>BigCF!X384</f>
        <v>0</v>
      </c>
      <c r="X98" s="106">
        <f>BigCF!Y384</f>
        <v>0</v>
      </c>
      <c r="Y98" s="106">
        <f>BigCF!Z384</f>
        <v>0</v>
      </c>
      <c r="Z98" s="106">
        <f>BigCF!AA384</f>
        <v>0</v>
      </c>
      <c r="AA98" s="106">
        <f>BigCF!AB384</f>
        <v>0</v>
      </c>
      <c r="AB98" s="106">
        <f>BigCF!AC384</f>
        <v>0</v>
      </c>
      <c r="AC98" s="106">
        <f>BigCF!AD384</f>
        <v>0</v>
      </c>
      <c r="AD98" s="106">
        <f>BigCF!AE384</f>
        <v>0</v>
      </c>
      <c r="AE98" s="106">
        <f>BigCF!AF384</f>
        <v>0</v>
      </c>
      <c r="AF98" s="106">
        <f>BigCF!AG384</f>
        <v>0</v>
      </c>
      <c r="AG98" s="106">
        <f>BigCF!AH384</f>
        <v>170.6</v>
      </c>
      <c r="AH98" s="106">
        <f>BigCF!AI384</f>
        <v>170.6</v>
      </c>
      <c r="AI98" s="106">
        <f>BigCF!AJ384</f>
        <v>170.6</v>
      </c>
      <c r="AJ98" s="106">
        <f>BigCF!AK384</f>
        <v>170.6</v>
      </c>
      <c r="AK98" s="106">
        <f>BigCF!AL384</f>
        <v>170.6</v>
      </c>
      <c r="AL98" s="106">
        <f>BigCF!AM384</f>
        <v>170.6</v>
      </c>
      <c r="AM98" s="106">
        <f>BigCF!AN384</f>
        <v>170.6</v>
      </c>
      <c r="AN98" s="106">
        <f>BigCF!AO384</f>
        <v>170.6</v>
      </c>
      <c r="AO98" s="106">
        <f>BigCF!AP384</f>
        <v>170.6</v>
      </c>
      <c r="AP98" s="106">
        <f>BigCF!AQ384</f>
        <v>170.6</v>
      </c>
      <c r="AQ98" s="106">
        <f>BigCF!AR384</f>
        <v>170.6</v>
      </c>
      <c r="AR98" s="106">
        <f>BigCF!AS384</f>
        <v>170.6</v>
      </c>
      <c r="AS98" s="106">
        <f>BigCF!AT384</f>
        <v>170.6</v>
      </c>
      <c r="AT98" s="106">
        <f>BigCF!AU384</f>
        <v>170.6</v>
      </c>
      <c r="AU98" s="106">
        <f>BigCF!AV384</f>
        <v>170.6</v>
      </c>
      <c r="AV98" s="106">
        <f>BigCF!AW384</f>
        <v>170.6</v>
      </c>
      <c r="AW98" s="106">
        <f>BigCF!AX384</f>
        <v>170.6</v>
      </c>
      <c r="AX98" s="106">
        <f>BigCF!AY384</f>
        <v>170.6</v>
      </c>
      <c r="AY98" s="106">
        <f>BigCF!AZ384</f>
        <v>170.6</v>
      </c>
      <c r="AZ98" s="106">
        <f>BigCF!BA384</f>
        <v>170.6</v>
      </c>
      <c r="BA98" s="106">
        <f>BigCF!BB384</f>
        <v>170.6</v>
      </c>
      <c r="BB98" s="106">
        <f>BigCF!BC384</f>
        <v>170.6</v>
      </c>
      <c r="BC98" s="106">
        <f>BigCF!BD384</f>
        <v>170.6</v>
      </c>
      <c r="BD98" s="106">
        <f>BigCF!BE384</f>
        <v>170.6</v>
      </c>
      <c r="BE98" s="106">
        <f>BigCF!BF384</f>
        <v>170.6</v>
      </c>
      <c r="BF98" s="106">
        <f>BigCF!BG384</f>
        <v>0</v>
      </c>
      <c r="BG98" s="106">
        <f>BigCF!BH384</f>
        <v>0</v>
      </c>
      <c r="BH98" s="106">
        <f>BigCF!BI384</f>
        <v>0</v>
      </c>
      <c r="BI98" s="106">
        <f>BigCF!BJ384</f>
        <v>0</v>
      </c>
      <c r="BJ98" s="106">
        <f>BigCF!BK384</f>
        <v>0</v>
      </c>
      <c r="BK98" s="286">
        <f>SUM(C98:BJ98)</f>
        <v>4264.9999999999991</v>
      </c>
    </row>
    <row r="99" spans="1:63" s="5" customFormat="1" ht="12">
      <c r="A99" s="196" t="s">
        <v>949</v>
      </c>
      <c r="B99" s="197"/>
      <c r="C99" s="106"/>
      <c r="D99" s="106">
        <f>D101-C101-D97+D98</f>
        <v>2.7999999999999972</v>
      </c>
      <c r="E99" s="106">
        <f t="shared" ref="E99:BJ99" si="114">E101-D101-E97+E98</f>
        <v>4.7000000000000028</v>
      </c>
      <c r="F99" s="106">
        <f t="shared" si="114"/>
        <v>6.8000000000000114</v>
      </c>
      <c r="G99" s="106">
        <f t="shared" si="114"/>
        <v>9</v>
      </c>
      <c r="H99" s="106">
        <f t="shared" si="114"/>
        <v>11.199999999999989</v>
      </c>
      <c r="I99" s="106">
        <f t="shared" si="114"/>
        <v>13.5</v>
      </c>
      <c r="J99" s="106">
        <f t="shared" si="114"/>
        <v>16</v>
      </c>
      <c r="K99" s="106">
        <f t="shared" si="114"/>
        <v>18.600000000000023</v>
      </c>
      <c r="L99" s="106">
        <f t="shared" si="114"/>
        <v>21.399999999999977</v>
      </c>
      <c r="M99" s="106">
        <f t="shared" si="114"/>
        <v>24.200000000000045</v>
      </c>
      <c r="N99" s="106">
        <f t="shared" si="114"/>
        <v>27.199999999999932</v>
      </c>
      <c r="O99" s="106">
        <f t="shared" si="114"/>
        <v>30.399999999999977</v>
      </c>
      <c r="P99" s="106">
        <f t="shared" si="114"/>
        <v>33.700000000000045</v>
      </c>
      <c r="Q99" s="106">
        <f t="shared" si="114"/>
        <v>37.200000000000045</v>
      </c>
      <c r="R99" s="106">
        <f t="shared" si="114"/>
        <v>40.899999999999977</v>
      </c>
      <c r="S99" s="106">
        <f t="shared" si="114"/>
        <v>44.699999999999932</v>
      </c>
      <c r="T99" s="106">
        <f t="shared" si="114"/>
        <v>48.700000000000045</v>
      </c>
      <c r="U99" s="106">
        <f t="shared" si="114"/>
        <v>53</v>
      </c>
      <c r="V99" s="106">
        <f t="shared" si="114"/>
        <v>57.400000000000091</v>
      </c>
      <c r="W99" s="106">
        <f t="shared" si="114"/>
        <v>62.099999999999909</v>
      </c>
      <c r="X99" s="106">
        <f t="shared" si="114"/>
        <v>67</v>
      </c>
      <c r="Y99" s="106">
        <f t="shared" si="114"/>
        <v>72.099999999999909</v>
      </c>
      <c r="Z99" s="106">
        <f t="shared" si="114"/>
        <v>77.5</v>
      </c>
      <c r="AA99" s="106">
        <f t="shared" si="114"/>
        <v>83.300000000000182</v>
      </c>
      <c r="AB99" s="106">
        <f t="shared" si="114"/>
        <v>89.099999999999909</v>
      </c>
      <c r="AC99" s="106">
        <f t="shared" si="114"/>
        <v>95.5</v>
      </c>
      <c r="AD99" s="106">
        <f t="shared" si="114"/>
        <v>102</v>
      </c>
      <c r="AE99" s="106">
        <f t="shared" si="114"/>
        <v>108.90000000000009</v>
      </c>
      <c r="AF99" s="106">
        <f t="shared" si="114"/>
        <v>116.19999999999982</v>
      </c>
      <c r="AG99" s="106">
        <f t="shared" si="114"/>
        <v>119.90000000000018</v>
      </c>
      <c r="AH99" s="106">
        <f t="shared" si="114"/>
        <v>118.1999999999999</v>
      </c>
      <c r="AI99" s="106">
        <f t="shared" si="114"/>
        <v>115.50000000000009</v>
      </c>
      <c r="AJ99" s="106">
        <f t="shared" si="114"/>
        <v>112.89999999999972</v>
      </c>
      <c r="AK99" s="106">
        <f t="shared" si="114"/>
        <v>109.90000000000018</v>
      </c>
      <c r="AL99" s="106">
        <f t="shared" si="114"/>
        <v>106.90000000000018</v>
      </c>
      <c r="AM99" s="106">
        <f t="shared" si="114"/>
        <v>103.6999999999999</v>
      </c>
      <c r="AN99" s="106">
        <f t="shared" si="114"/>
        <v>100.39999999999995</v>
      </c>
      <c r="AO99" s="106">
        <f t="shared" si="114"/>
        <v>96.80000000000004</v>
      </c>
      <c r="AP99" s="106">
        <f t="shared" si="114"/>
        <v>93.199999999999903</v>
      </c>
      <c r="AQ99" s="106">
        <f t="shared" si="114"/>
        <v>89.30000000000004</v>
      </c>
      <c r="AR99" s="106">
        <f t="shared" si="114"/>
        <v>85.199999999999903</v>
      </c>
      <c r="AS99" s="106">
        <f t="shared" si="114"/>
        <v>81.000000000000085</v>
      </c>
      <c r="AT99" s="106">
        <f t="shared" si="114"/>
        <v>76.499999999999858</v>
      </c>
      <c r="AU99" s="106">
        <f t="shared" si="114"/>
        <v>71.700000000000131</v>
      </c>
      <c r="AV99" s="106">
        <f t="shared" si="114"/>
        <v>66.899999999999949</v>
      </c>
      <c r="AW99" s="106">
        <f t="shared" si="114"/>
        <v>61.599999999999994</v>
      </c>
      <c r="AX99" s="106">
        <f t="shared" si="114"/>
        <v>56.199999999999903</v>
      </c>
      <c r="AY99" s="106">
        <f t="shared" si="114"/>
        <v>50.500000000000085</v>
      </c>
      <c r="AZ99" s="106">
        <f t="shared" si="114"/>
        <v>44.399999999999949</v>
      </c>
      <c r="BA99" s="106">
        <f t="shared" si="114"/>
        <v>38.200000000000017</v>
      </c>
      <c r="BB99" s="106">
        <f t="shared" si="114"/>
        <v>31.499999999999972</v>
      </c>
      <c r="BC99" s="106">
        <f t="shared" si="114"/>
        <v>24.600000000000051</v>
      </c>
      <c r="BD99" s="106">
        <f t="shared" si="114"/>
        <v>17.299999999999983</v>
      </c>
      <c r="BE99" s="106">
        <f t="shared" si="114"/>
        <v>9.5999999999999943</v>
      </c>
      <c r="BF99" s="106">
        <f t="shared" si="114"/>
        <v>-109</v>
      </c>
      <c r="BG99" s="106">
        <f t="shared" si="114"/>
        <v>0</v>
      </c>
      <c r="BH99" s="106">
        <f t="shared" si="114"/>
        <v>0</v>
      </c>
      <c r="BI99" s="106">
        <f t="shared" si="114"/>
        <v>0</v>
      </c>
      <c r="BJ99" s="106">
        <f t="shared" si="114"/>
        <v>0</v>
      </c>
      <c r="BK99" s="286">
        <f>SUM(C99:BJ99)</f>
        <v>3147.9999999999995</v>
      </c>
    </row>
    <row r="100" spans="1:63" s="5" customFormat="1" ht="12" hidden="1">
      <c r="A100" s="196"/>
      <c r="B100" s="281" t="s">
        <v>950</v>
      </c>
      <c r="C100" s="106">
        <f>BigCF!D380</f>
        <v>36</v>
      </c>
      <c r="D100" s="106">
        <f>BigCF!E380</f>
        <v>72</v>
      </c>
      <c r="E100" s="106">
        <f>BigCF!F380</f>
        <v>108</v>
      </c>
      <c r="F100" s="106">
        <f>BigCF!G380</f>
        <v>144</v>
      </c>
      <c r="G100" s="106">
        <f>BigCF!H380</f>
        <v>180</v>
      </c>
      <c r="H100" s="106">
        <f>BigCF!I380</f>
        <v>216</v>
      </c>
      <c r="I100" s="106">
        <f>BigCF!J380</f>
        <v>252</v>
      </c>
      <c r="J100" s="106">
        <f>BigCF!K380</f>
        <v>288</v>
      </c>
      <c r="K100" s="106">
        <f>BigCF!L380</f>
        <v>324</v>
      </c>
      <c r="L100" s="106">
        <f>BigCF!M380</f>
        <v>360</v>
      </c>
      <c r="M100" s="106">
        <f>BigCF!N380</f>
        <v>396</v>
      </c>
      <c r="N100" s="106">
        <f>BigCF!O380</f>
        <v>432</v>
      </c>
      <c r="O100" s="106">
        <f>BigCF!P380</f>
        <v>468</v>
      </c>
      <c r="P100" s="106">
        <f>BigCF!Q380</f>
        <v>504</v>
      </c>
      <c r="Q100" s="106">
        <f>BigCF!R380</f>
        <v>540</v>
      </c>
      <c r="R100" s="106">
        <f>BigCF!S380</f>
        <v>576</v>
      </c>
      <c r="S100" s="106">
        <f>BigCF!T380</f>
        <v>612</v>
      </c>
      <c r="T100" s="106">
        <f>BigCF!U380</f>
        <v>648</v>
      </c>
      <c r="U100" s="106">
        <f>BigCF!V380</f>
        <v>684</v>
      </c>
      <c r="V100" s="106">
        <f>BigCF!W380</f>
        <v>720</v>
      </c>
      <c r="W100" s="106">
        <f>BigCF!X380</f>
        <v>756</v>
      </c>
      <c r="X100" s="106">
        <f>BigCF!Y380</f>
        <v>792</v>
      </c>
      <c r="Y100" s="106">
        <f>BigCF!Z380</f>
        <v>828</v>
      </c>
      <c r="Z100" s="106">
        <f>BigCF!AA380</f>
        <v>864</v>
      </c>
      <c r="AA100" s="106">
        <f>BigCF!AB380</f>
        <v>900</v>
      </c>
      <c r="AB100" s="106">
        <f>BigCF!AC380</f>
        <v>936</v>
      </c>
      <c r="AC100" s="106">
        <f>BigCF!AD380</f>
        <v>972</v>
      </c>
      <c r="AD100" s="106">
        <f>BigCF!AE380</f>
        <v>1008</v>
      </c>
      <c r="AE100" s="106">
        <f>BigCF!AF380</f>
        <v>1044</v>
      </c>
      <c r="AF100" s="106">
        <f>BigCF!AG380</f>
        <v>1080</v>
      </c>
      <c r="AG100" s="106">
        <f>BigCF!AH380</f>
        <v>1042.2</v>
      </c>
      <c r="AH100" s="106">
        <f>BigCF!AI380</f>
        <v>971.2</v>
      </c>
      <c r="AI100" s="106">
        <f>BigCF!AJ380</f>
        <v>903.7</v>
      </c>
      <c r="AJ100" s="106">
        <f>BigCF!AK380</f>
        <v>839.3</v>
      </c>
      <c r="AK100" s="106">
        <f>BigCF!AL380</f>
        <v>778.1</v>
      </c>
      <c r="AL100" s="106">
        <f>BigCF!AM380</f>
        <v>719.7</v>
      </c>
      <c r="AM100" s="106">
        <f>BigCF!AN380</f>
        <v>664.1</v>
      </c>
      <c r="AN100" s="106">
        <f>BigCF!AO380</f>
        <v>611.20000000000005</v>
      </c>
      <c r="AO100" s="106">
        <f>BigCF!AP380</f>
        <v>560.79999999999995</v>
      </c>
      <c r="AP100" s="106">
        <f>BigCF!AQ380</f>
        <v>512.79999999999995</v>
      </c>
      <c r="AQ100" s="106">
        <f>BigCF!AR380</f>
        <v>467.1</v>
      </c>
      <c r="AR100" s="106">
        <f>BigCF!AS380</f>
        <v>423.5</v>
      </c>
      <c r="AS100" s="106">
        <f>BigCF!AT380</f>
        <v>382</v>
      </c>
      <c r="AT100" s="106">
        <f>BigCF!AU380</f>
        <v>342.5</v>
      </c>
      <c r="AU100" s="106">
        <f>BigCF!AV380</f>
        <v>304.89999999999998</v>
      </c>
      <c r="AV100" s="106">
        <f>BigCF!AW380</f>
        <v>269.10000000000002</v>
      </c>
      <c r="AW100" s="106">
        <f>BigCF!AX380</f>
        <v>235</v>
      </c>
      <c r="AX100" s="106">
        <f>BigCF!AY380</f>
        <v>202.5</v>
      </c>
      <c r="AY100" s="106">
        <f>BigCF!AZ380</f>
        <v>171.5</v>
      </c>
      <c r="AZ100" s="106">
        <f>BigCF!BA380</f>
        <v>142</v>
      </c>
      <c r="BA100" s="106">
        <f>BigCF!BB380</f>
        <v>114</v>
      </c>
      <c r="BB100" s="106">
        <f>BigCF!BC380</f>
        <v>87.2</v>
      </c>
      <c r="BC100" s="106">
        <f>BigCF!BD380</f>
        <v>61.8</v>
      </c>
      <c r="BD100" s="106">
        <f>BigCF!BE380</f>
        <v>37.5</v>
      </c>
      <c r="BE100" s="106">
        <f>BigCF!BF380</f>
        <v>14.4</v>
      </c>
      <c r="BF100" s="106">
        <f>BigCF!BG380</f>
        <v>0</v>
      </c>
      <c r="BG100" s="106">
        <f>BigCF!BH380</f>
        <v>0</v>
      </c>
      <c r="BH100" s="106">
        <f>BigCF!BI380</f>
        <v>0</v>
      </c>
      <c r="BI100" s="106">
        <f>BigCF!BJ380</f>
        <v>0</v>
      </c>
      <c r="BJ100" s="106">
        <f>BigCF!BK380</f>
        <v>0</v>
      </c>
      <c r="BK100" s="286">
        <f>BigCF!BL380</f>
        <v>0</v>
      </c>
    </row>
    <row r="101" spans="1:63" s="5" customFormat="1" ht="12">
      <c r="A101" s="236"/>
      <c r="B101" s="116" t="s">
        <v>960</v>
      </c>
      <c r="C101" s="303">
        <f>BigCF!D381</f>
        <v>37</v>
      </c>
      <c r="D101" s="303">
        <f>BigCF!E381</f>
        <v>75.8</v>
      </c>
      <c r="E101" s="303">
        <f>BigCF!F381</f>
        <v>116.5</v>
      </c>
      <c r="F101" s="303">
        <f>BigCF!G381</f>
        <v>159.30000000000001</v>
      </c>
      <c r="G101" s="303">
        <f>BigCF!H381</f>
        <v>204.3</v>
      </c>
      <c r="H101" s="303">
        <f>BigCF!I381</f>
        <v>251.5</v>
      </c>
      <c r="I101" s="303">
        <f>BigCF!J381</f>
        <v>301</v>
      </c>
      <c r="J101" s="303">
        <f>BigCF!K381</f>
        <v>353</v>
      </c>
      <c r="K101" s="303">
        <f>BigCF!L381</f>
        <v>407.6</v>
      </c>
      <c r="L101" s="303">
        <f>BigCF!M381</f>
        <v>465</v>
      </c>
      <c r="M101" s="303">
        <f>BigCF!N381</f>
        <v>525.20000000000005</v>
      </c>
      <c r="N101" s="303">
        <f>BigCF!O381</f>
        <v>588.4</v>
      </c>
      <c r="O101" s="303">
        <f>BigCF!P381</f>
        <v>654.79999999999995</v>
      </c>
      <c r="P101" s="303">
        <f>BigCF!Q381</f>
        <v>724.5</v>
      </c>
      <c r="Q101" s="303">
        <f>BigCF!R381</f>
        <v>797.7</v>
      </c>
      <c r="R101" s="303">
        <f>BigCF!S381</f>
        <v>874.6</v>
      </c>
      <c r="S101" s="303">
        <f>BigCF!T381</f>
        <v>955.3</v>
      </c>
      <c r="T101" s="303">
        <f>BigCF!U381</f>
        <v>1040</v>
      </c>
      <c r="U101" s="303">
        <f>BigCF!V381</f>
        <v>1129</v>
      </c>
      <c r="V101" s="303">
        <f>BigCF!W381</f>
        <v>1222.4000000000001</v>
      </c>
      <c r="W101" s="303">
        <f>BigCF!X381</f>
        <v>1320.5</v>
      </c>
      <c r="X101" s="303">
        <f>BigCF!Y381</f>
        <v>1423.5</v>
      </c>
      <c r="Y101" s="303">
        <f>BigCF!Z381</f>
        <v>1531.6</v>
      </c>
      <c r="Z101" s="303">
        <f>BigCF!AA381</f>
        <v>1645.1</v>
      </c>
      <c r="AA101" s="303">
        <f>BigCF!AB381</f>
        <v>1764.4</v>
      </c>
      <c r="AB101" s="303">
        <f>BigCF!AC381</f>
        <v>1889.5</v>
      </c>
      <c r="AC101" s="303">
        <f>BigCF!AD381</f>
        <v>2021</v>
      </c>
      <c r="AD101" s="303">
        <f>BigCF!AE381</f>
        <v>2159</v>
      </c>
      <c r="AE101" s="303">
        <f>BigCF!AF381</f>
        <v>2303.9</v>
      </c>
      <c r="AF101" s="303">
        <f>BigCF!AG381</f>
        <v>2456.1</v>
      </c>
      <c r="AG101" s="303">
        <f>BigCF!AH381</f>
        <v>2441.4</v>
      </c>
      <c r="AH101" s="303">
        <f>BigCF!AI381</f>
        <v>2389</v>
      </c>
      <c r="AI101" s="303">
        <f>BigCF!AJ381</f>
        <v>2333.9</v>
      </c>
      <c r="AJ101" s="303">
        <f>BigCF!AK381</f>
        <v>2276.1999999999998</v>
      </c>
      <c r="AK101" s="303">
        <f>BigCF!AL381</f>
        <v>2215.5</v>
      </c>
      <c r="AL101" s="303">
        <f>BigCF!AM381</f>
        <v>2151.8000000000002</v>
      </c>
      <c r="AM101" s="303">
        <f>BigCF!AN381</f>
        <v>2084.9</v>
      </c>
      <c r="AN101" s="303">
        <f>BigCF!AO381</f>
        <v>2014.7</v>
      </c>
      <c r="AO101" s="303">
        <f>BigCF!AP381</f>
        <v>1940.9</v>
      </c>
      <c r="AP101" s="303">
        <f>BigCF!AQ381</f>
        <v>1863.5</v>
      </c>
      <c r="AQ101" s="303">
        <f>BigCF!AR381</f>
        <v>1782.2</v>
      </c>
      <c r="AR101" s="303">
        <f>BigCF!AS381</f>
        <v>1696.8</v>
      </c>
      <c r="AS101" s="303">
        <f>BigCF!AT381</f>
        <v>1607.2</v>
      </c>
      <c r="AT101" s="303">
        <f>BigCF!AU381</f>
        <v>1513.1</v>
      </c>
      <c r="AU101" s="303">
        <f>BigCF!AV381</f>
        <v>1414.2</v>
      </c>
      <c r="AV101" s="303">
        <f>BigCF!AW381</f>
        <v>1310.5</v>
      </c>
      <c r="AW101" s="303">
        <f>BigCF!AX381</f>
        <v>1201.5</v>
      </c>
      <c r="AX101" s="303">
        <f>BigCF!AY381</f>
        <v>1087.0999999999999</v>
      </c>
      <c r="AY101" s="303">
        <f>BigCF!AZ381</f>
        <v>967</v>
      </c>
      <c r="AZ101" s="303">
        <f>BigCF!BA381</f>
        <v>840.8</v>
      </c>
      <c r="BA101" s="303">
        <f>BigCF!BB381</f>
        <v>708.4</v>
      </c>
      <c r="BB101" s="303">
        <f>BigCF!BC381</f>
        <v>569.29999999999995</v>
      </c>
      <c r="BC101" s="303">
        <f>BigCF!BD381</f>
        <v>423.3</v>
      </c>
      <c r="BD101" s="303">
        <f>BigCF!BE381</f>
        <v>270</v>
      </c>
      <c r="BE101" s="303">
        <f>BigCF!BF381</f>
        <v>109</v>
      </c>
      <c r="BF101" s="303">
        <f>BigCF!BG381</f>
        <v>0</v>
      </c>
      <c r="BG101" s="303">
        <f>BigCF!BH381</f>
        <v>0</v>
      </c>
      <c r="BH101" s="303">
        <f>BigCF!BI381</f>
        <v>0</v>
      </c>
      <c r="BI101" s="303">
        <f>BigCF!BJ381</f>
        <v>0</v>
      </c>
      <c r="BJ101" s="303">
        <f>BigCF!BK381</f>
        <v>0</v>
      </c>
      <c r="BK101" s="290">
        <f>BigCF!BL381</f>
        <v>0</v>
      </c>
    </row>
    <row r="102" spans="1:63" s="5" customFormat="1" ht="12" hidden="1">
      <c r="A102" s="280"/>
      <c r="B102" s="115" t="s">
        <v>961</v>
      </c>
      <c r="C102" s="30">
        <f>BigCF!D102</f>
        <v>0</v>
      </c>
      <c r="D102" s="30">
        <f>BigCF!E102</f>
        <v>0</v>
      </c>
      <c r="E102" s="30">
        <f>BigCF!F102</f>
        <v>0</v>
      </c>
      <c r="F102" s="30">
        <f>BigCF!G102</f>
        <v>0</v>
      </c>
      <c r="G102" s="30">
        <f>BigCF!H102</f>
        <v>0</v>
      </c>
      <c r="H102" s="30">
        <f>BigCF!I102</f>
        <v>0</v>
      </c>
      <c r="I102" s="30">
        <f>BigCF!J102</f>
        <v>0</v>
      </c>
      <c r="J102" s="30">
        <f>BigCF!K102</f>
        <v>0</v>
      </c>
      <c r="K102" s="30">
        <f>BigCF!L102</f>
        <v>0</v>
      </c>
      <c r="L102" s="30">
        <f>BigCF!M102</f>
        <v>0</v>
      </c>
      <c r="M102" s="30">
        <f>BigCF!N102</f>
        <v>0</v>
      </c>
      <c r="N102" s="30">
        <f>BigCF!O102</f>
        <v>0</v>
      </c>
      <c r="O102" s="30">
        <f>BigCF!P102</f>
        <v>0</v>
      </c>
      <c r="P102" s="30">
        <f>BigCF!Q102</f>
        <v>0</v>
      </c>
      <c r="Q102" s="30">
        <f>BigCF!R102</f>
        <v>0</v>
      </c>
      <c r="R102" s="30">
        <f>BigCF!S102</f>
        <v>0</v>
      </c>
      <c r="S102" s="30">
        <f>BigCF!T102</f>
        <v>0</v>
      </c>
      <c r="T102" s="30">
        <f>BigCF!U102</f>
        <v>0</v>
      </c>
      <c r="U102" s="30">
        <f>BigCF!V102</f>
        <v>0</v>
      </c>
      <c r="V102" s="30">
        <f>BigCF!W102</f>
        <v>0</v>
      </c>
      <c r="W102" s="30">
        <f>BigCF!X102</f>
        <v>0</v>
      </c>
      <c r="X102" s="30">
        <f>BigCF!Y102</f>
        <v>0</v>
      </c>
      <c r="Y102" s="30">
        <f>BigCF!Z102</f>
        <v>0</v>
      </c>
      <c r="Z102" s="30">
        <f>BigCF!AA102</f>
        <v>0</v>
      </c>
      <c r="AA102" s="30">
        <f>BigCF!AB102</f>
        <v>0</v>
      </c>
      <c r="AB102" s="30">
        <f>BigCF!AC102</f>
        <v>0</v>
      </c>
      <c r="AC102" s="30">
        <f>BigCF!AD102</f>
        <v>0</v>
      </c>
      <c r="AD102" s="30">
        <f>BigCF!AE102</f>
        <v>0</v>
      </c>
      <c r="AE102" s="30">
        <f>BigCF!AF102</f>
        <v>0</v>
      </c>
      <c r="AF102" s="30">
        <f>BigCF!AG102</f>
        <v>0</v>
      </c>
      <c r="AG102" s="30">
        <f>BigCF!AH102</f>
        <v>0</v>
      </c>
      <c r="AH102" s="30">
        <f>BigCF!AI102</f>
        <v>0</v>
      </c>
      <c r="AI102" s="30">
        <f>BigCF!AJ102</f>
        <v>0</v>
      </c>
      <c r="AJ102" s="30">
        <f>BigCF!AK102</f>
        <v>0</v>
      </c>
      <c r="AK102" s="30">
        <f>BigCF!AL102</f>
        <v>0</v>
      </c>
      <c r="AL102" s="30">
        <f>BigCF!AM102</f>
        <v>0</v>
      </c>
      <c r="AM102" s="30">
        <f>BigCF!AN102</f>
        <v>0</v>
      </c>
      <c r="AN102" s="30">
        <f>BigCF!AO102</f>
        <v>0</v>
      </c>
      <c r="AO102" s="30">
        <f>BigCF!AP102</f>
        <v>0</v>
      </c>
      <c r="AP102" s="30">
        <f>BigCF!AQ102</f>
        <v>0</v>
      </c>
      <c r="AQ102" s="30">
        <f>BigCF!AR102</f>
        <v>0</v>
      </c>
      <c r="AR102" s="30">
        <f>BigCF!AS102</f>
        <v>0</v>
      </c>
      <c r="AS102" s="30">
        <f>BigCF!AT102</f>
        <v>0</v>
      </c>
      <c r="AT102" s="30">
        <f>BigCF!AU102</f>
        <v>0</v>
      </c>
      <c r="AU102" s="30">
        <f>BigCF!AV102</f>
        <v>0</v>
      </c>
      <c r="AV102" s="30">
        <f>BigCF!AW102</f>
        <v>0</v>
      </c>
      <c r="AW102" s="30">
        <f>BigCF!AX102</f>
        <v>0</v>
      </c>
      <c r="AX102" s="30">
        <f>BigCF!AY102</f>
        <v>0</v>
      </c>
      <c r="AY102" s="30">
        <f>BigCF!AZ102</f>
        <v>0</v>
      </c>
      <c r="AZ102" s="30">
        <f>BigCF!BA102</f>
        <v>0</v>
      </c>
      <c r="BA102" s="30">
        <f>BigCF!BB102</f>
        <v>0</v>
      </c>
      <c r="BB102" s="30">
        <f>BigCF!BC102</f>
        <v>0</v>
      </c>
      <c r="BC102" s="30">
        <f>BigCF!BD102</f>
        <v>0</v>
      </c>
      <c r="BD102" s="30">
        <f>BigCF!BE102</f>
        <v>0</v>
      </c>
      <c r="BE102" s="30">
        <f>BigCF!BF102</f>
        <v>0</v>
      </c>
      <c r="BF102" s="30">
        <f>BigCF!BG102</f>
        <v>0</v>
      </c>
      <c r="BG102" s="30">
        <f>BigCF!BH102</f>
        <v>0</v>
      </c>
      <c r="BH102" s="30">
        <f>BigCF!BI102</f>
        <v>0</v>
      </c>
      <c r="BI102" s="30">
        <f>BigCF!BJ102</f>
        <v>0</v>
      </c>
      <c r="BJ102" s="30">
        <f>BigCF!BK102</f>
        <v>0</v>
      </c>
      <c r="BK102" s="282"/>
    </row>
    <row r="103" spans="1:63" s="5" customFormat="1" ht="12" hidden="1">
      <c r="A103" s="294"/>
      <c r="B103" s="295" t="s">
        <v>962</v>
      </c>
      <c r="C103" s="13">
        <f>BigCF!D112</f>
        <v>0</v>
      </c>
      <c r="D103" s="13">
        <f>BigCF!E112</f>
        <v>0</v>
      </c>
      <c r="E103" s="13">
        <f>BigCF!F112</f>
        <v>0</v>
      </c>
      <c r="F103" s="13">
        <f>BigCF!G112</f>
        <v>0</v>
      </c>
      <c r="G103" s="13">
        <f>BigCF!H112</f>
        <v>0</v>
      </c>
      <c r="H103" s="13">
        <f>BigCF!I112</f>
        <v>0</v>
      </c>
      <c r="I103" s="13">
        <f>BigCF!J112</f>
        <v>0</v>
      </c>
      <c r="J103" s="13">
        <f>BigCF!K112</f>
        <v>0</v>
      </c>
      <c r="K103" s="13">
        <f>BigCF!L112</f>
        <v>0</v>
      </c>
      <c r="L103" s="13">
        <f>BigCF!M112</f>
        <v>0</v>
      </c>
      <c r="M103" s="13">
        <f>BigCF!N112</f>
        <v>0</v>
      </c>
      <c r="N103" s="13">
        <f>BigCF!O112</f>
        <v>0</v>
      </c>
      <c r="O103" s="13">
        <f>BigCF!P112</f>
        <v>0</v>
      </c>
      <c r="P103" s="13">
        <f>BigCF!Q112</f>
        <v>0</v>
      </c>
      <c r="Q103" s="13">
        <f>BigCF!R112</f>
        <v>0</v>
      </c>
      <c r="R103" s="13">
        <f>BigCF!S112</f>
        <v>0</v>
      </c>
      <c r="S103" s="13">
        <f>BigCF!T112</f>
        <v>0</v>
      </c>
      <c r="T103" s="13">
        <f>BigCF!U112</f>
        <v>0</v>
      </c>
      <c r="U103" s="13">
        <f>BigCF!V112</f>
        <v>0</v>
      </c>
      <c r="V103" s="13">
        <f>BigCF!W112</f>
        <v>0</v>
      </c>
      <c r="W103" s="13">
        <f>BigCF!X112</f>
        <v>0</v>
      </c>
      <c r="X103" s="13">
        <f>BigCF!Y112</f>
        <v>0</v>
      </c>
      <c r="Y103" s="13">
        <f>BigCF!Z112</f>
        <v>0</v>
      </c>
      <c r="Z103" s="13">
        <f>BigCF!AA112</f>
        <v>0</v>
      </c>
      <c r="AA103" s="13">
        <f>BigCF!AB112</f>
        <v>0</v>
      </c>
      <c r="AB103" s="13">
        <f>BigCF!AC112</f>
        <v>0</v>
      </c>
      <c r="AC103" s="13">
        <f>BigCF!AD112</f>
        <v>0</v>
      </c>
      <c r="AD103" s="13">
        <f>BigCF!AE112</f>
        <v>0</v>
      </c>
      <c r="AE103" s="13">
        <f>BigCF!AF112</f>
        <v>0</v>
      </c>
      <c r="AF103" s="13">
        <f>BigCF!AG112</f>
        <v>0</v>
      </c>
      <c r="AG103" s="13">
        <f>BigCF!AH112</f>
        <v>0</v>
      </c>
      <c r="AH103" s="13">
        <f>BigCF!AI112</f>
        <v>0</v>
      </c>
      <c r="AI103" s="13">
        <f>BigCF!AJ112</f>
        <v>0</v>
      </c>
      <c r="AJ103" s="13">
        <f>BigCF!AK112</f>
        <v>0</v>
      </c>
      <c r="AK103" s="13">
        <f>BigCF!AL112</f>
        <v>0</v>
      </c>
      <c r="AL103" s="13">
        <f>BigCF!AM112</f>
        <v>0</v>
      </c>
      <c r="AM103" s="13">
        <f>BigCF!AN112</f>
        <v>0</v>
      </c>
      <c r="AN103" s="13">
        <f>BigCF!AO112</f>
        <v>0</v>
      </c>
      <c r="AO103" s="13">
        <f>BigCF!AP112</f>
        <v>0</v>
      </c>
      <c r="AP103" s="13">
        <f>BigCF!AQ112</f>
        <v>0</v>
      </c>
      <c r="AQ103" s="13">
        <f>BigCF!AR112</f>
        <v>0</v>
      </c>
      <c r="AR103" s="13">
        <f>BigCF!AS112</f>
        <v>0</v>
      </c>
      <c r="AS103" s="13">
        <f>BigCF!AT112</f>
        <v>0</v>
      </c>
      <c r="AT103" s="13">
        <f>BigCF!AU112</f>
        <v>0</v>
      </c>
      <c r="AU103" s="13">
        <f>BigCF!AV112</f>
        <v>0</v>
      </c>
      <c r="AV103" s="13">
        <f>BigCF!AW112</f>
        <v>0</v>
      </c>
      <c r="AW103" s="13">
        <f>BigCF!AX112</f>
        <v>0</v>
      </c>
      <c r="AX103" s="13">
        <f>BigCF!AY112</f>
        <v>0</v>
      </c>
      <c r="AY103" s="13">
        <f>BigCF!AZ112</f>
        <v>0</v>
      </c>
      <c r="AZ103" s="13">
        <f>BigCF!BA112</f>
        <v>0</v>
      </c>
      <c r="BA103" s="13">
        <f>BigCF!BB112</f>
        <v>0</v>
      </c>
      <c r="BB103" s="13">
        <f>BigCF!BC112</f>
        <v>0</v>
      </c>
      <c r="BC103" s="13">
        <f>BigCF!BD112</f>
        <v>0</v>
      </c>
      <c r="BD103" s="13">
        <f>BigCF!BE112</f>
        <v>0</v>
      </c>
      <c r="BE103" s="13">
        <f>BigCF!BF112</f>
        <v>0</v>
      </c>
      <c r="BF103" s="13">
        <f>BigCF!BG112</f>
        <v>0</v>
      </c>
      <c r="BG103" s="13">
        <f>BigCF!BH112</f>
        <v>0</v>
      </c>
      <c r="BH103" s="13">
        <f>BigCF!BI112</f>
        <v>0</v>
      </c>
      <c r="BI103" s="13">
        <f>BigCF!BJ112</f>
        <v>0</v>
      </c>
      <c r="BJ103" s="13">
        <f>BigCF!BK112</f>
        <v>0</v>
      </c>
      <c r="BK103" s="296"/>
    </row>
    <row r="104" spans="1:63" s="5" customFormat="1" ht="9" customHeight="1">
      <c r="A104" s="74"/>
      <c r="B104" s="74"/>
      <c r="C104" s="297"/>
      <c r="D104" s="297"/>
      <c r="E104" s="297"/>
      <c r="F104" s="297"/>
      <c r="G104" s="297"/>
      <c r="H104" s="297"/>
      <c r="I104" s="297"/>
      <c r="J104" s="297"/>
      <c r="K104" s="297"/>
      <c r="L104" s="297"/>
      <c r="M104" s="297"/>
      <c r="N104" s="297"/>
      <c r="O104" s="297"/>
      <c r="P104" s="297"/>
      <c r="Q104" s="297"/>
      <c r="R104" s="297"/>
      <c r="S104" s="297"/>
      <c r="T104" s="297"/>
      <c r="U104" s="297"/>
      <c r="V104" s="297"/>
      <c r="W104" s="297"/>
      <c r="X104" s="297"/>
      <c r="Y104" s="297"/>
      <c r="Z104" s="297"/>
      <c r="AA104" s="297"/>
      <c r="AB104" s="297"/>
      <c r="AC104" s="297"/>
      <c r="AD104" s="297"/>
      <c r="AE104" s="297"/>
      <c r="AF104" s="297"/>
      <c r="AG104" s="297"/>
      <c r="AH104" s="297"/>
      <c r="AI104" s="297"/>
      <c r="AJ104" s="297"/>
      <c r="AK104" s="297"/>
      <c r="AL104" s="297"/>
      <c r="AM104" s="297"/>
      <c r="AN104" s="297"/>
      <c r="AO104" s="297"/>
      <c r="AP104" s="297"/>
      <c r="AQ104" s="297"/>
      <c r="AR104" s="297"/>
      <c r="AS104" s="297"/>
      <c r="AT104" s="297"/>
      <c r="AU104" s="297"/>
      <c r="AV104" s="297"/>
      <c r="AW104" s="297"/>
      <c r="AX104" s="297"/>
      <c r="AY104" s="297"/>
      <c r="AZ104" s="297"/>
      <c r="BA104" s="297"/>
      <c r="BB104" s="297"/>
      <c r="BC104" s="297"/>
      <c r="BD104" s="297"/>
      <c r="BE104" s="297"/>
      <c r="BF104" s="297"/>
      <c r="BG104" s="297"/>
      <c r="BH104" s="297"/>
      <c r="BI104" s="297"/>
      <c r="BJ104" s="297"/>
      <c r="BK104" s="297"/>
    </row>
    <row r="105" spans="1:63" s="5" customFormat="1" ht="12">
      <c r="A105" s="371" t="s">
        <v>963</v>
      </c>
      <c r="B105" s="372"/>
      <c r="C105" s="100">
        <f t="shared" ref="C105:AH105" si="115">C34-C93-C97+C98</f>
        <v>60.216630000000009</v>
      </c>
      <c r="D105" s="100">
        <f t="shared" si="115"/>
        <v>56.016629999999964</v>
      </c>
      <c r="E105" s="100">
        <f t="shared" si="115"/>
        <v>44.716630000000009</v>
      </c>
      <c r="F105" s="100">
        <f t="shared" si="115"/>
        <v>47.316630000000032</v>
      </c>
      <c r="G105" s="100">
        <f t="shared" si="115"/>
        <v>35.916629999999941</v>
      </c>
      <c r="H105" s="100">
        <f t="shared" si="115"/>
        <v>91.375409999999988</v>
      </c>
      <c r="I105" s="100">
        <f t="shared" si="115"/>
        <v>79.775409999999965</v>
      </c>
      <c r="J105" s="100">
        <f t="shared" si="115"/>
        <v>82.075409999999977</v>
      </c>
      <c r="K105" s="100">
        <f t="shared" si="115"/>
        <v>70.275409999999965</v>
      </c>
      <c r="L105" s="100">
        <f t="shared" si="115"/>
        <v>72.275409999999965</v>
      </c>
      <c r="M105" s="100">
        <f t="shared" si="115"/>
        <v>110.6628</v>
      </c>
      <c r="N105" s="100">
        <f t="shared" si="115"/>
        <v>112.56279999999998</v>
      </c>
      <c r="O105" s="100">
        <f t="shared" si="115"/>
        <v>100.36279999999999</v>
      </c>
      <c r="P105" s="100">
        <f t="shared" si="115"/>
        <v>101.96280000000002</v>
      </c>
      <c r="Q105" s="100">
        <f t="shared" si="115"/>
        <v>89.562799999999925</v>
      </c>
      <c r="R105" s="100">
        <f t="shared" si="115"/>
        <v>138.12200999999993</v>
      </c>
      <c r="S105" s="100">
        <f t="shared" si="115"/>
        <v>125.42201</v>
      </c>
      <c r="T105" s="100">
        <f t="shared" si="115"/>
        <v>126.62200999999993</v>
      </c>
      <c r="U105" s="100">
        <f t="shared" si="115"/>
        <v>113.82200999999998</v>
      </c>
      <c r="V105" s="100">
        <f t="shared" si="115"/>
        <v>114.82200999999998</v>
      </c>
      <c r="W105" s="100">
        <f t="shared" si="115"/>
        <v>124.10861000000011</v>
      </c>
      <c r="X105" s="100">
        <f t="shared" si="115"/>
        <v>124.80861000000004</v>
      </c>
      <c r="Y105" s="100">
        <f t="shared" si="115"/>
        <v>111.40861000000007</v>
      </c>
      <c r="Z105" s="100">
        <f t="shared" si="115"/>
        <v>112.00861000000009</v>
      </c>
      <c r="AA105" s="100">
        <f t="shared" si="115"/>
        <v>98.308610000000158</v>
      </c>
      <c r="AB105" s="100">
        <f t="shared" si="115"/>
        <v>72.490909999999985</v>
      </c>
      <c r="AC105" s="100">
        <f t="shared" si="115"/>
        <v>58.590910000000008</v>
      </c>
      <c r="AD105" s="100">
        <f t="shared" si="115"/>
        <v>58.590910000000008</v>
      </c>
      <c r="AE105" s="100">
        <f t="shared" si="115"/>
        <v>44.390909999999963</v>
      </c>
      <c r="AF105" s="100">
        <f t="shared" si="115"/>
        <v>44.090910000000008</v>
      </c>
      <c r="AG105" s="100">
        <f t="shared" si="115"/>
        <v>1700.1909099999998</v>
      </c>
      <c r="AH105" s="100">
        <f t="shared" si="115"/>
        <v>93.091170000000005</v>
      </c>
      <c r="AI105" s="100">
        <f t="shared" ref="AI105:BJ105" si="116">AI34-AI93-AI97+AI98</f>
        <v>78.291170000000051</v>
      </c>
      <c r="AJ105" s="100">
        <f t="shared" si="116"/>
        <v>77.391170000000074</v>
      </c>
      <c r="AK105" s="100">
        <f t="shared" si="116"/>
        <v>62.391170000000074</v>
      </c>
      <c r="AL105" s="100">
        <f t="shared" si="116"/>
        <v>281.51845000000014</v>
      </c>
      <c r="AM105" s="100">
        <f t="shared" si="116"/>
        <v>-89.680609999999973</v>
      </c>
      <c r="AN105" s="100">
        <f t="shared" si="116"/>
        <v>-89.980609999999984</v>
      </c>
      <c r="AO105" s="100">
        <f t="shared" si="116"/>
        <v>-104.48060999999998</v>
      </c>
      <c r="AP105" s="100">
        <f t="shared" si="116"/>
        <v>-105.18060999999997</v>
      </c>
      <c r="AQ105" s="100">
        <f t="shared" si="116"/>
        <v>-119.88061000000008</v>
      </c>
      <c r="AR105" s="100">
        <f t="shared" si="116"/>
        <v>-120.88061000000008</v>
      </c>
      <c r="AS105" s="100">
        <f t="shared" si="116"/>
        <v>-135.9806100000001</v>
      </c>
      <c r="AT105" s="100">
        <f t="shared" si="116"/>
        <v>-137.28061000000005</v>
      </c>
      <c r="AU105" s="100">
        <f t="shared" si="116"/>
        <v>-152.68061000000014</v>
      </c>
      <c r="AV105" s="100">
        <f t="shared" si="116"/>
        <v>-153.00718500000008</v>
      </c>
      <c r="AW105" s="100">
        <f t="shared" si="116"/>
        <v>-168.80718500000015</v>
      </c>
      <c r="AX105" s="100">
        <f t="shared" si="116"/>
        <v>-170.70718500000012</v>
      </c>
      <c r="AY105" s="100">
        <f t="shared" si="116"/>
        <v>-186.90718500000017</v>
      </c>
      <c r="AZ105" s="100">
        <f t="shared" si="116"/>
        <v>-189.20718500000012</v>
      </c>
      <c r="BA105" s="100">
        <f t="shared" si="116"/>
        <v>-205.70718500000012</v>
      </c>
      <c r="BB105" s="100">
        <f t="shared" si="116"/>
        <v>-208.40718500000017</v>
      </c>
      <c r="BC105" s="100">
        <f t="shared" si="116"/>
        <v>-225.30718500000015</v>
      </c>
      <c r="BD105" s="100">
        <f t="shared" si="116"/>
        <v>-228.30718500000015</v>
      </c>
      <c r="BE105" s="100">
        <f t="shared" si="116"/>
        <v>-245.6071850000001</v>
      </c>
      <c r="BF105" s="100">
        <f t="shared" si="116"/>
        <v>-419.70718500000009</v>
      </c>
      <c r="BG105" s="100">
        <f t="shared" si="116"/>
        <v>-437.40718500000014</v>
      </c>
      <c r="BH105" s="100">
        <f t="shared" si="116"/>
        <v>-441.30718500000012</v>
      </c>
      <c r="BI105" s="100">
        <f t="shared" si="116"/>
        <v>-459.50718500000016</v>
      </c>
      <c r="BJ105" s="100">
        <f t="shared" si="116"/>
        <v>-463.80718500000012</v>
      </c>
      <c r="BK105" s="291">
        <f>SUM(C105:BJ105)</f>
        <v>-344.17737500000328</v>
      </c>
    </row>
    <row r="106" spans="1:63" s="5" customFormat="1" ht="12" hidden="1">
      <c r="A106" s="101"/>
      <c r="B106" s="102" t="s">
        <v>502</v>
      </c>
      <c r="C106" s="103">
        <f t="shared" ref="C106:AH106" si="117">MAX(MIN(C13,C13+C105),0)</f>
        <v>400</v>
      </c>
      <c r="D106" s="103">
        <f t="shared" si="117"/>
        <v>461.01663000000002</v>
      </c>
      <c r="E106" s="103">
        <f t="shared" si="117"/>
        <v>517.95529325999996</v>
      </c>
      <c r="F106" s="103">
        <f t="shared" si="117"/>
        <v>563.70783384651997</v>
      </c>
      <c r="G106" s="103">
        <f t="shared" si="117"/>
        <v>612.15187951421308</v>
      </c>
      <c r="H106" s="103">
        <f t="shared" si="117"/>
        <v>649.29281327324145</v>
      </c>
      <c r="I106" s="103">
        <f t="shared" si="117"/>
        <v>741.96680889978791</v>
      </c>
      <c r="J106" s="103">
        <f t="shared" si="117"/>
        <v>823.22615251758748</v>
      </c>
      <c r="K106" s="103">
        <f t="shared" si="117"/>
        <v>906.94801482262255</v>
      </c>
      <c r="L106" s="103">
        <f t="shared" si="117"/>
        <v>979.03732085226773</v>
      </c>
      <c r="M106" s="103">
        <f t="shared" si="117"/>
        <v>1053.2708054939721</v>
      </c>
      <c r="N106" s="103">
        <f t="shared" si="117"/>
        <v>1166.0401471049602</v>
      </c>
      <c r="O106" s="103">
        <f t="shared" si="117"/>
        <v>1280.9350273991699</v>
      </c>
      <c r="P106" s="103">
        <f t="shared" si="117"/>
        <v>1383.8596974539682</v>
      </c>
      <c r="Q106" s="103">
        <f t="shared" si="117"/>
        <v>1488.5902168488763</v>
      </c>
      <c r="R106" s="103">
        <f t="shared" si="117"/>
        <v>1581.1301972825738</v>
      </c>
      <c r="S106" s="103">
        <f t="shared" si="117"/>
        <v>1722.4144676771389</v>
      </c>
      <c r="T106" s="103">
        <f t="shared" si="117"/>
        <v>1851.2813066124932</v>
      </c>
      <c r="U106" s="103">
        <f t="shared" si="117"/>
        <v>1981.6058792257181</v>
      </c>
      <c r="V106" s="103">
        <f t="shared" si="117"/>
        <v>2099.3911009841695</v>
      </c>
      <c r="W106" s="103">
        <f t="shared" si="117"/>
        <v>2218.4118931861376</v>
      </c>
      <c r="X106" s="103">
        <f t="shared" si="117"/>
        <v>2346.9573269725101</v>
      </c>
      <c r="Y106" s="103">
        <f t="shared" si="117"/>
        <v>2476.459851626455</v>
      </c>
      <c r="Z106" s="103">
        <f t="shared" si="117"/>
        <v>2592.8213813297079</v>
      </c>
      <c r="AA106" s="103">
        <f t="shared" si="117"/>
        <v>2710.0156340923672</v>
      </c>
      <c r="AB106" s="103">
        <f t="shared" si="117"/>
        <v>2813.7442753605519</v>
      </c>
      <c r="AC106" s="103">
        <f t="shared" si="117"/>
        <v>2891.8626739112729</v>
      </c>
      <c r="AD106" s="103">
        <f t="shared" si="117"/>
        <v>2956.2373092590951</v>
      </c>
      <c r="AE106" s="103">
        <f t="shared" si="117"/>
        <v>3020.740693877613</v>
      </c>
      <c r="AF106" s="103">
        <f t="shared" si="117"/>
        <v>3071.1730852653682</v>
      </c>
      <c r="AG106" s="103">
        <f t="shared" si="117"/>
        <v>3121.4063414358989</v>
      </c>
      <c r="AH106" s="103">
        <f t="shared" si="117"/>
        <v>4827.84006411877</v>
      </c>
      <c r="AI106" s="103">
        <f t="shared" ref="AI106:BJ106" si="118">MAX(MIN(AI13,AI13+AI105),0)</f>
        <v>4930.5869142470074</v>
      </c>
      <c r="AJ106" s="103">
        <f t="shared" si="118"/>
        <v>5018.7392580755022</v>
      </c>
      <c r="AK106" s="103">
        <f t="shared" si="118"/>
        <v>5106.1679065916533</v>
      </c>
      <c r="AL106" s="103">
        <f t="shared" si="118"/>
        <v>5178.7714124048362</v>
      </c>
      <c r="AM106" s="103">
        <f t="shared" si="118"/>
        <v>5380.9667952296459</v>
      </c>
      <c r="AN106" s="103">
        <f t="shared" si="118"/>
        <v>5301.7481188201054</v>
      </c>
      <c r="AO106" s="103">
        <f t="shared" si="118"/>
        <v>5207.8710050577456</v>
      </c>
      <c r="AP106" s="103">
        <f t="shared" si="118"/>
        <v>5113.1061370678608</v>
      </c>
      <c r="AQ106" s="103">
        <f t="shared" si="118"/>
        <v>5003.4517393419965</v>
      </c>
      <c r="AR106" s="103">
        <f t="shared" si="118"/>
        <v>4892.5780328206802</v>
      </c>
      <c r="AS106" s="103">
        <f t="shared" si="118"/>
        <v>4766.3825788863214</v>
      </c>
      <c r="AT106" s="103">
        <f t="shared" si="118"/>
        <v>4638.6347340440943</v>
      </c>
      <c r="AU106" s="103">
        <f t="shared" si="118"/>
        <v>4495.231393512182</v>
      </c>
      <c r="AV106" s="103">
        <f t="shared" si="118"/>
        <v>4351.2146712992062</v>
      </c>
      <c r="AW106" s="103">
        <f t="shared" si="118"/>
        <v>4191.109915641804</v>
      </c>
      <c r="AX106" s="103">
        <f t="shared" si="118"/>
        <v>4028.7849504730875</v>
      </c>
      <c r="AY106" s="103">
        <f t="shared" si="118"/>
        <v>3849.9353353740335</v>
      </c>
      <c r="AZ106" s="103">
        <f t="shared" si="118"/>
        <v>3668.4280210447814</v>
      </c>
      <c r="BA106" s="103">
        <f t="shared" si="118"/>
        <v>3470.0576920868707</v>
      </c>
      <c r="BB106" s="103">
        <f t="shared" si="118"/>
        <v>3268.5906224710443</v>
      </c>
      <c r="BC106" s="103">
        <f t="shared" si="118"/>
        <v>3049.8206187159863</v>
      </c>
      <c r="BD106" s="103">
        <f t="shared" si="118"/>
        <v>2827.6130749534182</v>
      </c>
      <c r="BE106" s="103">
        <f t="shared" si="118"/>
        <v>2587.6611161033247</v>
      </c>
      <c r="BF106" s="103">
        <f t="shared" si="118"/>
        <v>2173.1292533355313</v>
      </c>
      <c r="BG106" s="103">
        <f t="shared" si="118"/>
        <v>1740.0683268422022</v>
      </c>
      <c r="BH106" s="103">
        <f t="shared" si="118"/>
        <v>1302.2412784958865</v>
      </c>
      <c r="BI106" s="103">
        <f t="shared" si="118"/>
        <v>845.33857605287812</v>
      </c>
      <c r="BJ106" s="103">
        <f t="shared" si="118"/>
        <v>383.22206820498377</v>
      </c>
      <c r="BK106" s="292"/>
    </row>
    <row r="107" spans="1:63" s="5" customFormat="1" ht="12">
      <c r="A107" s="327" t="s">
        <v>942</v>
      </c>
      <c r="B107" s="328"/>
      <c r="C107" s="17">
        <f>C106*BigCF!$D$253/100</f>
        <v>0.8</v>
      </c>
      <c r="D107" s="17">
        <f>D106*BigCF!$D$253/100</f>
        <v>0.92203326000000008</v>
      </c>
      <c r="E107" s="17">
        <f>E106*BigCF!$D$253/100</f>
        <v>1.03591058652</v>
      </c>
      <c r="F107" s="17">
        <f>F106*BigCF!$D$253/100</f>
        <v>1.12741566769304</v>
      </c>
      <c r="G107" s="17">
        <f>G106*BigCF!$D$253/100</f>
        <v>1.2243037590284263</v>
      </c>
      <c r="H107" s="17">
        <f>H106*BigCF!$D$253/100</f>
        <v>1.298585626546483</v>
      </c>
      <c r="I107" s="17">
        <f>I106*BigCF!$D$253/100</f>
        <v>1.4839336177995759</v>
      </c>
      <c r="J107" s="17">
        <f>J106*BigCF!$D$253/100</f>
        <v>1.6464523050351749</v>
      </c>
      <c r="K107" s="17">
        <f>K106*BigCF!$D$253/100</f>
        <v>1.8138960296452453</v>
      </c>
      <c r="L107" s="17">
        <f>L106*BigCF!$D$253/100</f>
        <v>1.9580746417045356</v>
      </c>
      <c r="M107" s="17">
        <f>M106*BigCF!$D$253/100</f>
        <v>2.1065416109879447</v>
      </c>
      <c r="N107" s="17">
        <f>N106*BigCF!$D$253/100</f>
        <v>2.3320802942099204</v>
      </c>
      <c r="O107" s="17">
        <f>O106*BigCF!$D$253/100</f>
        <v>2.56187005479834</v>
      </c>
      <c r="P107" s="17">
        <f>P106*BigCF!$D$253/100</f>
        <v>2.7677193949079366</v>
      </c>
      <c r="Q107" s="17">
        <f>Q106*BigCF!$D$253/100</f>
        <v>2.9771804336977525</v>
      </c>
      <c r="R107" s="17">
        <f>R106*BigCF!$D$253/100</f>
        <v>3.162260394565148</v>
      </c>
      <c r="S107" s="17">
        <f>S106*BigCF!$D$253/100</f>
        <v>3.4448289353542783</v>
      </c>
      <c r="T107" s="17">
        <f>T106*BigCF!$D$253/100</f>
        <v>3.7025626132249863</v>
      </c>
      <c r="U107" s="17">
        <f>U106*BigCF!$D$253/100</f>
        <v>3.9632117584514366</v>
      </c>
      <c r="V107" s="17">
        <f>V106*BigCF!$D$253/100</f>
        <v>4.1987822019683394</v>
      </c>
      <c r="W107" s="17">
        <f>W106*BigCF!$D$253/100</f>
        <v>4.4368237863722753</v>
      </c>
      <c r="X107" s="17">
        <f>X106*BigCF!$D$253/100</f>
        <v>4.6939146539450203</v>
      </c>
      <c r="Y107" s="17">
        <f>Y106*BigCF!$D$253/100</f>
        <v>4.9529197032529098</v>
      </c>
      <c r="Z107" s="17">
        <f>Z106*BigCF!$D$253/100</f>
        <v>5.1856427626594161</v>
      </c>
      <c r="AA107" s="17">
        <f>AA106*BigCF!$D$253/100</f>
        <v>5.4200312681847347</v>
      </c>
      <c r="AB107" s="17">
        <f>AB106*BigCF!$D$253/100</f>
        <v>5.6274885507211039</v>
      </c>
      <c r="AC107" s="17">
        <f>AC106*BigCF!$D$253/100</f>
        <v>5.7837253478225454</v>
      </c>
      <c r="AD107" s="17">
        <f>AD106*BigCF!$D$253/100</f>
        <v>5.91247461851819</v>
      </c>
      <c r="AE107" s="17">
        <f>AE106*BigCF!$D$253/100</f>
        <v>6.0414813877552263</v>
      </c>
      <c r="AF107" s="17">
        <f>AF106*BigCF!$D$253/100</f>
        <v>6.1423461705307361</v>
      </c>
      <c r="AG107" s="17">
        <f>AG106*BigCF!$D$253/100</f>
        <v>6.242812682871798</v>
      </c>
      <c r="AH107" s="17">
        <f>AH106*BigCF!$D$253/100</f>
        <v>9.6556801282375417</v>
      </c>
      <c r="AI107" s="17">
        <f>AI106*BigCF!$D$253/100</f>
        <v>9.8611738284940156</v>
      </c>
      <c r="AJ107" s="17">
        <f>AJ106*BigCF!$D$253/100</f>
        <v>10.037478516151005</v>
      </c>
      <c r="AK107" s="17">
        <f>AK106*BigCF!$D$253/100</f>
        <v>10.212335813183307</v>
      </c>
      <c r="AL107" s="17">
        <f>AL106*BigCF!$D$253/100</f>
        <v>10.357542824809673</v>
      </c>
      <c r="AM107" s="17">
        <f>AM106*BigCF!$D$253/100</f>
        <v>10.761933590459291</v>
      </c>
      <c r="AN107" s="17">
        <f>AN106*BigCF!$D$253/100</f>
        <v>10.603496237640211</v>
      </c>
      <c r="AO107" s="17">
        <f>AO106*BigCF!$D$253/100</f>
        <v>10.415742010115491</v>
      </c>
      <c r="AP107" s="17">
        <f>AP106*BigCF!$D$253/100</f>
        <v>10.226212274135722</v>
      </c>
      <c r="AQ107" s="17">
        <f>AQ106*BigCF!$D$253/100</f>
        <v>10.006903478683993</v>
      </c>
      <c r="AR107" s="17">
        <f>AR106*BigCF!$D$253/100</f>
        <v>9.7851560656413614</v>
      </c>
      <c r="AS107" s="17">
        <f>AS106*BigCF!$D$253/100</f>
        <v>9.5327651577726424</v>
      </c>
      <c r="AT107" s="17">
        <f>AT106*BigCF!$D$253/100</f>
        <v>9.2772694680881891</v>
      </c>
      <c r="AU107" s="17">
        <f>AU106*BigCF!$D$253/100</f>
        <v>8.9904627870243647</v>
      </c>
      <c r="AV107" s="17">
        <f>AV106*BigCF!$D$253/100</f>
        <v>8.7024293425984123</v>
      </c>
      <c r="AW107" s="17">
        <f>AW106*BigCF!$D$253/100</f>
        <v>8.3822198312836083</v>
      </c>
      <c r="AX107" s="17">
        <f>AX106*BigCF!$D$253/100</f>
        <v>8.0575699009461754</v>
      </c>
      <c r="AY107" s="17">
        <f>AY106*BigCF!$D$253/100</f>
        <v>7.6998706707480675</v>
      </c>
      <c r="AZ107" s="17">
        <f>AZ106*BigCF!$D$253/100</f>
        <v>7.336856042089563</v>
      </c>
      <c r="BA107" s="17">
        <f>BA106*BigCF!$D$253/100</f>
        <v>6.9401153841737413</v>
      </c>
      <c r="BB107" s="17">
        <f>BB106*BigCF!$D$253/100</f>
        <v>6.5371812449420892</v>
      </c>
      <c r="BC107" s="17">
        <f>BC106*BigCF!$D$253/100</f>
        <v>6.0996412374319728</v>
      </c>
      <c r="BD107" s="17">
        <f>BD106*BigCF!$D$253/100</f>
        <v>5.655226149906837</v>
      </c>
      <c r="BE107" s="17">
        <f>BE106*BigCF!$D$253/100</f>
        <v>5.1753222322066499</v>
      </c>
      <c r="BF107" s="17">
        <f>BF106*BigCF!$D$253/100</f>
        <v>4.3462585066710631</v>
      </c>
      <c r="BG107" s="17">
        <f>BG106*BigCF!$D$253/100</f>
        <v>3.4801366536844047</v>
      </c>
      <c r="BH107" s="17">
        <f>BH106*BigCF!$D$253/100</f>
        <v>2.6044825569917731</v>
      </c>
      <c r="BI107" s="17">
        <f>BI106*BigCF!$D$253/100</f>
        <v>1.6906771521057564</v>
      </c>
      <c r="BJ107" s="17">
        <f>BJ106*BigCF!$D$253/100</f>
        <v>0.76644413640996756</v>
      </c>
      <c r="BK107" s="285">
        <f>SUM(C107:BJ107)</f>
        <v>328.16588734139935</v>
      </c>
    </row>
    <row r="108" spans="1:63" s="5" customFormat="1" ht="12">
      <c r="A108" s="362" t="s">
        <v>941</v>
      </c>
      <c r="B108" s="363"/>
      <c r="C108" s="99">
        <f t="shared" ref="C108:AH108" si="119">C13+C105+C107</f>
        <v>461.01663000000002</v>
      </c>
      <c r="D108" s="99">
        <f t="shared" si="119"/>
        <v>517.95529325999996</v>
      </c>
      <c r="E108" s="99">
        <f t="shared" si="119"/>
        <v>563.70783384651997</v>
      </c>
      <c r="F108" s="99">
        <f t="shared" si="119"/>
        <v>612.15187951421308</v>
      </c>
      <c r="G108" s="99">
        <f t="shared" si="119"/>
        <v>649.29281327324145</v>
      </c>
      <c r="H108" s="99">
        <f t="shared" si="119"/>
        <v>741.96680889978791</v>
      </c>
      <c r="I108" s="99">
        <f t="shared" si="119"/>
        <v>823.22615251758748</v>
      </c>
      <c r="J108" s="99">
        <f t="shared" si="119"/>
        <v>906.94801482262255</v>
      </c>
      <c r="K108" s="99">
        <f t="shared" si="119"/>
        <v>979.03732085226773</v>
      </c>
      <c r="L108" s="99">
        <f t="shared" si="119"/>
        <v>1053.2708054939721</v>
      </c>
      <c r="M108" s="99">
        <f t="shared" si="119"/>
        <v>1166.0401471049602</v>
      </c>
      <c r="N108" s="99">
        <f t="shared" si="119"/>
        <v>1280.9350273991699</v>
      </c>
      <c r="O108" s="99">
        <f t="shared" si="119"/>
        <v>1383.8596974539682</v>
      </c>
      <c r="P108" s="99">
        <f t="shared" si="119"/>
        <v>1488.5902168488763</v>
      </c>
      <c r="Q108" s="99">
        <f t="shared" si="119"/>
        <v>1581.1301972825738</v>
      </c>
      <c r="R108" s="99">
        <f t="shared" si="119"/>
        <v>1722.4144676771389</v>
      </c>
      <c r="S108" s="99">
        <f t="shared" si="119"/>
        <v>1851.2813066124932</v>
      </c>
      <c r="T108" s="99">
        <f t="shared" si="119"/>
        <v>1981.6058792257181</v>
      </c>
      <c r="U108" s="99">
        <f t="shared" si="119"/>
        <v>2099.3911009841695</v>
      </c>
      <c r="V108" s="99">
        <f t="shared" si="119"/>
        <v>2218.4118931861376</v>
      </c>
      <c r="W108" s="99">
        <f t="shared" si="119"/>
        <v>2346.9573269725101</v>
      </c>
      <c r="X108" s="99">
        <f t="shared" si="119"/>
        <v>2476.459851626455</v>
      </c>
      <c r="Y108" s="99">
        <f t="shared" si="119"/>
        <v>2592.8213813297079</v>
      </c>
      <c r="Z108" s="99">
        <f t="shared" si="119"/>
        <v>2710.0156340923672</v>
      </c>
      <c r="AA108" s="99">
        <f t="shared" si="119"/>
        <v>2813.7442753605519</v>
      </c>
      <c r="AB108" s="99">
        <f t="shared" si="119"/>
        <v>2891.8626739112729</v>
      </c>
      <c r="AC108" s="99">
        <f t="shared" si="119"/>
        <v>2956.2373092590951</v>
      </c>
      <c r="AD108" s="99">
        <f t="shared" si="119"/>
        <v>3020.740693877613</v>
      </c>
      <c r="AE108" s="99">
        <f t="shared" si="119"/>
        <v>3071.1730852653682</v>
      </c>
      <c r="AF108" s="99">
        <f t="shared" si="119"/>
        <v>3121.4063414358989</v>
      </c>
      <c r="AG108" s="99">
        <f t="shared" si="119"/>
        <v>4827.84006411877</v>
      </c>
      <c r="AH108" s="99">
        <f t="shared" si="119"/>
        <v>4930.5869142470074</v>
      </c>
      <c r="AI108" s="99">
        <f t="shared" ref="AI108:BJ108" si="120">AI13+AI105+AI107</f>
        <v>5018.7392580755022</v>
      </c>
      <c r="AJ108" s="99">
        <f t="shared" si="120"/>
        <v>5106.1679065916533</v>
      </c>
      <c r="AK108" s="99">
        <f t="shared" si="120"/>
        <v>5178.7714124048362</v>
      </c>
      <c r="AL108" s="99">
        <f t="shared" si="120"/>
        <v>5470.6474052296462</v>
      </c>
      <c r="AM108" s="99">
        <f t="shared" si="120"/>
        <v>5391.7287288201051</v>
      </c>
      <c r="AN108" s="99">
        <f t="shared" si="120"/>
        <v>5312.3516150577452</v>
      </c>
      <c r="AO108" s="99">
        <f t="shared" si="120"/>
        <v>5218.2867470678611</v>
      </c>
      <c r="AP108" s="99">
        <f t="shared" si="120"/>
        <v>5123.3323493419966</v>
      </c>
      <c r="AQ108" s="99">
        <f t="shared" si="120"/>
        <v>5013.4586428206803</v>
      </c>
      <c r="AR108" s="99">
        <f t="shared" si="120"/>
        <v>4902.363188886322</v>
      </c>
      <c r="AS108" s="99">
        <f t="shared" si="120"/>
        <v>4775.9153440440941</v>
      </c>
      <c r="AT108" s="99">
        <f t="shared" si="120"/>
        <v>4647.9120035121823</v>
      </c>
      <c r="AU108" s="99">
        <f t="shared" si="120"/>
        <v>4504.2218562992066</v>
      </c>
      <c r="AV108" s="99">
        <f t="shared" si="120"/>
        <v>4359.9171006418046</v>
      </c>
      <c r="AW108" s="99">
        <f t="shared" si="120"/>
        <v>4199.4921354730877</v>
      </c>
      <c r="AX108" s="99">
        <f t="shared" si="120"/>
        <v>4036.8425203740335</v>
      </c>
      <c r="AY108" s="99">
        <f t="shared" si="120"/>
        <v>3857.6352060447816</v>
      </c>
      <c r="AZ108" s="99">
        <f t="shared" si="120"/>
        <v>3675.7648770868709</v>
      </c>
      <c r="BA108" s="99">
        <f t="shared" si="120"/>
        <v>3476.9978074710443</v>
      </c>
      <c r="BB108" s="99">
        <f t="shared" si="120"/>
        <v>3275.1278037159864</v>
      </c>
      <c r="BC108" s="99">
        <f t="shared" si="120"/>
        <v>3055.9202599534183</v>
      </c>
      <c r="BD108" s="99">
        <f t="shared" si="120"/>
        <v>2833.268301103325</v>
      </c>
      <c r="BE108" s="99">
        <f t="shared" si="120"/>
        <v>2592.8364383355315</v>
      </c>
      <c r="BF108" s="99">
        <f t="shared" si="120"/>
        <v>2177.4755118422022</v>
      </c>
      <c r="BG108" s="99">
        <f t="shared" si="120"/>
        <v>1743.5484634958866</v>
      </c>
      <c r="BH108" s="99">
        <f t="shared" si="120"/>
        <v>1304.8457610528783</v>
      </c>
      <c r="BI108" s="99">
        <f t="shared" si="120"/>
        <v>847.02925320498389</v>
      </c>
      <c r="BJ108" s="99">
        <f t="shared" si="120"/>
        <v>383.98851234139374</v>
      </c>
      <c r="BK108" s="293"/>
    </row>
    <row r="109" spans="1:63" hidden="1">
      <c r="A109" s="4" t="s">
        <v>740</v>
      </c>
      <c r="B109" s="4"/>
      <c r="C109" s="246">
        <f>C34+C98+C107</f>
        <v>500.8</v>
      </c>
      <c r="D109" s="246">
        <f t="shared" ref="D109:AI109" si="121">C109+D34+D98+D107</f>
        <v>1001.72203326</v>
      </c>
      <c r="E109" s="246">
        <f t="shared" si="121"/>
        <v>1502.75794384652</v>
      </c>
      <c r="F109" s="246">
        <f t="shared" si="121"/>
        <v>2003.885359514213</v>
      </c>
      <c r="G109" s="246">
        <f t="shared" si="121"/>
        <v>2505.109663273241</v>
      </c>
      <c r="H109" s="246">
        <f t="shared" si="121"/>
        <v>3079.4082488997874</v>
      </c>
      <c r="I109" s="246">
        <f t="shared" si="121"/>
        <v>3653.8921825175871</v>
      </c>
      <c r="J109" s="246">
        <f t="shared" si="121"/>
        <v>4228.538634822623</v>
      </c>
      <c r="K109" s="246">
        <f t="shared" si="121"/>
        <v>4803.3525308522685</v>
      </c>
      <c r="L109" s="246">
        <f t="shared" si="121"/>
        <v>5378.3106054939726</v>
      </c>
      <c r="M109" s="246">
        <f t="shared" si="121"/>
        <v>6029.4171471049603</v>
      </c>
      <c r="N109" s="246">
        <f t="shared" si="121"/>
        <v>6680.7492273991702</v>
      </c>
      <c r="O109" s="246">
        <f t="shared" si="121"/>
        <v>7332.3110974539686</v>
      </c>
      <c r="P109" s="246">
        <f t="shared" si="121"/>
        <v>7984.0788168488762</v>
      </c>
      <c r="Q109" s="246">
        <f t="shared" si="121"/>
        <v>8636.055997282574</v>
      </c>
      <c r="R109" s="246">
        <f t="shared" si="121"/>
        <v>9363.2182576771393</v>
      </c>
      <c r="S109" s="246">
        <f t="shared" si="121"/>
        <v>10090.663086612494</v>
      </c>
      <c r="T109" s="246">
        <f t="shared" si="121"/>
        <v>10818.36564922572</v>
      </c>
      <c r="U109" s="246">
        <f t="shared" si="121"/>
        <v>11546.328860984171</v>
      </c>
      <c r="V109" s="246">
        <f t="shared" si="121"/>
        <v>12274.52764318614</v>
      </c>
      <c r="W109" s="246">
        <f t="shared" si="121"/>
        <v>13038.964466972513</v>
      </c>
      <c r="X109" s="246">
        <f t="shared" si="121"/>
        <v>13803.658381626457</v>
      </c>
      <c r="Y109" s="246">
        <f t="shared" si="121"/>
        <v>14568.611301329711</v>
      </c>
      <c r="Z109" s="246">
        <f t="shared" si="121"/>
        <v>15333.79694409237</v>
      </c>
      <c r="AA109" s="246">
        <f t="shared" si="121"/>
        <v>16099.216975360554</v>
      </c>
      <c r="AB109" s="246">
        <f t="shared" si="121"/>
        <v>16822.844463911279</v>
      </c>
      <c r="AC109" s="246">
        <f t="shared" si="121"/>
        <v>17546.6281892591</v>
      </c>
      <c r="AD109" s="246">
        <f t="shared" si="121"/>
        <v>18270.540663877618</v>
      </c>
      <c r="AE109" s="246">
        <f t="shared" si="121"/>
        <v>18994.582145265373</v>
      </c>
      <c r="AF109" s="246">
        <f t="shared" si="121"/>
        <v>19718.724491435903</v>
      </c>
      <c r="AG109" s="246">
        <f t="shared" si="121"/>
        <v>22113.567304118773</v>
      </c>
      <c r="AH109" s="246">
        <f t="shared" si="121"/>
        <v>22804.82298424701</v>
      </c>
      <c r="AI109" s="246">
        <f t="shared" si="121"/>
        <v>23496.284158075501</v>
      </c>
      <c r="AJ109" s="246">
        <f t="shared" ref="AJ109:BJ109" si="122">AI109+AJ34+AJ98+AJ107</f>
        <v>24187.921636591651</v>
      </c>
      <c r="AK109" s="246">
        <f t="shared" si="122"/>
        <v>24879.733972404832</v>
      </c>
      <c r="AL109" s="246">
        <f t="shared" si="122"/>
        <v>25754.391515229643</v>
      </c>
      <c r="AM109" s="246">
        <f t="shared" si="122"/>
        <v>26163.753448820102</v>
      </c>
      <c r="AN109" s="246">
        <f t="shared" si="122"/>
        <v>26572.95694505774</v>
      </c>
      <c r="AO109" s="246">
        <f t="shared" si="122"/>
        <v>26981.972687067853</v>
      </c>
      <c r="AP109" s="246">
        <f t="shared" si="122"/>
        <v>27390.798899341986</v>
      </c>
      <c r="AQ109" s="246">
        <f t="shared" si="122"/>
        <v>27799.405802820667</v>
      </c>
      <c r="AR109" s="246">
        <f t="shared" si="122"/>
        <v>28207.790958886308</v>
      </c>
      <c r="AS109" s="246">
        <f t="shared" si="122"/>
        <v>28615.923724044078</v>
      </c>
      <c r="AT109" s="246">
        <f t="shared" si="122"/>
        <v>29023.800993512166</v>
      </c>
      <c r="AU109" s="246">
        <f t="shared" si="122"/>
        <v>29431.391456299189</v>
      </c>
      <c r="AV109" s="246">
        <f t="shared" si="122"/>
        <v>29838.693885641787</v>
      </c>
      <c r="AW109" s="246">
        <f t="shared" si="122"/>
        <v>30245.67610547307</v>
      </c>
      <c r="AX109" s="246">
        <f t="shared" si="122"/>
        <v>30652.333675374015</v>
      </c>
      <c r="AY109" s="246">
        <f t="shared" si="122"/>
        <v>31058.633546044763</v>
      </c>
      <c r="AZ109" s="246">
        <f t="shared" si="122"/>
        <v>31464.570402086851</v>
      </c>
      <c r="BA109" s="246">
        <f t="shared" si="122"/>
        <v>31870.110517471025</v>
      </c>
      <c r="BB109" s="246">
        <f t="shared" si="122"/>
        <v>32275.247698715964</v>
      </c>
      <c r="BC109" s="246">
        <f t="shared" si="122"/>
        <v>32679.947339953396</v>
      </c>
      <c r="BD109" s="246">
        <f t="shared" si="122"/>
        <v>33084.202566103304</v>
      </c>
      <c r="BE109" s="246">
        <f t="shared" si="122"/>
        <v>33487.97788833551</v>
      </c>
      <c r="BF109" s="246">
        <f t="shared" si="122"/>
        <v>33720.324146842184</v>
      </c>
      <c r="BG109" s="246">
        <f t="shared" si="122"/>
        <v>33951.804283495869</v>
      </c>
      <c r="BH109" s="246">
        <f t="shared" si="122"/>
        <v>34182.40876605286</v>
      </c>
      <c r="BI109" s="246">
        <f t="shared" si="122"/>
        <v>34412.099443204963</v>
      </c>
      <c r="BJ109" s="246">
        <f t="shared" si="122"/>
        <v>34640.865887341373</v>
      </c>
    </row>
    <row r="110" spans="1:63" hidden="1">
      <c r="A110" s="4" t="s">
        <v>741</v>
      </c>
      <c r="B110" s="4"/>
      <c r="C110" s="246">
        <f>BK34+BK98+BK107</f>
        <v>34640.865887341395</v>
      </c>
      <c r="D110" s="246">
        <f t="shared" ref="D110:AI110" si="123">$C$110-C109</f>
        <v>34140.065887341392</v>
      </c>
      <c r="E110" s="246">
        <f t="shared" si="123"/>
        <v>33639.143854081398</v>
      </c>
      <c r="F110" s="246">
        <f t="shared" si="123"/>
        <v>33138.107943494877</v>
      </c>
      <c r="G110" s="246">
        <f t="shared" si="123"/>
        <v>32636.980527827182</v>
      </c>
      <c r="H110" s="246">
        <f t="shared" si="123"/>
        <v>32135.756224068155</v>
      </c>
      <c r="I110" s="246">
        <f t="shared" si="123"/>
        <v>31561.457638441607</v>
      </c>
      <c r="J110" s="246">
        <f t="shared" si="123"/>
        <v>30986.973704823809</v>
      </c>
      <c r="K110" s="246">
        <f t="shared" si="123"/>
        <v>30412.327252518771</v>
      </c>
      <c r="L110" s="246">
        <f t="shared" si="123"/>
        <v>29837.513356489126</v>
      </c>
      <c r="M110" s="246">
        <f t="shared" si="123"/>
        <v>29262.555281847424</v>
      </c>
      <c r="N110" s="246">
        <f t="shared" si="123"/>
        <v>28611.448740236436</v>
      </c>
      <c r="O110" s="246">
        <f t="shared" si="123"/>
        <v>27960.116659942225</v>
      </c>
      <c r="P110" s="246">
        <f t="shared" si="123"/>
        <v>27308.554789887428</v>
      </c>
      <c r="Q110" s="246">
        <f t="shared" si="123"/>
        <v>26656.787070492519</v>
      </c>
      <c r="R110" s="246">
        <f t="shared" si="123"/>
        <v>26004.809890058823</v>
      </c>
      <c r="S110" s="246">
        <f t="shared" si="123"/>
        <v>25277.647629664258</v>
      </c>
      <c r="T110" s="246">
        <f t="shared" si="123"/>
        <v>24550.202800728901</v>
      </c>
      <c r="U110" s="246">
        <f t="shared" si="123"/>
        <v>23822.500238115674</v>
      </c>
      <c r="V110" s="246">
        <f t="shared" si="123"/>
        <v>23094.537026357226</v>
      </c>
      <c r="W110" s="246">
        <f t="shared" si="123"/>
        <v>22366.338244155253</v>
      </c>
      <c r="X110" s="246">
        <f t="shared" si="123"/>
        <v>21601.901420368882</v>
      </c>
      <c r="Y110" s="246">
        <f t="shared" si="123"/>
        <v>20837.207505714938</v>
      </c>
      <c r="Z110" s="246">
        <f t="shared" si="123"/>
        <v>20072.254586011684</v>
      </c>
      <c r="AA110" s="246">
        <f t="shared" si="123"/>
        <v>19307.068943249025</v>
      </c>
      <c r="AB110" s="246">
        <f t="shared" si="123"/>
        <v>18541.648911980839</v>
      </c>
      <c r="AC110" s="246">
        <f t="shared" si="123"/>
        <v>17818.021423430117</v>
      </c>
      <c r="AD110" s="246">
        <f t="shared" si="123"/>
        <v>17094.237698082296</v>
      </c>
      <c r="AE110" s="246">
        <f t="shared" si="123"/>
        <v>16370.325223463777</v>
      </c>
      <c r="AF110" s="246">
        <f t="shared" si="123"/>
        <v>15646.283742076022</v>
      </c>
      <c r="AG110" s="246">
        <f t="shared" si="123"/>
        <v>14922.141395905492</v>
      </c>
      <c r="AH110" s="246">
        <f t="shared" si="123"/>
        <v>12527.298583222622</v>
      </c>
      <c r="AI110" s="246">
        <f t="shared" si="123"/>
        <v>11836.042903094385</v>
      </c>
      <c r="AJ110" s="246">
        <f t="shared" ref="AJ110:BJ110" si="124">$C$110-AI109</f>
        <v>11144.581729265894</v>
      </c>
      <c r="AK110" s="246">
        <f t="shared" si="124"/>
        <v>10452.944250749744</v>
      </c>
      <c r="AL110" s="246">
        <f t="shared" si="124"/>
        <v>9761.1319149365627</v>
      </c>
      <c r="AM110" s="246">
        <f t="shared" si="124"/>
        <v>8886.474372111752</v>
      </c>
      <c r="AN110" s="246">
        <f t="shared" si="124"/>
        <v>8477.1124385212934</v>
      </c>
      <c r="AO110" s="246">
        <f t="shared" si="124"/>
        <v>8067.9089422836551</v>
      </c>
      <c r="AP110" s="246">
        <f t="shared" si="124"/>
        <v>7658.8932002735419</v>
      </c>
      <c r="AQ110" s="246">
        <f t="shared" si="124"/>
        <v>7250.0669879994093</v>
      </c>
      <c r="AR110" s="246">
        <f t="shared" si="124"/>
        <v>6841.4600845207278</v>
      </c>
      <c r="AS110" s="246">
        <f t="shared" si="124"/>
        <v>6433.0749284550875</v>
      </c>
      <c r="AT110" s="246">
        <f t="shared" si="124"/>
        <v>6024.9421632973172</v>
      </c>
      <c r="AU110" s="246">
        <f t="shared" si="124"/>
        <v>5617.0648938292288</v>
      </c>
      <c r="AV110" s="246">
        <f t="shared" si="124"/>
        <v>5209.4744310422066</v>
      </c>
      <c r="AW110" s="246">
        <f t="shared" si="124"/>
        <v>4802.1720016996078</v>
      </c>
      <c r="AX110" s="246">
        <f t="shared" si="124"/>
        <v>4395.1897818683246</v>
      </c>
      <c r="AY110" s="246">
        <f t="shared" si="124"/>
        <v>3988.5322119673801</v>
      </c>
      <c r="AZ110" s="246">
        <f t="shared" si="124"/>
        <v>3582.2323412966325</v>
      </c>
      <c r="BA110" s="246">
        <f t="shared" si="124"/>
        <v>3176.2954852545445</v>
      </c>
      <c r="BB110" s="246">
        <f t="shared" si="124"/>
        <v>2770.7553698703705</v>
      </c>
      <c r="BC110" s="246">
        <f t="shared" si="124"/>
        <v>2365.6181886254308</v>
      </c>
      <c r="BD110" s="246">
        <f t="shared" si="124"/>
        <v>1960.9185473879988</v>
      </c>
      <c r="BE110" s="246">
        <f t="shared" si="124"/>
        <v>1556.6633212380912</v>
      </c>
      <c r="BF110" s="246">
        <f t="shared" si="124"/>
        <v>1152.8879990058849</v>
      </c>
      <c r="BG110" s="246">
        <f t="shared" si="124"/>
        <v>920.5417404992113</v>
      </c>
      <c r="BH110" s="246">
        <f t="shared" si="124"/>
        <v>689.06160384552641</v>
      </c>
      <c r="BI110" s="246">
        <f t="shared" si="124"/>
        <v>458.45712128853484</v>
      </c>
      <c r="BJ110" s="246">
        <f t="shared" si="124"/>
        <v>228.76644413643226</v>
      </c>
    </row>
    <row r="111" spans="1:63" hidden="1">
      <c r="A111" s="4" t="s">
        <v>742</v>
      </c>
      <c r="B111" s="4"/>
      <c r="C111" s="246">
        <f>C93+C97</f>
        <v>439.78336999999999</v>
      </c>
      <c r="D111" s="246">
        <f t="shared" ref="D111:AI111" si="125">C111+D93+D97</f>
        <v>883.76674000000003</v>
      </c>
      <c r="E111" s="246">
        <f t="shared" si="125"/>
        <v>1339.0501100000001</v>
      </c>
      <c r="F111" s="246">
        <f t="shared" si="125"/>
        <v>1791.7334800000001</v>
      </c>
      <c r="G111" s="246">
        <f t="shared" si="125"/>
        <v>2255.8168500000002</v>
      </c>
      <c r="H111" s="246">
        <f t="shared" si="125"/>
        <v>2737.4414400000001</v>
      </c>
      <c r="I111" s="246">
        <f t="shared" si="125"/>
        <v>3230.6660300000003</v>
      </c>
      <c r="J111" s="246">
        <f t="shared" si="125"/>
        <v>3721.5906200000004</v>
      </c>
      <c r="K111" s="246">
        <f t="shared" si="125"/>
        <v>4224.3152100000007</v>
      </c>
      <c r="L111" s="246">
        <f t="shared" si="125"/>
        <v>4725.0398000000005</v>
      </c>
      <c r="M111" s="246">
        <f t="shared" si="125"/>
        <v>5263.3770000000004</v>
      </c>
      <c r="N111" s="246">
        <f t="shared" si="125"/>
        <v>5799.8142000000007</v>
      </c>
      <c r="O111" s="246">
        <f t="shared" si="125"/>
        <v>6348.4514000000008</v>
      </c>
      <c r="P111" s="246">
        <f t="shared" si="125"/>
        <v>6895.4886000000006</v>
      </c>
      <c r="Q111" s="246">
        <f t="shared" si="125"/>
        <v>7454.9258000000009</v>
      </c>
      <c r="R111" s="246">
        <f t="shared" si="125"/>
        <v>8040.8037900000008</v>
      </c>
      <c r="S111" s="246">
        <f t="shared" si="125"/>
        <v>8639.3817800000015</v>
      </c>
      <c r="T111" s="246">
        <f t="shared" si="125"/>
        <v>9236.7597700000024</v>
      </c>
      <c r="U111" s="246">
        <f t="shared" si="125"/>
        <v>9846.9377600000025</v>
      </c>
      <c r="V111" s="246">
        <f t="shared" si="125"/>
        <v>10456.115750000003</v>
      </c>
      <c r="W111" s="246">
        <f t="shared" si="125"/>
        <v>11092.007140000003</v>
      </c>
      <c r="X111" s="246">
        <f t="shared" si="125"/>
        <v>11727.198530000003</v>
      </c>
      <c r="Y111" s="246">
        <f t="shared" si="125"/>
        <v>12375.789920000003</v>
      </c>
      <c r="Z111" s="246">
        <f t="shared" si="125"/>
        <v>13023.781310000002</v>
      </c>
      <c r="AA111" s="246">
        <f t="shared" si="125"/>
        <v>13685.472700000002</v>
      </c>
      <c r="AB111" s="246">
        <f t="shared" si="125"/>
        <v>14330.981790000002</v>
      </c>
      <c r="AC111" s="246">
        <f t="shared" si="125"/>
        <v>14990.390880000001</v>
      </c>
      <c r="AD111" s="246">
        <f t="shared" si="125"/>
        <v>15649.79997</v>
      </c>
      <c r="AE111" s="246">
        <f t="shared" si="125"/>
        <v>16323.40906</v>
      </c>
      <c r="AF111" s="246">
        <f t="shared" si="125"/>
        <v>16997.318149999999</v>
      </c>
      <c r="AG111" s="246">
        <f t="shared" si="125"/>
        <v>17685.72724</v>
      </c>
      <c r="AH111" s="246">
        <f t="shared" si="125"/>
        <v>18274.236069999999</v>
      </c>
      <c r="AI111" s="246">
        <f t="shared" si="125"/>
        <v>18877.544900000001</v>
      </c>
      <c r="AJ111" s="246">
        <f t="shared" ref="AJ111:BJ111" si="126">AI111+AJ93+AJ97</f>
        <v>19481.75373</v>
      </c>
      <c r="AK111" s="246">
        <f t="shared" si="126"/>
        <v>20100.96256</v>
      </c>
      <c r="AL111" s="246">
        <f t="shared" si="126"/>
        <v>20683.74411</v>
      </c>
      <c r="AM111" s="246">
        <f t="shared" si="126"/>
        <v>21172.024720000001</v>
      </c>
      <c r="AN111" s="246">
        <f t="shared" si="126"/>
        <v>21660.605330000002</v>
      </c>
      <c r="AO111" s="246">
        <f t="shared" si="126"/>
        <v>22163.685940000003</v>
      </c>
      <c r="AP111" s="246">
        <f t="shared" si="126"/>
        <v>22667.466550000005</v>
      </c>
      <c r="AQ111" s="246">
        <f t="shared" si="126"/>
        <v>23185.947160000003</v>
      </c>
      <c r="AR111" s="246">
        <f t="shared" si="126"/>
        <v>23705.427770000002</v>
      </c>
      <c r="AS111" s="246">
        <f t="shared" si="126"/>
        <v>24240.008380000003</v>
      </c>
      <c r="AT111" s="246">
        <f t="shared" si="126"/>
        <v>24775.888990000003</v>
      </c>
      <c r="AU111" s="246">
        <f t="shared" si="126"/>
        <v>25327.169600000005</v>
      </c>
      <c r="AV111" s="246">
        <f t="shared" si="126"/>
        <v>25878.776785000005</v>
      </c>
      <c r="AW111" s="246">
        <f t="shared" si="126"/>
        <v>26446.183970000006</v>
      </c>
      <c r="AX111" s="246">
        <f t="shared" si="126"/>
        <v>27015.491155000007</v>
      </c>
      <c r="AY111" s="246">
        <f t="shared" si="126"/>
        <v>27600.998340000006</v>
      </c>
      <c r="AZ111" s="246">
        <f t="shared" si="126"/>
        <v>28188.805525000007</v>
      </c>
      <c r="BA111" s="246">
        <f t="shared" si="126"/>
        <v>28793.112710000009</v>
      </c>
      <c r="BB111" s="246">
        <f t="shared" si="126"/>
        <v>29400.119895000007</v>
      </c>
      <c r="BC111" s="246">
        <f t="shared" si="126"/>
        <v>30024.027080000007</v>
      </c>
      <c r="BD111" s="246">
        <f t="shared" si="126"/>
        <v>30650.934265000007</v>
      </c>
      <c r="BE111" s="246">
        <f t="shared" si="126"/>
        <v>31295.141450000006</v>
      </c>
      <c r="BF111" s="246">
        <f t="shared" si="126"/>
        <v>31942.848635000006</v>
      </c>
      <c r="BG111" s="246">
        <f t="shared" si="126"/>
        <v>32608.255820000006</v>
      </c>
      <c r="BH111" s="246">
        <f t="shared" si="126"/>
        <v>33277.563005000004</v>
      </c>
      <c r="BI111" s="246">
        <f t="shared" si="126"/>
        <v>33965.070190000006</v>
      </c>
      <c r="BJ111" s="246">
        <f t="shared" si="126"/>
        <v>34656.877375000004</v>
      </c>
    </row>
    <row r="112" spans="1:63" hidden="1">
      <c r="A112" s="4" t="s">
        <v>743</v>
      </c>
      <c r="B112" s="4"/>
      <c r="C112" s="13">
        <f>BK93+BK97</f>
        <v>34656.877374999996</v>
      </c>
      <c r="D112" s="13">
        <f t="shared" ref="D112:AI112" si="127">$C$112-C111</f>
        <v>34217.094004999999</v>
      </c>
      <c r="E112" s="13">
        <f t="shared" si="127"/>
        <v>33773.110634999997</v>
      </c>
      <c r="F112" s="13">
        <f t="shared" si="127"/>
        <v>33317.827265</v>
      </c>
      <c r="G112" s="13">
        <f t="shared" si="127"/>
        <v>32865.143894999994</v>
      </c>
      <c r="H112" s="13">
        <f t="shared" si="127"/>
        <v>32401.060524999997</v>
      </c>
      <c r="I112" s="13">
        <f t="shared" si="127"/>
        <v>31919.435934999998</v>
      </c>
      <c r="J112" s="13">
        <f t="shared" si="127"/>
        <v>31426.211344999996</v>
      </c>
      <c r="K112" s="13">
        <f t="shared" si="127"/>
        <v>30935.286754999997</v>
      </c>
      <c r="L112" s="13">
        <f t="shared" si="127"/>
        <v>30432.562164999996</v>
      </c>
      <c r="M112" s="13">
        <f t="shared" si="127"/>
        <v>29931.837574999998</v>
      </c>
      <c r="N112" s="13">
        <f t="shared" si="127"/>
        <v>29393.500374999996</v>
      </c>
      <c r="O112" s="13">
        <f t="shared" si="127"/>
        <v>28857.063174999996</v>
      </c>
      <c r="P112" s="13">
        <f t="shared" si="127"/>
        <v>28308.425974999995</v>
      </c>
      <c r="Q112" s="13">
        <f t="shared" si="127"/>
        <v>27761.388774999996</v>
      </c>
      <c r="R112" s="13">
        <f t="shared" si="127"/>
        <v>27201.951574999996</v>
      </c>
      <c r="S112" s="13">
        <f t="shared" si="127"/>
        <v>26616.073584999995</v>
      </c>
      <c r="T112" s="13">
        <f t="shared" si="127"/>
        <v>26017.495594999993</v>
      </c>
      <c r="U112" s="13">
        <f t="shared" si="127"/>
        <v>25420.117604999992</v>
      </c>
      <c r="V112" s="13">
        <f t="shared" si="127"/>
        <v>24809.939614999996</v>
      </c>
      <c r="W112" s="13">
        <f t="shared" si="127"/>
        <v>24200.761624999992</v>
      </c>
      <c r="X112" s="13">
        <f t="shared" si="127"/>
        <v>23564.870234999995</v>
      </c>
      <c r="Y112" s="13">
        <f t="shared" si="127"/>
        <v>22929.678844999995</v>
      </c>
      <c r="Z112" s="13">
        <f t="shared" si="127"/>
        <v>22281.087454999993</v>
      </c>
      <c r="AA112" s="13">
        <f t="shared" si="127"/>
        <v>21633.096064999994</v>
      </c>
      <c r="AB112" s="13">
        <f t="shared" si="127"/>
        <v>20971.404674999994</v>
      </c>
      <c r="AC112" s="13">
        <f t="shared" si="127"/>
        <v>20325.895584999995</v>
      </c>
      <c r="AD112" s="13">
        <f t="shared" si="127"/>
        <v>19666.486494999997</v>
      </c>
      <c r="AE112" s="13">
        <f t="shared" si="127"/>
        <v>19007.077404999996</v>
      </c>
      <c r="AF112" s="13">
        <f t="shared" si="127"/>
        <v>18333.468314999998</v>
      </c>
      <c r="AG112" s="13">
        <f t="shared" si="127"/>
        <v>17659.559224999997</v>
      </c>
      <c r="AH112" s="13">
        <f t="shared" si="127"/>
        <v>16971.150134999996</v>
      </c>
      <c r="AI112" s="13">
        <f t="shared" si="127"/>
        <v>16382.641304999997</v>
      </c>
      <c r="AJ112" s="13">
        <f t="shared" ref="AJ112:BJ112" si="128">$C$112-AI111</f>
        <v>15779.332474999996</v>
      </c>
      <c r="AK112" s="13">
        <f t="shared" si="128"/>
        <v>15175.123644999996</v>
      </c>
      <c r="AL112" s="13">
        <f t="shared" si="128"/>
        <v>14555.914814999996</v>
      </c>
      <c r="AM112" s="13">
        <f t="shared" si="128"/>
        <v>13973.133264999997</v>
      </c>
      <c r="AN112" s="13">
        <f t="shared" si="128"/>
        <v>13484.852654999995</v>
      </c>
      <c r="AO112" s="13">
        <f t="shared" si="128"/>
        <v>12996.272044999994</v>
      </c>
      <c r="AP112" s="13">
        <f t="shared" si="128"/>
        <v>12493.191434999993</v>
      </c>
      <c r="AQ112" s="13">
        <f t="shared" si="128"/>
        <v>11989.410824999992</v>
      </c>
      <c r="AR112" s="13">
        <f t="shared" si="128"/>
        <v>11470.930214999993</v>
      </c>
      <c r="AS112" s="13">
        <f t="shared" si="128"/>
        <v>10951.449604999994</v>
      </c>
      <c r="AT112" s="13">
        <f t="shared" si="128"/>
        <v>10416.868994999993</v>
      </c>
      <c r="AU112" s="13">
        <f t="shared" si="128"/>
        <v>9880.9883849999933</v>
      </c>
      <c r="AV112" s="13">
        <f t="shared" si="128"/>
        <v>9329.7077749999917</v>
      </c>
      <c r="AW112" s="13">
        <f t="shared" si="128"/>
        <v>8778.1005899999909</v>
      </c>
      <c r="AX112" s="13">
        <f t="shared" si="128"/>
        <v>8210.6934049999909</v>
      </c>
      <c r="AY112" s="13">
        <f t="shared" si="128"/>
        <v>7641.3862199999894</v>
      </c>
      <c r="AZ112" s="13">
        <f t="shared" si="128"/>
        <v>7055.8790349999908</v>
      </c>
      <c r="BA112" s="13">
        <f t="shared" si="128"/>
        <v>6468.0718499999894</v>
      </c>
      <c r="BB112" s="13">
        <f t="shared" si="128"/>
        <v>5863.7646649999879</v>
      </c>
      <c r="BC112" s="13">
        <f t="shared" si="128"/>
        <v>5256.7574799999893</v>
      </c>
      <c r="BD112" s="13">
        <f t="shared" si="128"/>
        <v>4632.8502949999893</v>
      </c>
      <c r="BE112" s="13">
        <f t="shared" si="128"/>
        <v>4005.9431099999892</v>
      </c>
      <c r="BF112" s="13">
        <f t="shared" si="128"/>
        <v>3361.7359249999899</v>
      </c>
      <c r="BG112" s="13">
        <f t="shared" si="128"/>
        <v>2714.0287399999906</v>
      </c>
      <c r="BH112" s="13">
        <f t="shared" si="128"/>
        <v>2048.6215549999906</v>
      </c>
      <c r="BI112" s="13">
        <f t="shared" si="128"/>
        <v>1379.3143699999928</v>
      </c>
      <c r="BJ112" s="13">
        <f t="shared" si="128"/>
        <v>691.80718499999057</v>
      </c>
    </row>
    <row r="113" spans="1:62" hidden="1">
      <c r="A113" s="4" t="s">
        <v>951</v>
      </c>
      <c r="B113" s="4"/>
      <c r="C113" s="246">
        <f t="shared" ref="C113:AH113" si="129">MAX(0,C108)</f>
        <v>461.01663000000002</v>
      </c>
      <c r="D113" s="246">
        <f t="shared" si="129"/>
        <v>517.95529325999996</v>
      </c>
      <c r="E113" s="246">
        <f t="shared" si="129"/>
        <v>563.70783384651997</v>
      </c>
      <c r="F113" s="246">
        <f t="shared" si="129"/>
        <v>612.15187951421308</v>
      </c>
      <c r="G113" s="246">
        <f t="shared" si="129"/>
        <v>649.29281327324145</v>
      </c>
      <c r="H113" s="246">
        <f t="shared" si="129"/>
        <v>741.96680889978791</v>
      </c>
      <c r="I113" s="246">
        <f t="shared" si="129"/>
        <v>823.22615251758748</v>
      </c>
      <c r="J113" s="246">
        <f t="shared" si="129"/>
        <v>906.94801482262255</v>
      </c>
      <c r="K113" s="246">
        <f t="shared" si="129"/>
        <v>979.03732085226773</v>
      </c>
      <c r="L113" s="246">
        <f t="shared" si="129"/>
        <v>1053.2708054939721</v>
      </c>
      <c r="M113" s="246">
        <f t="shared" si="129"/>
        <v>1166.0401471049602</v>
      </c>
      <c r="N113" s="246">
        <f t="shared" si="129"/>
        <v>1280.9350273991699</v>
      </c>
      <c r="O113" s="246">
        <f t="shared" si="129"/>
        <v>1383.8596974539682</v>
      </c>
      <c r="P113" s="246">
        <f t="shared" si="129"/>
        <v>1488.5902168488763</v>
      </c>
      <c r="Q113" s="246">
        <f t="shared" si="129"/>
        <v>1581.1301972825738</v>
      </c>
      <c r="R113" s="246">
        <f t="shared" si="129"/>
        <v>1722.4144676771389</v>
      </c>
      <c r="S113" s="246">
        <f t="shared" si="129"/>
        <v>1851.2813066124932</v>
      </c>
      <c r="T113" s="246">
        <f t="shared" si="129"/>
        <v>1981.6058792257181</v>
      </c>
      <c r="U113" s="246">
        <f t="shared" si="129"/>
        <v>2099.3911009841695</v>
      </c>
      <c r="V113" s="246">
        <f t="shared" si="129"/>
        <v>2218.4118931861376</v>
      </c>
      <c r="W113" s="246">
        <f t="shared" si="129"/>
        <v>2346.9573269725101</v>
      </c>
      <c r="X113" s="246">
        <f t="shared" si="129"/>
        <v>2476.459851626455</v>
      </c>
      <c r="Y113" s="246">
        <f t="shared" si="129"/>
        <v>2592.8213813297079</v>
      </c>
      <c r="Z113" s="246">
        <f t="shared" si="129"/>
        <v>2710.0156340923672</v>
      </c>
      <c r="AA113" s="246">
        <f t="shared" si="129"/>
        <v>2813.7442753605519</v>
      </c>
      <c r="AB113" s="246">
        <f t="shared" si="129"/>
        <v>2891.8626739112729</v>
      </c>
      <c r="AC113" s="246">
        <f t="shared" si="129"/>
        <v>2956.2373092590951</v>
      </c>
      <c r="AD113" s="246">
        <f t="shared" si="129"/>
        <v>3020.740693877613</v>
      </c>
      <c r="AE113" s="246">
        <f t="shared" si="129"/>
        <v>3071.1730852653682</v>
      </c>
      <c r="AF113" s="246">
        <f t="shared" si="129"/>
        <v>3121.4063414358989</v>
      </c>
      <c r="AG113" s="246">
        <f t="shared" si="129"/>
        <v>4827.84006411877</v>
      </c>
      <c r="AH113" s="246">
        <f t="shared" si="129"/>
        <v>4930.5869142470074</v>
      </c>
      <c r="AI113" s="246">
        <f t="shared" ref="AI113:BJ113" si="130">MAX(0,AI108)</f>
        <v>5018.7392580755022</v>
      </c>
      <c r="AJ113" s="246">
        <f t="shared" si="130"/>
        <v>5106.1679065916533</v>
      </c>
      <c r="AK113" s="246">
        <f t="shared" si="130"/>
        <v>5178.7714124048362</v>
      </c>
      <c r="AL113" s="246">
        <f t="shared" si="130"/>
        <v>5470.6474052296462</v>
      </c>
      <c r="AM113" s="246">
        <f t="shared" si="130"/>
        <v>5391.7287288201051</v>
      </c>
      <c r="AN113" s="246">
        <f t="shared" si="130"/>
        <v>5312.3516150577452</v>
      </c>
      <c r="AO113" s="246">
        <f t="shared" si="130"/>
        <v>5218.2867470678611</v>
      </c>
      <c r="AP113" s="246">
        <f t="shared" si="130"/>
        <v>5123.3323493419966</v>
      </c>
      <c r="AQ113" s="246">
        <f t="shared" si="130"/>
        <v>5013.4586428206803</v>
      </c>
      <c r="AR113" s="246">
        <f t="shared" si="130"/>
        <v>4902.363188886322</v>
      </c>
      <c r="AS113" s="246">
        <f t="shared" si="130"/>
        <v>4775.9153440440941</v>
      </c>
      <c r="AT113" s="246">
        <f t="shared" si="130"/>
        <v>4647.9120035121823</v>
      </c>
      <c r="AU113" s="246">
        <f t="shared" si="130"/>
        <v>4504.2218562992066</v>
      </c>
      <c r="AV113" s="246">
        <f t="shared" si="130"/>
        <v>4359.9171006418046</v>
      </c>
      <c r="AW113" s="246">
        <f t="shared" si="130"/>
        <v>4199.4921354730877</v>
      </c>
      <c r="AX113" s="246">
        <f t="shared" si="130"/>
        <v>4036.8425203740335</v>
      </c>
      <c r="AY113" s="246">
        <f t="shared" si="130"/>
        <v>3857.6352060447816</v>
      </c>
      <c r="AZ113" s="246">
        <f t="shared" si="130"/>
        <v>3675.7648770868709</v>
      </c>
      <c r="BA113" s="246">
        <f t="shared" si="130"/>
        <v>3476.9978074710443</v>
      </c>
      <c r="BB113" s="246">
        <f t="shared" si="130"/>
        <v>3275.1278037159864</v>
      </c>
      <c r="BC113" s="246">
        <f t="shared" si="130"/>
        <v>3055.9202599534183</v>
      </c>
      <c r="BD113" s="246">
        <f t="shared" si="130"/>
        <v>2833.268301103325</v>
      </c>
      <c r="BE113" s="246">
        <f t="shared" si="130"/>
        <v>2592.8364383355315</v>
      </c>
      <c r="BF113" s="246">
        <f t="shared" si="130"/>
        <v>2177.4755118422022</v>
      </c>
      <c r="BG113" s="246">
        <f t="shared" si="130"/>
        <v>1743.5484634958866</v>
      </c>
      <c r="BH113" s="246">
        <f t="shared" si="130"/>
        <v>1304.8457610528783</v>
      </c>
      <c r="BI113" s="246">
        <f t="shared" si="130"/>
        <v>847.02925320498389</v>
      </c>
      <c r="BJ113" s="246">
        <f t="shared" si="130"/>
        <v>383.98851234139374</v>
      </c>
    </row>
    <row r="114" spans="1:62" hidden="1">
      <c r="A114" s="4" t="s">
        <v>952</v>
      </c>
      <c r="B114" s="4"/>
      <c r="C114" s="246">
        <f t="shared" ref="C114:AH114" si="131">IF(C108&lt;0,0,C101)</f>
        <v>37</v>
      </c>
      <c r="D114" s="246">
        <f t="shared" si="131"/>
        <v>75.8</v>
      </c>
      <c r="E114" s="246">
        <f t="shared" si="131"/>
        <v>116.5</v>
      </c>
      <c r="F114" s="246">
        <f t="shared" si="131"/>
        <v>159.30000000000001</v>
      </c>
      <c r="G114" s="246">
        <f t="shared" si="131"/>
        <v>204.3</v>
      </c>
      <c r="H114" s="246">
        <f t="shared" si="131"/>
        <v>251.5</v>
      </c>
      <c r="I114" s="246">
        <f t="shared" si="131"/>
        <v>301</v>
      </c>
      <c r="J114" s="246">
        <f t="shared" si="131"/>
        <v>353</v>
      </c>
      <c r="K114" s="246">
        <f t="shared" si="131"/>
        <v>407.6</v>
      </c>
      <c r="L114" s="246">
        <f t="shared" si="131"/>
        <v>465</v>
      </c>
      <c r="M114" s="246">
        <f t="shared" si="131"/>
        <v>525.20000000000005</v>
      </c>
      <c r="N114" s="246">
        <f t="shared" si="131"/>
        <v>588.4</v>
      </c>
      <c r="O114" s="246">
        <f t="shared" si="131"/>
        <v>654.79999999999995</v>
      </c>
      <c r="P114" s="246">
        <f t="shared" si="131"/>
        <v>724.5</v>
      </c>
      <c r="Q114" s="246">
        <f t="shared" si="131"/>
        <v>797.7</v>
      </c>
      <c r="R114" s="246">
        <f t="shared" si="131"/>
        <v>874.6</v>
      </c>
      <c r="S114" s="246">
        <f t="shared" si="131"/>
        <v>955.3</v>
      </c>
      <c r="T114" s="246">
        <f t="shared" si="131"/>
        <v>1040</v>
      </c>
      <c r="U114" s="246">
        <f t="shared" si="131"/>
        <v>1129</v>
      </c>
      <c r="V114" s="246">
        <f t="shared" si="131"/>
        <v>1222.4000000000001</v>
      </c>
      <c r="W114" s="246">
        <f t="shared" si="131"/>
        <v>1320.5</v>
      </c>
      <c r="X114" s="246">
        <f t="shared" si="131"/>
        <v>1423.5</v>
      </c>
      <c r="Y114" s="246">
        <f t="shared" si="131"/>
        <v>1531.6</v>
      </c>
      <c r="Z114" s="246">
        <f t="shared" si="131"/>
        <v>1645.1</v>
      </c>
      <c r="AA114" s="246">
        <f t="shared" si="131"/>
        <v>1764.4</v>
      </c>
      <c r="AB114" s="246">
        <f t="shared" si="131"/>
        <v>1889.5</v>
      </c>
      <c r="AC114" s="246">
        <f t="shared" si="131"/>
        <v>2021</v>
      </c>
      <c r="AD114" s="246">
        <f t="shared" si="131"/>
        <v>2159</v>
      </c>
      <c r="AE114" s="246">
        <f t="shared" si="131"/>
        <v>2303.9</v>
      </c>
      <c r="AF114" s="246">
        <f t="shared" si="131"/>
        <v>2456.1</v>
      </c>
      <c r="AG114" s="246">
        <f t="shared" si="131"/>
        <v>2441.4</v>
      </c>
      <c r="AH114" s="246">
        <f t="shared" si="131"/>
        <v>2389</v>
      </c>
      <c r="AI114" s="246">
        <f t="shared" ref="AI114:BJ114" si="132">IF(AI108&lt;0,0,AI101)</f>
        <v>2333.9</v>
      </c>
      <c r="AJ114" s="246">
        <f t="shared" si="132"/>
        <v>2276.1999999999998</v>
      </c>
      <c r="AK114" s="246">
        <f t="shared" si="132"/>
        <v>2215.5</v>
      </c>
      <c r="AL114" s="246">
        <f t="shared" si="132"/>
        <v>2151.8000000000002</v>
      </c>
      <c r="AM114" s="246">
        <f t="shared" si="132"/>
        <v>2084.9</v>
      </c>
      <c r="AN114" s="246">
        <f t="shared" si="132"/>
        <v>2014.7</v>
      </c>
      <c r="AO114" s="246">
        <f t="shared" si="132"/>
        <v>1940.9</v>
      </c>
      <c r="AP114" s="246">
        <f t="shared" si="132"/>
        <v>1863.5</v>
      </c>
      <c r="AQ114" s="246">
        <f t="shared" si="132"/>
        <v>1782.2</v>
      </c>
      <c r="AR114" s="246">
        <f t="shared" si="132"/>
        <v>1696.8</v>
      </c>
      <c r="AS114" s="246">
        <f t="shared" si="132"/>
        <v>1607.2</v>
      </c>
      <c r="AT114" s="246">
        <f t="shared" si="132"/>
        <v>1513.1</v>
      </c>
      <c r="AU114" s="246">
        <f t="shared" si="132"/>
        <v>1414.2</v>
      </c>
      <c r="AV114" s="246">
        <f t="shared" si="132"/>
        <v>1310.5</v>
      </c>
      <c r="AW114" s="246">
        <f t="shared" si="132"/>
        <v>1201.5</v>
      </c>
      <c r="AX114" s="246">
        <f t="shared" si="132"/>
        <v>1087.0999999999999</v>
      </c>
      <c r="AY114" s="246">
        <f t="shared" si="132"/>
        <v>967</v>
      </c>
      <c r="AZ114" s="246">
        <f t="shared" si="132"/>
        <v>840.8</v>
      </c>
      <c r="BA114" s="246">
        <f t="shared" si="132"/>
        <v>708.4</v>
      </c>
      <c r="BB114" s="246">
        <f t="shared" si="132"/>
        <v>569.29999999999995</v>
      </c>
      <c r="BC114" s="246">
        <f t="shared" si="132"/>
        <v>423.3</v>
      </c>
      <c r="BD114" s="246">
        <f t="shared" si="132"/>
        <v>270</v>
      </c>
      <c r="BE114" s="246">
        <f t="shared" si="132"/>
        <v>109</v>
      </c>
      <c r="BF114" s="246">
        <f t="shared" si="132"/>
        <v>0</v>
      </c>
      <c r="BG114" s="246">
        <f t="shared" si="132"/>
        <v>0</v>
      </c>
      <c r="BH114" s="246">
        <f t="shared" si="132"/>
        <v>0</v>
      </c>
      <c r="BI114" s="246">
        <f t="shared" si="132"/>
        <v>0</v>
      </c>
      <c r="BJ114" s="246">
        <f t="shared" si="132"/>
        <v>0</v>
      </c>
    </row>
    <row r="115" spans="1:62" hidden="1">
      <c r="A115" s="4" t="s">
        <v>953</v>
      </c>
      <c r="B115" s="4"/>
      <c r="C115" s="246">
        <f t="shared" ref="C115:AH115" si="133">IF(C108&lt;0,0,C102)</f>
        <v>0</v>
      </c>
      <c r="D115" s="246">
        <f t="shared" si="133"/>
        <v>0</v>
      </c>
      <c r="E115" s="246">
        <f t="shared" si="133"/>
        <v>0</v>
      </c>
      <c r="F115" s="246">
        <f t="shared" si="133"/>
        <v>0</v>
      </c>
      <c r="G115" s="246">
        <f t="shared" si="133"/>
        <v>0</v>
      </c>
      <c r="H115" s="246">
        <f t="shared" si="133"/>
        <v>0</v>
      </c>
      <c r="I115" s="246">
        <f t="shared" si="133"/>
        <v>0</v>
      </c>
      <c r="J115" s="246">
        <f t="shared" si="133"/>
        <v>0</v>
      </c>
      <c r="K115" s="246">
        <f t="shared" si="133"/>
        <v>0</v>
      </c>
      <c r="L115" s="246">
        <f t="shared" si="133"/>
        <v>0</v>
      </c>
      <c r="M115" s="246">
        <f t="shared" si="133"/>
        <v>0</v>
      </c>
      <c r="N115" s="246">
        <f t="shared" si="133"/>
        <v>0</v>
      </c>
      <c r="O115" s="246">
        <f t="shared" si="133"/>
        <v>0</v>
      </c>
      <c r="P115" s="246">
        <f t="shared" si="133"/>
        <v>0</v>
      </c>
      <c r="Q115" s="246">
        <f t="shared" si="133"/>
        <v>0</v>
      </c>
      <c r="R115" s="246">
        <f t="shared" si="133"/>
        <v>0</v>
      </c>
      <c r="S115" s="246">
        <f t="shared" si="133"/>
        <v>0</v>
      </c>
      <c r="T115" s="246">
        <f t="shared" si="133"/>
        <v>0</v>
      </c>
      <c r="U115" s="246">
        <f t="shared" si="133"/>
        <v>0</v>
      </c>
      <c r="V115" s="246">
        <f t="shared" si="133"/>
        <v>0</v>
      </c>
      <c r="W115" s="246">
        <f t="shared" si="133"/>
        <v>0</v>
      </c>
      <c r="X115" s="246">
        <f t="shared" si="133"/>
        <v>0</v>
      </c>
      <c r="Y115" s="246">
        <f t="shared" si="133"/>
        <v>0</v>
      </c>
      <c r="Z115" s="246">
        <f t="shared" si="133"/>
        <v>0</v>
      </c>
      <c r="AA115" s="246">
        <f t="shared" si="133"/>
        <v>0</v>
      </c>
      <c r="AB115" s="246">
        <f t="shared" si="133"/>
        <v>0</v>
      </c>
      <c r="AC115" s="246">
        <f t="shared" si="133"/>
        <v>0</v>
      </c>
      <c r="AD115" s="246">
        <f t="shared" si="133"/>
        <v>0</v>
      </c>
      <c r="AE115" s="246">
        <f t="shared" si="133"/>
        <v>0</v>
      </c>
      <c r="AF115" s="246">
        <f t="shared" si="133"/>
        <v>0</v>
      </c>
      <c r="AG115" s="246">
        <f t="shared" si="133"/>
        <v>0</v>
      </c>
      <c r="AH115" s="246">
        <f t="shared" si="133"/>
        <v>0</v>
      </c>
      <c r="AI115" s="246">
        <f t="shared" ref="AI115:BJ115" si="134">IF(AI108&lt;0,0,AI102)</f>
        <v>0</v>
      </c>
      <c r="AJ115" s="246">
        <f t="shared" si="134"/>
        <v>0</v>
      </c>
      <c r="AK115" s="246">
        <f t="shared" si="134"/>
        <v>0</v>
      </c>
      <c r="AL115" s="246">
        <f t="shared" si="134"/>
        <v>0</v>
      </c>
      <c r="AM115" s="246">
        <f t="shared" si="134"/>
        <v>0</v>
      </c>
      <c r="AN115" s="246">
        <f t="shared" si="134"/>
        <v>0</v>
      </c>
      <c r="AO115" s="246">
        <f t="shared" si="134"/>
        <v>0</v>
      </c>
      <c r="AP115" s="246">
        <f t="shared" si="134"/>
        <v>0</v>
      </c>
      <c r="AQ115" s="246">
        <f t="shared" si="134"/>
        <v>0</v>
      </c>
      <c r="AR115" s="246">
        <f t="shared" si="134"/>
        <v>0</v>
      </c>
      <c r="AS115" s="246">
        <f t="shared" si="134"/>
        <v>0</v>
      </c>
      <c r="AT115" s="246">
        <f t="shared" si="134"/>
        <v>0</v>
      </c>
      <c r="AU115" s="246">
        <f t="shared" si="134"/>
        <v>0</v>
      </c>
      <c r="AV115" s="246">
        <f t="shared" si="134"/>
        <v>0</v>
      </c>
      <c r="AW115" s="246">
        <f t="shared" si="134"/>
        <v>0</v>
      </c>
      <c r="AX115" s="246">
        <f t="shared" si="134"/>
        <v>0</v>
      </c>
      <c r="AY115" s="246">
        <f t="shared" si="134"/>
        <v>0</v>
      </c>
      <c r="AZ115" s="246">
        <f t="shared" si="134"/>
        <v>0</v>
      </c>
      <c r="BA115" s="246">
        <f t="shared" si="134"/>
        <v>0</v>
      </c>
      <c r="BB115" s="246">
        <f t="shared" si="134"/>
        <v>0</v>
      </c>
      <c r="BC115" s="246">
        <f t="shared" si="134"/>
        <v>0</v>
      </c>
      <c r="BD115" s="246">
        <f t="shared" si="134"/>
        <v>0</v>
      </c>
      <c r="BE115" s="246">
        <f t="shared" si="134"/>
        <v>0</v>
      </c>
      <c r="BF115" s="246">
        <f t="shared" si="134"/>
        <v>0</v>
      </c>
      <c r="BG115" s="246">
        <f t="shared" si="134"/>
        <v>0</v>
      </c>
      <c r="BH115" s="246">
        <f t="shared" si="134"/>
        <v>0</v>
      </c>
      <c r="BI115" s="246">
        <f t="shared" si="134"/>
        <v>0</v>
      </c>
      <c r="BJ115" s="246">
        <f t="shared" si="134"/>
        <v>0</v>
      </c>
    </row>
    <row r="116" spans="1:62" hidden="1">
      <c r="A116" s="4" t="s">
        <v>954</v>
      </c>
      <c r="B116" s="4"/>
      <c r="C116" s="246">
        <f t="shared" ref="C116:AH116" si="135">IF(C108&lt;0,0,C103)</f>
        <v>0</v>
      </c>
      <c r="D116" s="246">
        <f t="shared" si="135"/>
        <v>0</v>
      </c>
      <c r="E116" s="246">
        <f t="shared" si="135"/>
        <v>0</v>
      </c>
      <c r="F116" s="246">
        <f t="shared" si="135"/>
        <v>0</v>
      </c>
      <c r="G116" s="246">
        <f t="shared" si="135"/>
        <v>0</v>
      </c>
      <c r="H116" s="246">
        <f t="shared" si="135"/>
        <v>0</v>
      </c>
      <c r="I116" s="246">
        <f t="shared" si="135"/>
        <v>0</v>
      </c>
      <c r="J116" s="246">
        <f t="shared" si="135"/>
        <v>0</v>
      </c>
      <c r="K116" s="246">
        <f t="shared" si="135"/>
        <v>0</v>
      </c>
      <c r="L116" s="246">
        <f t="shared" si="135"/>
        <v>0</v>
      </c>
      <c r="M116" s="246">
        <f t="shared" si="135"/>
        <v>0</v>
      </c>
      <c r="N116" s="246">
        <f t="shared" si="135"/>
        <v>0</v>
      </c>
      <c r="O116" s="246">
        <f t="shared" si="135"/>
        <v>0</v>
      </c>
      <c r="P116" s="246">
        <f t="shared" si="135"/>
        <v>0</v>
      </c>
      <c r="Q116" s="246">
        <f t="shared" si="135"/>
        <v>0</v>
      </c>
      <c r="R116" s="246">
        <f t="shared" si="135"/>
        <v>0</v>
      </c>
      <c r="S116" s="246">
        <f t="shared" si="135"/>
        <v>0</v>
      </c>
      <c r="T116" s="246">
        <f t="shared" si="135"/>
        <v>0</v>
      </c>
      <c r="U116" s="246">
        <f t="shared" si="135"/>
        <v>0</v>
      </c>
      <c r="V116" s="246">
        <f t="shared" si="135"/>
        <v>0</v>
      </c>
      <c r="W116" s="246">
        <f t="shared" si="135"/>
        <v>0</v>
      </c>
      <c r="X116" s="246">
        <f t="shared" si="135"/>
        <v>0</v>
      </c>
      <c r="Y116" s="246">
        <f t="shared" si="135"/>
        <v>0</v>
      </c>
      <c r="Z116" s="246">
        <f t="shared" si="135"/>
        <v>0</v>
      </c>
      <c r="AA116" s="246">
        <f t="shared" si="135"/>
        <v>0</v>
      </c>
      <c r="AB116" s="246">
        <f t="shared" si="135"/>
        <v>0</v>
      </c>
      <c r="AC116" s="246">
        <f t="shared" si="135"/>
        <v>0</v>
      </c>
      <c r="AD116" s="246">
        <f t="shared" si="135"/>
        <v>0</v>
      </c>
      <c r="AE116" s="246">
        <f t="shared" si="135"/>
        <v>0</v>
      </c>
      <c r="AF116" s="246">
        <f t="shared" si="135"/>
        <v>0</v>
      </c>
      <c r="AG116" s="246">
        <f t="shared" si="135"/>
        <v>0</v>
      </c>
      <c r="AH116" s="246">
        <f t="shared" si="135"/>
        <v>0</v>
      </c>
      <c r="AI116" s="246">
        <f t="shared" ref="AI116:BJ116" si="136">IF(AI108&lt;0,0,AI103)</f>
        <v>0</v>
      </c>
      <c r="AJ116" s="246">
        <f t="shared" si="136"/>
        <v>0</v>
      </c>
      <c r="AK116" s="246">
        <f t="shared" si="136"/>
        <v>0</v>
      </c>
      <c r="AL116" s="246">
        <f t="shared" si="136"/>
        <v>0</v>
      </c>
      <c r="AM116" s="246">
        <f t="shared" si="136"/>
        <v>0</v>
      </c>
      <c r="AN116" s="246">
        <f t="shared" si="136"/>
        <v>0</v>
      </c>
      <c r="AO116" s="246">
        <f t="shared" si="136"/>
        <v>0</v>
      </c>
      <c r="AP116" s="246">
        <f t="shared" si="136"/>
        <v>0</v>
      </c>
      <c r="AQ116" s="246">
        <f t="shared" si="136"/>
        <v>0</v>
      </c>
      <c r="AR116" s="246">
        <f t="shared" si="136"/>
        <v>0</v>
      </c>
      <c r="AS116" s="246">
        <f t="shared" si="136"/>
        <v>0</v>
      </c>
      <c r="AT116" s="246">
        <f t="shared" si="136"/>
        <v>0</v>
      </c>
      <c r="AU116" s="246">
        <f t="shared" si="136"/>
        <v>0</v>
      </c>
      <c r="AV116" s="246">
        <f t="shared" si="136"/>
        <v>0</v>
      </c>
      <c r="AW116" s="246">
        <f t="shared" si="136"/>
        <v>0</v>
      </c>
      <c r="AX116" s="246">
        <f t="shared" si="136"/>
        <v>0</v>
      </c>
      <c r="AY116" s="246">
        <f t="shared" si="136"/>
        <v>0</v>
      </c>
      <c r="AZ116" s="246">
        <f t="shared" si="136"/>
        <v>0</v>
      </c>
      <c r="BA116" s="246">
        <f t="shared" si="136"/>
        <v>0</v>
      </c>
      <c r="BB116" s="246">
        <f t="shared" si="136"/>
        <v>0</v>
      </c>
      <c r="BC116" s="246">
        <f t="shared" si="136"/>
        <v>0</v>
      </c>
      <c r="BD116" s="246">
        <f t="shared" si="136"/>
        <v>0</v>
      </c>
      <c r="BE116" s="246">
        <f t="shared" si="136"/>
        <v>0</v>
      </c>
      <c r="BF116" s="246">
        <f t="shared" si="136"/>
        <v>0</v>
      </c>
      <c r="BG116" s="246">
        <f t="shared" si="136"/>
        <v>0</v>
      </c>
      <c r="BH116" s="246">
        <f t="shared" si="136"/>
        <v>0</v>
      </c>
      <c r="BI116" s="246">
        <f t="shared" si="136"/>
        <v>0</v>
      </c>
      <c r="BJ116" s="246">
        <f t="shared" si="136"/>
        <v>0</v>
      </c>
    </row>
    <row r="117" spans="1:62" hidden="1">
      <c r="A117" s="4" t="s">
        <v>955</v>
      </c>
      <c r="C117" s="246">
        <f t="shared" ref="C117:AH117" si="137">IF(C108&gt;=0,0,C101+C108+C102+C103)</f>
        <v>0</v>
      </c>
      <c r="D117" s="246">
        <f t="shared" si="137"/>
        <v>0</v>
      </c>
      <c r="E117" s="246">
        <f t="shared" si="137"/>
        <v>0</v>
      </c>
      <c r="F117" s="246">
        <f t="shared" si="137"/>
        <v>0</v>
      </c>
      <c r="G117" s="246">
        <f t="shared" si="137"/>
        <v>0</v>
      </c>
      <c r="H117" s="246">
        <f t="shared" si="137"/>
        <v>0</v>
      </c>
      <c r="I117" s="246">
        <f t="shared" si="137"/>
        <v>0</v>
      </c>
      <c r="J117" s="246">
        <f t="shared" si="137"/>
        <v>0</v>
      </c>
      <c r="K117" s="246">
        <f t="shared" si="137"/>
        <v>0</v>
      </c>
      <c r="L117" s="246">
        <f t="shared" si="137"/>
        <v>0</v>
      </c>
      <c r="M117" s="246">
        <f t="shared" si="137"/>
        <v>0</v>
      </c>
      <c r="N117" s="246">
        <f t="shared" si="137"/>
        <v>0</v>
      </c>
      <c r="O117" s="246">
        <f t="shared" si="137"/>
        <v>0</v>
      </c>
      <c r="P117" s="246">
        <f t="shared" si="137"/>
        <v>0</v>
      </c>
      <c r="Q117" s="246">
        <f t="shared" si="137"/>
        <v>0</v>
      </c>
      <c r="R117" s="246">
        <f t="shared" si="137"/>
        <v>0</v>
      </c>
      <c r="S117" s="246">
        <f t="shared" si="137"/>
        <v>0</v>
      </c>
      <c r="T117" s="246">
        <f t="shared" si="137"/>
        <v>0</v>
      </c>
      <c r="U117" s="246">
        <f t="shared" si="137"/>
        <v>0</v>
      </c>
      <c r="V117" s="246">
        <f t="shared" si="137"/>
        <v>0</v>
      </c>
      <c r="W117" s="246">
        <f t="shared" si="137"/>
        <v>0</v>
      </c>
      <c r="X117" s="246">
        <f t="shared" si="137"/>
        <v>0</v>
      </c>
      <c r="Y117" s="246">
        <f t="shared" si="137"/>
        <v>0</v>
      </c>
      <c r="Z117" s="246">
        <f t="shared" si="137"/>
        <v>0</v>
      </c>
      <c r="AA117" s="246">
        <f t="shared" si="137"/>
        <v>0</v>
      </c>
      <c r="AB117" s="246">
        <f t="shared" si="137"/>
        <v>0</v>
      </c>
      <c r="AC117" s="246">
        <f t="shared" si="137"/>
        <v>0</v>
      </c>
      <c r="AD117" s="246">
        <f t="shared" si="137"/>
        <v>0</v>
      </c>
      <c r="AE117" s="246">
        <f t="shared" si="137"/>
        <v>0</v>
      </c>
      <c r="AF117" s="246">
        <f t="shared" si="137"/>
        <v>0</v>
      </c>
      <c r="AG117" s="246">
        <f t="shared" si="137"/>
        <v>0</v>
      </c>
      <c r="AH117" s="246">
        <f t="shared" si="137"/>
        <v>0</v>
      </c>
      <c r="AI117" s="246">
        <f t="shared" ref="AI117:BJ117" si="138">IF(AI108&gt;=0,0,AI101+AI108+AI102+AI103)</f>
        <v>0</v>
      </c>
      <c r="AJ117" s="246">
        <f t="shared" si="138"/>
        <v>0</v>
      </c>
      <c r="AK117" s="246">
        <f t="shared" si="138"/>
        <v>0</v>
      </c>
      <c r="AL117" s="246">
        <f t="shared" si="138"/>
        <v>0</v>
      </c>
      <c r="AM117" s="246">
        <f t="shared" si="138"/>
        <v>0</v>
      </c>
      <c r="AN117" s="246">
        <f t="shared" si="138"/>
        <v>0</v>
      </c>
      <c r="AO117" s="246">
        <f t="shared" si="138"/>
        <v>0</v>
      </c>
      <c r="AP117" s="246">
        <f t="shared" si="138"/>
        <v>0</v>
      </c>
      <c r="AQ117" s="246">
        <f t="shared" si="138"/>
        <v>0</v>
      </c>
      <c r="AR117" s="246">
        <f t="shared" si="138"/>
        <v>0</v>
      </c>
      <c r="AS117" s="246">
        <f t="shared" si="138"/>
        <v>0</v>
      </c>
      <c r="AT117" s="246">
        <f t="shared" si="138"/>
        <v>0</v>
      </c>
      <c r="AU117" s="246">
        <f t="shared" si="138"/>
        <v>0</v>
      </c>
      <c r="AV117" s="246">
        <f t="shared" si="138"/>
        <v>0</v>
      </c>
      <c r="AW117" s="246">
        <f t="shared" si="138"/>
        <v>0</v>
      </c>
      <c r="AX117" s="246">
        <f t="shared" si="138"/>
        <v>0</v>
      </c>
      <c r="AY117" s="246">
        <f t="shared" si="138"/>
        <v>0</v>
      </c>
      <c r="AZ117" s="246">
        <f t="shared" si="138"/>
        <v>0</v>
      </c>
      <c r="BA117" s="246">
        <f t="shared" si="138"/>
        <v>0</v>
      </c>
      <c r="BB117" s="246">
        <f t="shared" si="138"/>
        <v>0</v>
      </c>
      <c r="BC117" s="246">
        <f t="shared" si="138"/>
        <v>0</v>
      </c>
      <c r="BD117" s="246">
        <f t="shared" si="138"/>
        <v>0</v>
      </c>
      <c r="BE117" s="246">
        <f t="shared" si="138"/>
        <v>0</v>
      </c>
      <c r="BF117" s="246">
        <f t="shared" si="138"/>
        <v>0</v>
      </c>
      <c r="BG117" s="246">
        <f t="shared" si="138"/>
        <v>0</v>
      </c>
      <c r="BH117" s="246">
        <f t="shared" si="138"/>
        <v>0</v>
      </c>
      <c r="BI117" s="246">
        <f t="shared" si="138"/>
        <v>0</v>
      </c>
      <c r="BJ117" s="246">
        <f t="shared" si="138"/>
        <v>0</v>
      </c>
    </row>
    <row r="118" spans="1:62">
      <c r="C118" t="str">
        <f>IF(C2="","",C2)</f>
        <v/>
      </c>
    </row>
  </sheetData>
  <mergeCells count="16">
    <mergeCell ref="A4:B4"/>
    <mergeCell ref="A34:B34"/>
    <mergeCell ref="A13:B13"/>
    <mergeCell ref="A14:A16"/>
    <mergeCell ref="A108:B108"/>
    <mergeCell ref="A17:A19"/>
    <mergeCell ref="A20:A33"/>
    <mergeCell ref="A107:B107"/>
    <mergeCell ref="A97:B97"/>
    <mergeCell ref="A98:B98"/>
    <mergeCell ref="A93:B93"/>
    <mergeCell ref="A105:B105"/>
    <mergeCell ref="A35:A37"/>
    <mergeCell ref="A38:A61"/>
    <mergeCell ref="A62:A89"/>
    <mergeCell ref="A95:B95"/>
  </mergeCells>
  <phoneticPr fontId="5"/>
  <pageMargins left="0.59055118110236227" right="0.59055118110236227" top="0.70866141732283472" bottom="0.59055118110236227" header="0.43307086614173229" footer="0.31496062992125984"/>
  <pageSetup paperSize="9" fitToWidth="0" orientation="landscape" horizontalDpi="300" verticalDpi="300" r:id="rId1"/>
  <headerFooter>
    <oddHeader>&amp;L&amp;"-,太字"&amp;16&amp;K990099■　キャッシュフロー表（将来の予測収支）</oddHeader>
    <oddFooter>&amp;R&amp;P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315"/>
  <sheetViews>
    <sheetView zoomScale="90" zoomScaleNormal="90" workbookViewId="0">
      <pane xSplit="3" ySplit="3" topLeftCell="D4" activePane="bottomRight" state="frozen"/>
      <selection pane="topRight" activeCell="C1" sqref="C1"/>
      <selection pane="bottomLeft" activeCell="A4" sqref="A4"/>
      <selection pane="bottomRight" activeCell="D4" sqref="D4"/>
    </sheetView>
  </sheetViews>
  <sheetFormatPr defaultRowHeight="13.5"/>
  <cols>
    <col min="1" max="1" width="5.75" bestFit="1" customWidth="1"/>
    <col min="2" max="2" width="7.625" customWidth="1"/>
    <col min="3" max="3" width="30.75" bestFit="1" customWidth="1"/>
    <col min="4" max="104" width="5.625" customWidth="1"/>
  </cols>
  <sheetData>
    <row r="1" spans="2:104">
      <c r="B1" s="94"/>
      <c r="C1" s="94" t="s">
        <v>460</v>
      </c>
      <c r="D1" s="94">
        <f>BigCF!D2</f>
        <v>2025</v>
      </c>
      <c r="E1" s="94">
        <f>BigCF!E2</f>
        <v>2026</v>
      </c>
      <c r="F1" s="94">
        <f>BigCF!F2</f>
        <v>2027</v>
      </c>
      <c r="G1" s="94">
        <f>BigCF!G2</f>
        <v>2028</v>
      </c>
      <c r="H1" s="94">
        <f>BigCF!H2</f>
        <v>2029</v>
      </c>
      <c r="I1" s="94">
        <f>BigCF!I2</f>
        <v>2030</v>
      </c>
      <c r="J1" s="94">
        <f>BigCF!J2</f>
        <v>2031</v>
      </c>
      <c r="K1" s="94">
        <f>BigCF!K2</f>
        <v>2032</v>
      </c>
      <c r="L1" s="94">
        <f>BigCF!L2</f>
        <v>2033</v>
      </c>
      <c r="M1" s="94">
        <f>BigCF!M2</f>
        <v>2034</v>
      </c>
      <c r="N1" s="94">
        <f>BigCF!N2</f>
        <v>2035</v>
      </c>
      <c r="O1" s="94">
        <f>BigCF!O2</f>
        <v>2036</v>
      </c>
      <c r="P1" s="94">
        <f>BigCF!P2</f>
        <v>2037</v>
      </c>
      <c r="Q1" s="94">
        <f>BigCF!Q2</f>
        <v>2038</v>
      </c>
      <c r="R1" s="94">
        <f>BigCF!R2</f>
        <v>2039</v>
      </c>
      <c r="S1" s="94">
        <f>BigCF!S2</f>
        <v>2040</v>
      </c>
      <c r="T1" s="94">
        <f>BigCF!T2</f>
        <v>2041</v>
      </c>
      <c r="U1" s="94">
        <f>BigCF!U2</f>
        <v>2042</v>
      </c>
      <c r="V1" s="94">
        <f>BigCF!V2</f>
        <v>2043</v>
      </c>
      <c r="W1" s="94">
        <f>BigCF!W2</f>
        <v>2044</v>
      </c>
      <c r="X1" s="94">
        <f>BigCF!X2</f>
        <v>2045</v>
      </c>
      <c r="Y1" s="94">
        <f>BigCF!Y2</f>
        <v>2046</v>
      </c>
      <c r="Z1" s="94">
        <f>BigCF!Z2</f>
        <v>2047</v>
      </c>
      <c r="AA1" s="94">
        <f>BigCF!AA2</f>
        <v>2048</v>
      </c>
      <c r="AB1" s="94">
        <f>BigCF!AB2</f>
        <v>2049</v>
      </c>
      <c r="AC1" s="94">
        <f>BigCF!AC2</f>
        <v>2050</v>
      </c>
      <c r="AD1" s="94">
        <f>BigCF!AD2</f>
        <v>2051</v>
      </c>
      <c r="AE1" s="94">
        <f>BigCF!AE2</f>
        <v>2052</v>
      </c>
      <c r="AF1" s="94">
        <f>BigCF!AF2</f>
        <v>2053</v>
      </c>
      <c r="AG1" s="94">
        <f>BigCF!AG2</f>
        <v>2054</v>
      </c>
      <c r="AH1" s="94">
        <f>BigCF!AH2</f>
        <v>2055</v>
      </c>
      <c r="AI1" s="94">
        <f>BigCF!AI2</f>
        <v>2056</v>
      </c>
      <c r="AJ1" s="94">
        <f>BigCF!AJ2</f>
        <v>2057</v>
      </c>
      <c r="AK1" s="94">
        <f>BigCF!AK2</f>
        <v>2058</v>
      </c>
      <c r="AL1" s="94">
        <f>BigCF!AL2</f>
        <v>2059</v>
      </c>
      <c r="AM1" s="94">
        <f>BigCF!AM2</f>
        <v>2060</v>
      </c>
      <c r="AN1" s="94">
        <f>BigCF!AN2</f>
        <v>2061</v>
      </c>
      <c r="AO1" s="94">
        <f>BigCF!AO2</f>
        <v>2062</v>
      </c>
      <c r="AP1" s="94">
        <f>BigCF!AP2</f>
        <v>2063</v>
      </c>
      <c r="AQ1" s="94">
        <f>BigCF!AQ2</f>
        <v>2064</v>
      </c>
      <c r="AR1" s="94">
        <f>BigCF!AR2</f>
        <v>2065</v>
      </c>
      <c r="AS1" s="94">
        <f>BigCF!AS2</f>
        <v>2066</v>
      </c>
      <c r="AT1" s="94">
        <f>BigCF!AT2</f>
        <v>2067</v>
      </c>
      <c r="AU1" s="94">
        <f>BigCF!AU2</f>
        <v>2068</v>
      </c>
      <c r="AV1" s="94">
        <f>BigCF!AV2</f>
        <v>2069</v>
      </c>
      <c r="AW1" s="94">
        <f>BigCF!AW2</f>
        <v>2070</v>
      </c>
      <c r="AX1" s="94">
        <f>BigCF!AX2</f>
        <v>2071</v>
      </c>
      <c r="AY1" s="94">
        <f>BigCF!AY2</f>
        <v>2072</v>
      </c>
      <c r="AZ1" s="94">
        <f>BigCF!AZ2</f>
        <v>2073</v>
      </c>
      <c r="BA1" s="94">
        <f>BigCF!BA2</f>
        <v>2074</v>
      </c>
      <c r="BB1" s="94">
        <f>BigCF!BB2</f>
        <v>2075</v>
      </c>
      <c r="BC1" s="94">
        <f>BigCF!BC2</f>
        <v>2076</v>
      </c>
      <c r="BD1" s="94">
        <f>BigCF!BD2</f>
        <v>2077</v>
      </c>
      <c r="BE1" s="94">
        <f>BigCF!BE2</f>
        <v>2078</v>
      </c>
      <c r="BF1" s="94">
        <f>BigCF!BF2</f>
        <v>2079</v>
      </c>
      <c r="BG1" s="94">
        <f>BigCF!BG2</f>
        <v>2080</v>
      </c>
      <c r="BH1" s="94">
        <f>BigCF!BH2</f>
        <v>2081</v>
      </c>
      <c r="BI1" s="94">
        <f>BigCF!BI2</f>
        <v>2082</v>
      </c>
      <c r="BJ1" s="94">
        <f>BigCF!BJ2</f>
        <v>2083</v>
      </c>
      <c r="BK1" s="94">
        <f>BigCF!BK2</f>
        <v>2084</v>
      </c>
      <c r="BL1" s="94" t="e">
        <f>BigCF!#REF!</f>
        <v>#REF!</v>
      </c>
      <c r="BM1" s="94" t="e">
        <f>BigCF!#REF!</f>
        <v>#REF!</v>
      </c>
      <c r="BN1" s="94" t="e">
        <f>BigCF!#REF!</f>
        <v>#REF!</v>
      </c>
      <c r="BO1" s="94" t="e">
        <f>BigCF!#REF!</f>
        <v>#REF!</v>
      </c>
      <c r="BP1" s="94" t="e">
        <f>BigCF!#REF!</f>
        <v>#REF!</v>
      </c>
      <c r="BQ1" s="94" t="e">
        <f>BigCF!#REF!</f>
        <v>#REF!</v>
      </c>
      <c r="BR1" s="94" t="e">
        <f>BigCF!#REF!</f>
        <v>#REF!</v>
      </c>
      <c r="BS1" s="94" t="e">
        <f>BigCF!#REF!</f>
        <v>#REF!</v>
      </c>
      <c r="BT1" s="94" t="e">
        <f>BigCF!#REF!</f>
        <v>#REF!</v>
      </c>
      <c r="BU1" s="94" t="e">
        <f>BigCF!#REF!</f>
        <v>#REF!</v>
      </c>
      <c r="BV1" s="94" t="e">
        <f>BigCF!#REF!</f>
        <v>#REF!</v>
      </c>
      <c r="BW1" s="94" t="e">
        <f>BigCF!#REF!</f>
        <v>#REF!</v>
      </c>
      <c r="BX1" s="94" t="e">
        <f>BigCF!#REF!</f>
        <v>#REF!</v>
      </c>
      <c r="BY1" s="94" t="e">
        <f>BigCF!#REF!</f>
        <v>#REF!</v>
      </c>
      <c r="BZ1" s="94" t="e">
        <f>BigCF!#REF!</f>
        <v>#REF!</v>
      </c>
      <c r="CA1" s="94" t="e">
        <f>BigCF!#REF!</f>
        <v>#REF!</v>
      </c>
      <c r="CB1" s="94" t="e">
        <f>BigCF!#REF!</f>
        <v>#REF!</v>
      </c>
      <c r="CC1" s="94" t="e">
        <f>BigCF!#REF!</f>
        <v>#REF!</v>
      </c>
      <c r="CD1" s="94" t="e">
        <f>BigCF!#REF!</f>
        <v>#REF!</v>
      </c>
      <c r="CE1" s="94" t="e">
        <f>BigCF!#REF!</f>
        <v>#REF!</v>
      </c>
      <c r="CF1" s="94" t="e">
        <f>BigCF!#REF!</f>
        <v>#REF!</v>
      </c>
      <c r="CG1" s="94" t="e">
        <f>BigCF!#REF!</f>
        <v>#REF!</v>
      </c>
      <c r="CH1" s="94" t="e">
        <f>BigCF!#REF!</f>
        <v>#REF!</v>
      </c>
      <c r="CI1" s="94" t="e">
        <f>BigCF!#REF!</f>
        <v>#REF!</v>
      </c>
      <c r="CJ1" s="94" t="e">
        <f>BigCF!#REF!</f>
        <v>#REF!</v>
      </c>
      <c r="CK1" s="94" t="e">
        <f>BigCF!#REF!</f>
        <v>#REF!</v>
      </c>
      <c r="CL1" s="94" t="e">
        <f>BigCF!#REF!</f>
        <v>#REF!</v>
      </c>
      <c r="CM1" s="94" t="e">
        <f>BigCF!#REF!</f>
        <v>#REF!</v>
      </c>
      <c r="CN1" s="94" t="e">
        <f>BigCF!#REF!</f>
        <v>#REF!</v>
      </c>
      <c r="CO1" s="94" t="e">
        <f>BigCF!#REF!</f>
        <v>#REF!</v>
      </c>
      <c r="CP1" s="94" t="e">
        <f>BigCF!#REF!</f>
        <v>#REF!</v>
      </c>
      <c r="CQ1" s="94" t="e">
        <f>BigCF!#REF!</f>
        <v>#REF!</v>
      </c>
      <c r="CR1" s="94" t="e">
        <f>BigCF!#REF!</f>
        <v>#REF!</v>
      </c>
      <c r="CS1" s="94" t="e">
        <f>BigCF!#REF!</f>
        <v>#REF!</v>
      </c>
      <c r="CT1" s="94" t="e">
        <f>BigCF!#REF!</f>
        <v>#REF!</v>
      </c>
      <c r="CU1" s="94" t="e">
        <f>BigCF!#REF!</f>
        <v>#REF!</v>
      </c>
      <c r="CV1" s="94" t="e">
        <f>BigCF!#REF!</f>
        <v>#REF!</v>
      </c>
      <c r="CW1" s="94" t="e">
        <f>BigCF!#REF!</f>
        <v>#REF!</v>
      </c>
      <c r="CX1" s="94" t="e">
        <f>BigCF!#REF!</f>
        <v>#REF!</v>
      </c>
      <c r="CY1" s="94" t="e">
        <f>BigCF!#REF!</f>
        <v>#REF!</v>
      </c>
      <c r="CZ1" s="94" t="e">
        <f>BigCF!#REF!</f>
        <v>#REF!</v>
      </c>
    </row>
    <row r="2" spans="2:104">
      <c r="B2" s="94" t="str">
        <f>BigCF!B3</f>
        <v>世帯主</v>
      </c>
      <c r="C2" s="94" t="str">
        <f>BigCF!C3</f>
        <v>世帯主</v>
      </c>
      <c r="D2" s="94">
        <f>BigCF!D3</f>
        <v>30</v>
      </c>
      <c r="E2" s="94">
        <f>BigCF!E3</f>
        <v>31</v>
      </c>
      <c r="F2" s="94">
        <f>BigCF!F3</f>
        <v>32</v>
      </c>
      <c r="G2" s="94">
        <f>BigCF!G3</f>
        <v>33</v>
      </c>
      <c r="H2" s="94">
        <f>BigCF!H3</f>
        <v>34</v>
      </c>
      <c r="I2" s="94">
        <f>BigCF!I3</f>
        <v>35</v>
      </c>
      <c r="J2" s="94">
        <f>BigCF!J3</f>
        <v>36</v>
      </c>
      <c r="K2" s="94">
        <f>BigCF!K3</f>
        <v>37</v>
      </c>
      <c r="L2" s="94">
        <f>BigCF!L3</f>
        <v>38</v>
      </c>
      <c r="M2" s="94">
        <f>BigCF!M3</f>
        <v>39</v>
      </c>
      <c r="N2" s="94">
        <f>BigCF!N3</f>
        <v>40</v>
      </c>
      <c r="O2" s="94">
        <f>BigCF!O3</f>
        <v>41</v>
      </c>
      <c r="P2" s="94">
        <f>BigCF!P3</f>
        <v>42</v>
      </c>
      <c r="Q2" s="94">
        <f>BigCF!Q3</f>
        <v>43</v>
      </c>
      <c r="R2" s="94">
        <f>BigCF!R3</f>
        <v>44</v>
      </c>
      <c r="S2" s="94">
        <f>BigCF!S3</f>
        <v>45</v>
      </c>
      <c r="T2" s="94">
        <f>BigCF!T3</f>
        <v>46</v>
      </c>
      <c r="U2" s="94">
        <f>BigCF!U3</f>
        <v>47</v>
      </c>
      <c r="V2" s="94">
        <f>BigCF!V3</f>
        <v>48</v>
      </c>
      <c r="W2" s="94">
        <f>BigCF!W3</f>
        <v>49</v>
      </c>
      <c r="X2" s="94">
        <f>BigCF!X3</f>
        <v>50</v>
      </c>
      <c r="Y2" s="94">
        <f>BigCF!Y3</f>
        <v>51</v>
      </c>
      <c r="Z2" s="94">
        <f>BigCF!Z3</f>
        <v>52</v>
      </c>
      <c r="AA2" s="94">
        <f>BigCF!AA3</f>
        <v>53</v>
      </c>
      <c r="AB2" s="94">
        <f>BigCF!AB3</f>
        <v>54</v>
      </c>
      <c r="AC2" s="94">
        <f>BigCF!AC3</f>
        <v>55</v>
      </c>
      <c r="AD2" s="94">
        <f>BigCF!AD3</f>
        <v>56</v>
      </c>
      <c r="AE2" s="94">
        <f>BigCF!AE3</f>
        <v>57</v>
      </c>
      <c r="AF2" s="94">
        <f>BigCF!AF3</f>
        <v>58</v>
      </c>
      <c r="AG2" s="94">
        <f>BigCF!AG3</f>
        <v>59</v>
      </c>
      <c r="AH2" s="94">
        <f>BigCF!AH3</f>
        <v>60</v>
      </c>
      <c r="AI2" s="94">
        <f>BigCF!AI3</f>
        <v>61</v>
      </c>
      <c r="AJ2" s="94">
        <f>BigCF!AJ3</f>
        <v>62</v>
      </c>
      <c r="AK2" s="94">
        <f>BigCF!AK3</f>
        <v>63</v>
      </c>
      <c r="AL2" s="94">
        <f>BigCF!AL3</f>
        <v>64</v>
      </c>
      <c r="AM2" s="94">
        <f>BigCF!AM3</f>
        <v>65</v>
      </c>
      <c r="AN2" s="94">
        <f>BigCF!AN3</f>
        <v>66</v>
      </c>
      <c r="AO2" s="94">
        <f>BigCF!AO3</f>
        <v>67</v>
      </c>
      <c r="AP2" s="94">
        <f>BigCF!AP3</f>
        <v>68</v>
      </c>
      <c r="AQ2" s="94">
        <f>BigCF!AQ3</f>
        <v>69</v>
      </c>
      <c r="AR2" s="94">
        <f>BigCF!AR3</f>
        <v>70</v>
      </c>
      <c r="AS2" s="94">
        <f>BigCF!AS3</f>
        <v>71</v>
      </c>
      <c r="AT2" s="94">
        <f>BigCF!AT3</f>
        <v>72</v>
      </c>
      <c r="AU2" s="94">
        <f>BigCF!AU3</f>
        <v>73</v>
      </c>
      <c r="AV2" s="94">
        <f>BigCF!AV3</f>
        <v>74</v>
      </c>
      <c r="AW2" s="94">
        <f>BigCF!AW3</f>
        <v>75</v>
      </c>
      <c r="AX2" s="94">
        <f>BigCF!AX3</f>
        <v>76</v>
      </c>
      <c r="AY2" s="94">
        <f>BigCF!AY3</f>
        <v>77</v>
      </c>
      <c r="AZ2" s="94">
        <f>BigCF!AZ3</f>
        <v>78</v>
      </c>
      <c r="BA2" s="94">
        <f>BigCF!BA3</f>
        <v>79</v>
      </c>
      <c r="BB2" s="94">
        <f>BigCF!BB3</f>
        <v>80</v>
      </c>
      <c r="BC2" s="94">
        <f>BigCF!BC3</f>
        <v>81</v>
      </c>
      <c r="BD2" s="94">
        <f>BigCF!BD3</f>
        <v>82</v>
      </c>
      <c r="BE2" s="94">
        <f>BigCF!BE3</f>
        <v>83</v>
      </c>
      <c r="BF2" s="94">
        <f>BigCF!BF3</f>
        <v>84</v>
      </c>
      <c r="BG2" s="94">
        <f>BigCF!BG3</f>
        <v>85</v>
      </c>
      <c r="BH2" s="94">
        <f>BigCF!BH3</f>
        <v>86</v>
      </c>
      <c r="BI2" s="94">
        <f>BigCF!BI3</f>
        <v>87</v>
      </c>
      <c r="BJ2" s="94">
        <f>BigCF!BJ3</f>
        <v>88</v>
      </c>
      <c r="BK2" s="94">
        <f>BigCF!BK3</f>
        <v>89</v>
      </c>
      <c r="BL2" s="94" t="e">
        <f>BigCF!#REF!</f>
        <v>#REF!</v>
      </c>
      <c r="BM2" s="94" t="e">
        <f>BigCF!#REF!</f>
        <v>#REF!</v>
      </c>
      <c r="BN2" s="94" t="e">
        <f>BigCF!#REF!</f>
        <v>#REF!</v>
      </c>
      <c r="BO2" s="94" t="e">
        <f>BigCF!#REF!</f>
        <v>#REF!</v>
      </c>
      <c r="BP2" s="94" t="e">
        <f>BigCF!#REF!</f>
        <v>#REF!</v>
      </c>
      <c r="BQ2" s="94" t="e">
        <f>BigCF!#REF!</f>
        <v>#REF!</v>
      </c>
      <c r="BR2" s="94" t="e">
        <f>BigCF!#REF!</f>
        <v>#REF!</v>
      </c>
      <c r="BS2" s="94" t="e">
        <f>BigCF!#REF!</f>
        <v>#REF!</v>
      </c>
      <c r="BT2" s="94" t="e">
        <f>BigCF!#REF!</f>
        <v>#REF!</v>
      </c>
      <c r="BU2" s="94" t="e">
        <f>BigCF!#REF!</f>
        <v>#REF!</v>
      </c>
      <c r="BV2" s="94" t="e">
        <f>BigCF!#REF!</f>
        <v>#REF!</v>
      </c>
      <c r="BW2" s="94" t="e">
        <f>BigCF!#REF!</f>
        <v>#REF!</v>
      </c>
      <c r="BX2" s="94" t="e">
        <f>BigCF!#REF!</f>
        <v>#REF!</v>
      </c>
      <c r="BY2" s="94" t="e">
        <f>BigCF!#REF!</f>
        <v>#REF!</v>
      </c>
      <c r="BZ2" s="94" t="e">
        <f>BigCF!#REF!</f>
        <v>#REF!</v>
      </c>
      <c r="CA2" s="94" t="e">
        <f>BigCF!#REF!</f>
        <v>#REF!</v>
      </c>
      <c r="CB2" s="94" t="e">
        <f>BigCF!#REF!</f>
        <v>#REF!</v>
      </c>
      <c r="CC2" s="94" t="e">
        <f>BigCF!#REF!</f>
        <v>#REF!</v>
      </c>
      <c r="CD2" s="94" t="e">
        <f>BigCF!#REF!</f>
        <v>#REF!</v>
      </c>
      <c r="CE2" s="94" t="e">
        <f>BigCF!#REF!</f>
        <v>#REF!</v>
      </c>
      <c r="CF2" s="94" t="e">
        <f>BigCF!#REF!</f>
        <v>#REF!</v>
      </c>
      <c r="CG2" s="94" t="e">
        <f>BigCF!#REF!</f>
        <v>#REF!</v>
      </c>
      <c r="CH2" s="94" t="e">
        <f>BigCF!#REF!</f>
        <v>#REF!</v>
      </c>
      <c r="CI2" s="94" t="e">
        <f>BigCF!#REF!</f>
        <v>#REF!</v>
      </c>
      <c r="CJ2" s="94" t="e">
        <f>BigCF!#REF!</f>
        <v>#REF!</v>
      </c>
      <c r="CK2" s="94" t="e">
        <f>BigCF!#REF!</f>
        <v>#REF!</v>
      </c>
      <c r="CL2" s="94" t="e">
        <f>BigCF!#REF!</f>
        <v>#REF!</v>
      </c>
      <c r="CM2" s="94" t="e">
        <f>BigCF!#REF!</f>
        <v>#REF!</v>
      </c>
      <c r="CN2" s="94" t="e">
        <f>BigCF!#REF!</f>
        <v>#REF!</v>
      </c>
      <c r="CO2" s="94" t="e">
        <f>BigCF!#REF!</f>
        <v>#REF!</v>
      </c>
      <c r="CP2" s="94" t="e">
        <f>BigCF!#REF!</f>
        <v>#REF!</v>
      </c>
      <c r="CQ2" s="94" t="e">
        <f>BigCF!#REF!</f>
        <v>#REF!</v>
      </c>
      <c r="CR2" s="94" t="e">
        <f>BigCF!#REF!</f>
        <v>#REF!</v>
      </c>
      <c r="CS2" s="94" t="e">
        <f>BigCF!#REF!</f>
        <v>#REF!</v>
      </c>
      <c r="CT2" s="94" t="e">
        <f>BigCF!#REF!</f>
        <v>#REF!</v>
      </c>
      <c r="CU2" s="94" t="e">
        <f>BigCF!#REF!</f>
        <v>#REF!</v>
      </c>
      <c r="CV2" s="94" t="e">
        <f>BigCF!#REF!</f>
        <v>#REF!</v>
      </c>
      <c r="CW2" s="94" t="e">
        <f>BigCF!#REF!</f>
        <v>#REF!</v>
      </c>
      <c r="CX2" s="94" t="e">
        <f>BigCF!#REF!</f>
        <v>#REF!</v>
      </c>
      <c r="CY2" s="94" t="e">
        <f>BigCF!#REF!</f>
        <v>#REF!</v>
      </c>
      <c r="CZ2" s="94" t="e">
        <f>BigCF!#REF!</f>
        <v>#REF!</v>
      </c>
    </row>
    <row r="3" spans="2:104">
      <c r="B3" s="94" t="str">
        <f>BigCF!B4</f>
        <v>配偶者</v>
      </c>
      <c r="C3" s="94" t="str">
        <f>BigCF!C4</f>
        <v xml:space="preserve"> </v>
      </c>
      <c r="D3" s="94" t="str">
        <f>BigCF!D4</f>
        <v xml:space="preserve"> </v>
      </c>
      <c r="E3" s="94" t="str">
        <f>BigCF!E4</f>
        <v xml:space="preserve"> </v>
      </c>
      <c r="F3" s="94" t="str">
        <f>BigCF!F4</f>
        <v xml:space="preserve"> </v>
      </c>
      <c r="G3" s="94" t="str">
        <f>BigCF!G4</f>
        <v xml:space="preserve"> </v>
      </c>
      <c r="H3" s="94" t="str">
        <f>BigCF!H4</f>
        <v xml:space="preserve"> </v>
      </c>
      <c r="I3" s="94" t="str">
        <f>BigCF!I4</f>
        <v xml:space="preserve"> </v>
      </c>
      <c r="J3" s="94" t="str">
        <f>BigCF!J4</f>
        <v xml:space="preserve"> </v>
      </c>
      <c r="K3" s="94" t="str">
        <f>BigCF!K4</f>
        <v xml:space="preserve"> </v>
      </c>
      <c r="L3" s="94" t="str">
        <f>BigCF!L4</f>
        <v xml:space="preserve"> </v>
      </c>
      <c r="M3" s="94" t="str">
        <f>BigCF!M4</f>
        <v xml:space="preserve"> </v>
      </c>
      <c r="N3" s="94" t="str">
        <f>BigCF!N4</f>
        <v xml:space="preserve"> </v>
      </c>
      <c r="O3" s="94" t="str">
        <f>BigCF!O4</f>
        <v xml:space="preserve"> </v>
      </c>
      <c r="P3" s="94" t="str">
        <f>BigCF!P4</f>
        <v xml:space="preserve"> </v>
      </c>
      <c r="Q3" s="94" t="str">
        <f>BigCF!Q4</f>
        <v xml:space="preserve"> </v>
      </c>
      <c r="R3" s="94" t="str">
        <f>BigCF!R4</f>
        <v xml:space="preserve"> </v>
      </c>
      <c r="S3" s="94" t="str">
        <f>BigCF!S4</f>
        <v xml:space="preserve"> </v>
      </c>
      <c r="T3" s="94" t="str">
        <f>BigCF!T4</f>
        <v xml:space="preserve"> </v>
      </c>
      <c r="U3" s="94" t="str">
        <f>BigCF!U4</f>
        <v xml:space="preserve"> </v>
      </c>
      <c r="V3" s="94" t="str">
        <f>BigCF!V4</f>
        <v xml:space="preserve"> </v>
      </c>
      <c r="W3" s="94" t="str">
        <f>BigCF!W4</f>
        <v xml:space="preserve"> </v>
      </c>
      <c r="X3" s="94" t="str">
        <f>BigCF!X4</f>
        <v xml:space="preserve"> </v>
      </c>
      <c r="Y3" s="94" t="str">
        <f>BigCF!Y4</f>
        <v xml:space="preserve"> </v>
      </c>
      <c r="Z3" s="94" t="str">
        <f>BigCF!Z4</f>
        <v xml:space="preserve"> </v>
      </c>
      <c r="AA3" s="94" t="str">
        <f>BigCF!AA4</f>
        <v xml:space="preserve"> </v>
      </c>
      <c r="AB3" s="94" t="str">
        <f>BigCF!AB4</f>
        <v xml:space="preserve"> </v>
      </c>
      <c r="AC3" s="94" t="str">
        <f>BigCF!AC4</f>
        <v xml:space="preserve"> </v>
      </c>
      <c r="AD3" s="94" t="str">
        <f>BigCF!AD4</f>
        <v xml:space="preserve"> </v>
      </c>
      <c r="AE3" s="94" t="str">
        <f>BigCF!AE4</f>
        <v xml:space="preserve"> </v>
      </c>
      <c r="AF3" s="94" t="str">
        <f>BigCF!AF4</f>
        <v xml:space="preserve"> </v>
      </c>
      <c r="AG3" s="94" t="str">
        <f>BigCF!AG4</f>
        <v xml:space="preserve"> </v>
      </c>
      <c r="AH3" s="94" t="str">
        <f>BigCF!AH4</f>
        <v xml:space="preserve"> </v>
      </c>
      <c r="AI3" s="94" t="str">
        <f>BigCF!AI4</f>
        <v xml:space="preserve"> </v>
      </c>
      <c r="AJ3" s="94" t="str">
        <f>BigCF!AJ4</f>
        <v xml:space="preserve"> </v>
      </c>
      <c r="AK3" s="94" t="str">
        <f>BigCF!AK4</f>
        <v xml:space="preserve"> </v>
      </c>
      <c r="AL3" s="94" t="str">
        <f>BigCF!AL4</f>
        <v xml:space="preserve"> </v>
      </c>
      <c r="AM3" s="94" t="str">
        <f>BigCF!AM4</f>
        <v xml:space="preserve"> </v>
      </c>
      <c r="AN3" s="94" t="str">
        <f>BigCF!AN4</f>
        <v xml:space="preserve"> </v>
      </c>
      <c r="AO3" s="94" t="str">
        <f>BigCF!AO4</f>
        <v xml:space="preserve"> </v>
      </c>
      <c r="AP3" s="94" t="str">
        <f>BigCF!AP4</f>
        <v xml:space="preserve"> </v>
      </c>
      <c r="AQ3" s="94" t="str">
        <f>BigCF!AQ4</f>
        <v xml:space="preserve"> </v>
      </c>
      <c r="AR3" s="94" t="str">
        <f>BigCF!AR4</f>
        <v xml:space="preserve"> </v>
      </c>
      <c r="AS3" s="94" t="str">
        <f>BigCF!AS4</f>
        <v xml:space="preserve"> </v>
      </c>
      <c r="AT3" s="94" t="str">
        <f>BigCF!AT4</f>
        <v xml:space="preserve"> </v>
      </c>
      <c r="AU3" s="94" t="str">
        <f>BigCF!AU4</f>
        <v xml:space="preserve"> </v>
      </c>
      <c r="AV3" s="94" t="str">
        <f>BigCF!AV4</f>
        <v xml:space="preserve"> </v>
      </c>
      <c r="AW3" s="94" t="str">
        <f>BigCF!AW4</f>
        <v xml:space="preserve"> </v>
      </c>
      <c r="AX3" s="94" t="str">
        <f>BigCF!AX4</f>
        <v xml:space="preserve"> </v>
      </c>
      <c r="AY3" s="94" t="str">
        <f>BigCF!AY4</f>
        <v xml:space="preserve"> </v>
      </c>
      <c r="AZ3" s="94" t="str">
        <f>BigCF!AZ4</f>
        <v xml:space="preserve"> </v>
      </c>
      <c r="BA3" s="94" t="str">
        <f>BigCF!BA4</f>
        <v xml:space="preserve"> </v>
      </c>
      <c r="BB3" s="94" t="str">
        <f>BigCF!BB4</f>
        <v xml:space="preserve"> </v>
      </c>
      <c r="BC3" s="94" t="str">
        <f>BigCF!BC4</f>
        <v xml:space="preserve"> </v>
      </c>
      <c r="BD3" s="94" t="str">
        <f>BigCF!BD4</f>
        <v xml:space="preserve"> </v>
      </c>
      <c r="BE3" s="94" t="str">
        <f>BigCF!BE4</f>
        <v xml:space="preserve"> </v>
      </c>
      <c r="BF3" s="94" t="str">
        <f>BigCF!BF4</f>
        <v xml:space="preserve"> </v>
      </c>
      <c r="BG3" s="94" t="str">
        <f>BigCF!BG4</f>
        <v xml:space="preserve"> </v>
      </c>
      <c r="BH3" s="94" t="str">
        <f>BigCF!BH4</f>
        <v xml:space="preserve"> </v>
      </c>
      <c r="BI3" s="94" t="str">
        <f>BigCF!BI4</f>
        <v xml:space="preserve"> </v>
      </c>
      <c r="BJ3" s="94" t="str">
        <f>BigCF!BJ4</f>
        <v xml:space="preserve"> </v>
      </c>
      <c r="BK3" s="94" t="str">
        <f>BigCF!BK4</f>
        <v xml:space="preserve"> </v>
      </c>
      <c r="BL3" s="94" t="e">
        <f>BigCF!#REF!</f>
        <v>#REF!</v>
      </c>
      <c r="BM3" s="94" t="e">
        <f>BigCF!#REF!</f>
        <v>#REF!</v>
      </c>
      <c r="BN3" s="94" t="e">
        <f>BigCF!#REF!</f>
        <v>#REF!</v>
      </c>
      <c r="BO3" s="94" t="e">
        <f>BigCF!#REF!</f>
        <v>#REF!</v>
      </c>
      <c r="BP3" s="94" t="e">
        <f>BigCF!#REF!</f>
        <v>#REF!</v>
      </c>
      <c r="BQ3" s="94" t="e">
        <f>BigCF!#REF!</f>
        <v>#REF!</v>
      </c>
      <c r="BR3" s="94" t="e">
        <f>BigCF!#REF!</f>
        <v>#REF!</v>
      </c>
      <c r="BS3" s="94" t="e">
        <f>BigCF!#REF!</f>
        <v>#REF!</v>
      </c>
      <c r="BT3" s="94" t="e">
        <f>BigCF!#REF!</f>
        <v>#REF!</v>
      </c>
      <c r="BU3" s="94" t="e">
        <f>BigCF!#REF!</f>
        <v>#REF!</v>
      </c>
      <c r="BV3" s="94" t="e">
        <f>BigCF!#REF!</f>
        <v>#REF!</v>
      </c>
      <c r="BW3" s="94" t="e">
        <f>BigCF!#REF!</f>
        <v>#REF!</v>
      </c>
      <c r="BX3" s="94" t="e">
        <f>BigCF!#REF!</f>
        <v>#REF!</v>
      </c>
      <c r="BY3" s="94" t="e">
        <f>BigCF!#REF!</f>
        <v>#REF!</v>
      </c>
      <c r="BZ3" s="94" t="e">
        <f>BigCF!#REF!</f>
        <v>#REF!</v>
      </c>
      <c r="CA3" s="94" t="e">
        <f>BigCF!#REF!</f>
        <v>#REF!</v>
      </c>
      <c r="CB3" s="94" t="e">
        <f>BigCF!#REF!</f>
        <v>#REF!</v>
      </c>
      <c r="CC3" s="94" t="e">
        <f>BigCF!#REF!</f>
        <v>#REF!</v>
      </c>
      <c r="CD3" s="94" t="e">
        <f>BigCF!#REF!</f>
        <v>#REF!</v>
      </c>
      <c r="CE3" s="94" t="e">
        <f>BigCF!#REF!</f>
        <v>#REF!</v>
      </c>
      <c r="CF3" s="94" t="e">
        <f>BigCF!#REF!</f>
        <v>#REF!</v>
      </c>
      <c r="CG3" s="94" t="e">
        <f>BigCF!#REF!</f>
        <v>#REF!</v>
      </c>
      <c r="CH3" s="94" t="e">
        <f>BigCF!#REF!</f>
        <v>#REF!</v>
      </c>
      <c r="CI3" s="94" t="e">
        <f>BigCF!#REF!</f>
        <v>#REF!</v>
      </c>
      <c r="CJ3" s="94" t="e">
        <f>BigCF!#REF!</f>
        <v>#REF!</v>
      </c>
      <c r="CK3" s="94" t="e">
        <f>BigCF!#REF!</f>
        <v>#REF!</v>
      </c>
      <c r="CL3" s="94" t="e">
        <f>BigCF!#REF!</f>
        <v>#REF!</v>
      </c>
      <c r="CM3" s="94" t="e">
        <f>BigCF!#REF!</f>
        <v>#REF!</v>
      </c>
      <c r="CN3" s="94" t="e">
        <f>BigCF!#REF!</f>
        <v>#REF!</v>
      </c>
      <c r="CO3" s="94" t="e">
        <f>BigCF!#REF!</f>
        <v>#REF!</v>
      </c>
      <c r="CP3" s="94" t="e">
        <f>BigCF!#REF!</f>
        <v>#REF!</v>
      </c>
      <c r="CQ3" s="94" t="e">
        <f>BigCF!#REF!</f>
        <v>#REF!</v>
      </c>
      <c r="CR3" s="94" t="e">
        <f>BigCF!#REF!</f>
        <v>#REF!</v>
      </c>
      <c r="CS3" s="94" t="e">
        <f>BigCF!#REF!</f>
        <v>#REF!</v>
      </c>
      <c r="CT3" s="94" t="e">
        <f>BigCF!#REF!</f>
        <v>#REF!</v>
      </c>
      <c r="CU3" s="94" t="e">
        <f>BigCF!#REF!</f>
        <v>#REF!</v>
      </c>
      <c r="CV3" s="94" t="e">
        <f>BigCF!#REF!</f>
        <v>#REF!</v>
      </c>
      <c r="CW3" s="94" t="e">
        <f>BigCF!#REF!</f>
        <v>#REF!</v>
      </c>
      <c r="CX3" s="94" t="e">
        <f>BigCF!#REF!</f>
        <v>#REF!</v>
      </c>
      <c r="CY3" s="94" t="e">
        <f>BigCF!#REF!</f>
        <v>#REF!</v>
      </c>
      <c r="CZ3" s="94" t="e">
        <f>BigCF!#REF!</f>
        <v>#REF!</v>
      </c>
    </row>
    <row r="4" spans="2:104">
      <c r="B4" s="94" t="str">
        <f>BigCF!B5</f>
        <v>子</v>
      </c>
      <c r="C4" s="94" t="str">
        <f>BigCF!C5</f>
        <v/>
      </c>
      <c r="D4" s="94" t="str">
        <f>BigCF!D5</f>
        <v xml:space="preserve"> </v>
      </c>
      <c r="E4" s="94" t="str">
        <f>BigCF!E5</f>
        <v xml:space="preserve"> </v>
      </c>
      <c r="F4" s="94" t="str">
        <f>BigCF!F5</f>
        <v xml:space="preserve"> </v>
      </c>
      <c r="G4" s="94" t="str">
        <f>BigCF!G5</f>
        <v xml:space="preserve"> </v>
      </c>
      <c r="H4" s="94" t="str">
        <f>BigCF!H5</f>
        <v xml:space="preserve"> </v>
      </c>
      <c r="I4" s="94" t="str">
        <f>BigCF!I5</f>
        <v xml:space="preserve"> </v>
      </c>
      <c r="J4" s="94" t="str">
        <f>BigCF!J5</f>
        <v xml:space="preserve"> </v>
      </c>
      <c r="K4" s="94" t="str">
        <f>BigCF!K5</f>
        <v xml:space="preserve"> </v>
      </c>
      <c r="L4" s="94" t="str">
        <f>BigCF!L5</f>
        <v xml:space="preserve"> </v>
      </c>
      <c r="M4" s="94" t="str">
        <f>BigCF!M5</f>
        <v xml:space="preserve"> </v>
      </c>
      <c r="N4" s="94" t="str">
        <f>BigCF!N5</f>
        <v xml:space="preserve"> </v>
      </c>
      <c r="O4" s="94" t="str">
        <f>BigCF!O5</f>
        <v xml:space="preserve"> </v>
      </c>
      <c r="P4" s="94" t="str">
        <f>BigCF!P5</f>
        <v xml:space="preserve"> </v>
      </c>
      <c r="Q4" s="94" t="str">
        <f>BigCF!Q5</f>
        <v xml:space="preserve"> </v>
      </c>
      <c r="R4" s="94" t="str">
        <f>BigCF!R5</f>
        <v xml:space="preserve"> </v>
      </c>
      <c r="S4" s="94" t="str">
        <f>BigCF!S5</f>
        <v xml:space="preserve"> </v>
      </c>
      <c r="T4" s="94" t="str">
        <f>BigCF!T5</f>
        <v xml:space="preserve"> </v>
      </c>
      <c r="U4" s="94" t="str">
        <f>BigCF!U5</f>
        <v xml:space="preserve"> </v>
      </c>
      <c r="V4" s="94" t="str">
        <f>BigCF!V5</f>
        <v xml:space="preserve"> </v>
      </c>
      <c r="W4" s="94" t="str">
        <f>BigCF!W5</f>
        <v xml:space="preserve"> </v>
      </c>
      <c r="X4" s="94" t="str">
        <f>BigCF!X5</f>
        <v xml:space="preserve"> </v>
      </c>
      <c r="Y4" s="94" t="str">
        <f>BigCF!Y5</f>
        <v xml:space="preserve"> </v>
      </c>
      <c r="Z4" s="94" t="str">
        <f>BigCF!Z5</f>
        <v xml:space="preserve"> </v>
      </c>
      <c r="AA4" s="94" t="str">
        <f>BigCF!AA5</f>
        <v xml:space="preserve"> </v>
      </c>
      <c r="AB4" s="94" t="str">
        <f>BigCF!AB5</f>
        <v xml:space="preserve"> </v>
      </c>
      <c r="AC4" s="94" t="str">
        <f>BigCF!AC5</f>
        <v xml:space="preserve"> </v>
      </c>
      <c r="AD4" s="94" t="str">
        <f>BigCF!AD5</f>
        <v xml:space="preserve"> </v>
      </c>
      <c r="AE4" s="94" t="str">
        <f>BigCF!AE5</f>
        <v xml:space="preserve"> </v>
      </c>
      <c r="AF4" s="94" t="str">
        <f>BigCF!AF5</f>
        <v xml:space="preserve"> </v>
      </c>
      <c r="AG4" s="94" t="str">
        <f>BigCF!AG5</f>
        <v xml:space="preserve"> </v>
      </c>
      <c r="AH4" s="94" t="str">
        <f>BigCF!AH5</f>
        <v xml:space="preserve"> </v>
      </c>
      <c r="AI4" s="94" t="str">
        <f>BigCF!AI5</f>
        <v xml:space="preserve"> </v>
      </c>
      <c r="AJ4" s="94" t="str">
        <f>BigCF!AJ5</f>
        <v xml:space="preserve"> </v>
      </c>
      <c r="AK4" s="94" t="str">
        <f>BigCF!AK5</f>
        <v xml:space="preserve"> </v>
      </c>
      <c r="AL4" s="94" t="str">
        <f>BigCF!AL5</f>
        <v xml:space="preserve"> </v>
      </c>
      <c r="AM4" s="94" t="str">
        <f>BigCF!AM5</f>
        <v xml:space="preserve"> </v>
      </c>
      <c r="AN4" s="94" t="str">
        <f>BigCF!AN5</f>
        <v xml:space="preserve"> </v>
      </c>
      <c r="AO4" s="94" t="str">
        <f>BigCF!AO5</f>
        <v xml:space="preserve"> </v>
      </c>
      <c r="AP4" s="94" t="str">
        <f>BigCF!AP5</f>
        <v xml:space="preserve"> </v>
      </c>
      <c r="AQ4" s="94" t="str">
        <f>BigCF!AQ5</f>
        <v xml:space="preserve"> </v>
      </c>
      <c r="AR4" s="94" t="str">
        <f>BigCF!AR5</f>
        <v xml:space="preserve"> </v>
      </c>
      <c r="AS4" s="94" t="str">
        <f>BigCF!AS5</f>
        <v xml:space="preserve"> </v>
      </c>
      <c r="AT4" s="94" t="str">
        <f>BigCF!AT5</f>
        <v xml:space="preserve"> </v>
      </c>
      <c r="AU4" s="94" t="str">
        <f>BigCF!AU5</f>
        <v xml:space="preserve"> </v>
      </c>
      <c r="AV4" s="94" t="str">
        <f>BigCF!AV5</f>
        <v xml:space="preserve"> </v>
      </c>
      <c r="AW4" s="94" t="str">
        <f>BigCF!AW5</f>
        <v xml:space="preserve"> </v>
      </c>
      <c r="AX4" s="94" t="str">
        <f>BigCF!AX5</f>
        <v xml:space="preserve"> </v>
      </c>
      <c r="AY4" s="94" t="str">
        <f>BigCF!AY5</f>
        <v xml:space="preserve"> </v>
      </c>
      <c r="AZ4" s="94" t="str">
        <f>BigCF!AZ5</f>
        <v xml:space="preserve"> </v>
      </c>
      <c r="BA4" s="94" t="str">
        <f>BigCF!BA5</f>
        <v xml:space="preserve"> </v>
      </c>
      <c r="BB4" s="94" t="str">
        <f>BigCF!BB5</f>
        <v xml:space="preserve"> </v>
      </c>
      <c r="BC4" s="94" t="str">
        <f>BigCF!BC5</f>
        <v xml:space="preserve"> </v>
      </c>
      <c r="BD4" s="94" t="str">
        <f>BigCF!BD5</f>
        <v xml:space="preserve"> </v>
      </c>
      <c r="BE4" s="94" t="str">
        <f>BigCF!BE5</f>
        <v xml:space="preserve"> </v>
      </c>
      <c r="BF4" s="94" t="str">
        <f>BigCF!BF5</f>
        <v xml:space="preserve"> </v>
      </c>
      <c r="BG4" s="94" t="str">
        <f>BigCF!BG5</f>
        <v xml:space="preserve"> </v>
      </c>
      <c r="BH4" s="94" t="str">
        <f>BigCF!BH5</f>
        <v xml:space="preserve"> </v>
      </c>
      <c r="BI4" s="94" t="str">
        <f>BigCF!BI5</f>
        <v xml:space="preserve"> </v>
      </c>
      <c r="BJ4" s="94" t="str">
        <f>BigCF!BJ5</f>
        <v xml:space="preserve"> </v>
      </c>
      <c r="BK4" s="94" t="str">
        <f>BigCF!BK5</f>
        <v xml:space="preserve"> </v>
      </c>
      <c r="BL4" s="94" t="e">
        <f>BigCF!#REF!</f>
        <v>#REF!</v>
      </c>
      <c r="BM4" s="94" t="e">
        <f>BigCF!#REF!</f>
        <v>#REF!</v>
      </c>
      <c r="BN4" s="94" t="e">
        <f>BigCF!#REF!</f>
        <v>#REF!</v>
      </c>
      <c r="BO4" s="94" t="e">
        <f>BigCF!#REF!</f>
        <v>#REF!</v>
      </c>
      <c r="BP4" s="94" t="e">
        <f>BigCF!#REF!</f>
        <v>#REF!</v>
      </c>
      <c r="BQ4" s="94" t="e">
        <f>BigCF!#REF!</f>
        <v>#REF!</v>
      </c>
      <c r="BR4" s="94" t="e">
        <f>BigCF!#REF!</f>
        <v>#REF!</v>
      </c>
      <c r="BS4" s="94" t="e">
        <f>BigCF!#REF!</f>
        <v>#REF!</v>
      </c>
      <c r="BT4" s="94" t="e">
        <f>BigCF!#REF!</f>
        <v>#REF!</v>
      </c>
      <c r="BU4" s="94" t="e">
        <f>BigCF!#REF!</f>
        <v>#REF!</v>
      </c>
      <c r="BV4" s="94" t="e">
        <f>BigCF!#REF!</f>
        <v>#REF!</v>
      </c>
      <c r="BW4" s="94" t="e">
        <f>BigCF!#REF!</f>
        <v>#REF!</v>
      </c>
      <c r="BX4" s="94" t="e">
        <f>BigCF!#REF!</f>
        <v>#REF!</v>
      </c>
      <c r="BY4" s="94" t="e">
        <f>BigCF!#REF!</f>
        <v>#REF!</v>
      </c>
      <c r="BZ4" s="94" t="e">
        <f>BigCF!#REF!</f>
        <v>#REF!</v>
      </c>
      <c r="CA4" s="94" t="e">
        <f>BigCF!#REF!</f>
        <v>#REF!</v>
      </c>
      <c r="CB4" s="94" t="e">
        <f>BigCF!#REF!</f>
        <v>#REF!</v>
      </c>
      <c r="CC4" s="94" t="e">
        <f>BigCF!#REF!</f>
        <v>#REF!</v>
      </c>
      <c r="CD4" s="94" t="e">
        <f>BigCF!#REF!</f>
        <v>#REF!</v>
      </c>
      <c r="CE4" s="94" t="e">
        <f>BigCF!#REF!</f>
        <v>#REF!</v>
      </c>
      <c r="CF4" s="94" t="e">
        <f>BigCF!#REF!</f>
        <v>#REF!</v>
      </c>
      <c r="CG4" s="94" t="e">
        <f>BigCF!#REF!</f>
        <v>#REF!</v>
      </c>
      <c r="CH4" s="94" t="e">
        <f>BigCF!#REF!</f>
        <v>#REF!</v>
      </c>
      <c r="CI4" s="94" t="e">
        <f>BigCF!#REF!</f>
        <v>#REF!</v>
      </c>
      <c r="CJ4" s="94" t="e">
        <f>BigCF!#REF!</f>
        <v>#REF!</v>
      </c>
      <c r="CK4" s="94" t="e">
        <f>BigCF!#REF!</f>
        <v>#REF!</v>
      </c>
      <c r="CL4" s="94" t="e">
        <f>BigCF!#REF!</f>
        <v>#REF!</v>
      </c>
      <c r="CM4" s="94" t="e">
        <f>BigCF!#REF!</f>
        <v>#REF!</v>
      </c>
      <c r="CN4" s="94" t="e">
        <f>BigCF!#REF!</f>
        <v>#REF!</v>
      </c>
      <c r="CO4" s="94" t="e">
        <f>BigCF!#REF!</f>
        <v>#REF!</v>
      </c>
      <c r="CP4" s="94" t="e">
        <f>BigCF!#REF!</f>
        <v>#REF!</v>
      </c>
      <c r="CQ4" s="94" t="e">
        <f>BigCF!#REF!</f>
        <v>#REF!</v>
      </c>
      <c r="CR4" s="94" t="e">
        <f>BigCF!#REF!</f>
        <v>#REF!</v>
      </c>
      <c r="CS4" s="94" t="e">
        <f>BigCF!#REF!</f>
        <v>#REF!</v>
      </c>
      <c r="CT4" s="94" t="e">
        <f>BigCF!#REF!</f>
        <v>#REF!</v>
      </c>
      <c r="CU4" s="94" t="e">
        <f>BigCF!#REF!</f>
        <v>#REF!</v>
      </c>
      <c r="CV4" s="94" t="e">
        <f>BigCF!#REF!</f>
        <v>#REF!</v>
      </c>
      <c r="CW4" s="94" t="e">
        <f>BigCF!#REF!</f>
        <v>#REF!</v>
      </c>
      <c r="CX4" s="94" t="e">
        <f>BigCF!#REF!</f>
        <v>#REF!</v>
      </c>
      <c r="CY4" s="94" t="e">
        <f>BigCF!#REF!</f>
        <v>#REF!</v>
      </c>
      <c r="CZ4" s="94" t="e">
        <f>BigCF!#REF!</f>
        <v>#REF!</v>
      </c>
    </row>
    <row r="5" spans="2:104">
      <c r="B5" s="94" t="str">
        <f>BigCF!B6</f>
        <v>子</v>
      </c>
      <c r="C5" s="94" t="str">
        <f>BigCF!C6</f>
        <v/>
      </c>
      <c r="D5" s="94" t="str">
        <f>BigCF!D6</f>
        <v xml:space="preserve"> </v>
      </c>
      <c r="E5" s="94" t="str">
        <f>BigCF!E6</f>
        <v xml:space="preserve"> </v>
      </c>
      <c r="F5" s="94" t="str">
        <f>BigCF!F6</f>
        <v xml:space="preserve"> </v>
      </c>
      <c r="G5" s="94" t="str">
        <f>BigCF!G6</f>
        <v xml:space="preserve"> </v>
      </c>
      <c r="H5" s="94" t="str">
        <f>BigCF!H6</f>
        <v xml:space="preserve"> </v>
      </c>
      <c r="I5" s="94" t="str">
        <f>BigCF!I6</f>
        <v xml:space="preserve"> </v>
      </c>
      <c r="J5" s="94" t="str">
        <f>BigCF!J6</f>
        <v xml:space="preserve"> </v>
      </c>
      <c r="K5" s="94" t="str">
        <f>BigCF!K6</f>
        <v xml:space="preserve"> </v>
      </c>
      <c r="L5" s="94" t="str">
        <f>BigCF!L6</f>
        <v xml:space="preserve"> </v>
      </c>
      <c r="M5" s="94" t="str">
        <f>BigCF!M6</f>
        <v xml:space="preserve"> </v>
      </c>
      <c r="N5" s="94" t="str">
        <f>BigCF!N6</f>
        <v xml:space="preserve"> </v>
      </c>
      <c r="O5" s="94" t="str">
        <f>BigCF!O6</f>
        <v xml:space="preserve"> </v>
      </c>
      <c r="P5" s="94" t="str">
        <f>BigCF!P6</f>
        <v xml:space="preserve"> </v>
      </c>
      <c r="Q5" s="94" t="str">
        <f>BigCF!Q6</f>
        <v xml:space="preserve"> </v>
      </c>
      <c r="R5" s="94" t="str">
        <f>BigCF!R6</f>
        <v xml:space="preserve"> </v>
      </c>
      <c r="S5" s="94" t="str">
        <f>BigCF!S6</f>
        <v xml:space="preserve"> </v>
      </c>
      <c r="T5" s="94" t="str">
        <f>BigCF!T6</f>
        <v xml:space="preserve"> </v>
      </c>
      <c r="U5" s="94" t="str">
        <f>BigCF!U6</f>
        <v xml:space="preserve"> </v>
      </c>
      <c r="V5" s="94" t="str">
        <f>BigCF!V6</f>
        <v xml:space="preserve"> </v>
      </c>
      <c r="W5" s="94" t="str">
        <f>BigCF!W6</f>
        <v xml:space="preserve"> </v>
      </c>
      <c r="X5" s="94" t="str">
        <f>BigCF!X6</f>
        <v xml:space="preserve"> </v>
      </c>
      <c r="Y5" s="94" t="str">
        <f>BigCF!Y6</f>
        <v xml:space="preserve"> </v>
      </c>
      <c r="Z5" s="94" t="str">
        <f>BigCF!Z6</f>
        <v xml:space="preserve"> </v>
      </c>
      <c r="AA5" s="94" t="str">
        <f>BigCF!AA6</f>
        <v xml:space="preserve"> </v>
      </c>
      <c r="AB5" s="94" t="str">
        <f>BigCF!AB6</f>
        <v xml:space="preserve"> </v>
      </c>
      <c r="AC5" s="94" t="str">
        <f>BigCF!AC6</f>
        <v xml:space="preserve"> </v>
      </c>
      <c r="AD5" s="94" t="str">
        <f>BigCF!AD6</f>
        <v xml:space="preserve"> </v>
      </c>
      <c r="AE5" s="94" t="str">
        <f>BigCF!AE6</f>
        <v xml:space="preserve"> </v>
      </c>
      <c r="AF5" s="94" t="str">
        <f>BigCF!AF6</f>
        <v xml:space="preserve"> </v>
      </c>
      <c r="AG5" s="94" t="str">
        <f>BigCF!AG6</f>
        <v xml:space="preserve"> </v>
      </c>
      <c r="AH5" s="94" t="str">
        <f>BigCF!AH6</f>
        <v xml:space="preserve"> </v>
      </c>
      <c r="AI5" s="94" t="str">
        <f>BigCF!AI6</f>
        <v xml:space="preserve"> </v>
      </c>
      <c r="AJ5" s="94" t="str">
        <f>BigCF!AJ6</f>
        <v xml:space="preserve"> </v>
      </c>
      <c r="AK5" s="94" t="str">
        <f>BigCF!AK6</f>
        <v xml:space="preserve"> </v>
      </c>
      <c r="AL5" s="94" t="str">
        <f>BigCF!AL6</f>
        <v xml:space="preserve"> </v>
      </c>
      <c r="AM5" s="94" t="str">
        <f>BigCF!AM6</f>
        <v xml:space="preserve"> </v>
      </c>
      <c r="AN5" s="94" t="str">
        <f>BigCF!AN6</f>
        <v xml:space="preserve"> </v>
      </c>
      <c r="AO5" s="94" t="str">
        <f>BigCF!AO6</f>
        <v xml:space="preserve"> </v>
      </c>
      <c r="AP5" s="94" t="str">
        <f>BigCF!AP6</f>
        <v xml:space="preserve"> </v>
      </c>
      <c r="AQ5" s="94" t="str">
        <f>BigCF!AQ6</f>
        <v xml:space="preserve"> </v>
      </c>
      <c r="AR5" s="94" t="str">
        <f>BigCF!AR6</f>
        <v xml:space="preserve"> </v>
      </c>
      <c r="AS5" s="94" t="str">
        <f>BigCF!AS6</f>
        <v xml:space="preserve"> </v>
      </c>
      <c r="AT5" s="94" t="str">
        <f>BigCF!AT6</f>
        <v xml:space="preserve"> </v>
      </c>
      <c r="AU5" s="94" t="str">
        <f>BigCF!AU6</f>
        <v xml:space="preserve"> </v>
      </c>
      <c r="AV5" s="94" t="str">
        <f>BigCF!AV6</f>
        <v xml:space="preserve"> </v>
      </c>
      <c r="AW5" s="94" t="str">
        <f>BigCF!AW6</f>
        <v xml:space="preserve"> </v>
      </c>
      <c r="AX5" s="94" t="str">
        <f>BigCF!AX6</f>
        <v xml:space="preserve"> </v>
      </c>
      <c r="AY5" s="94" t="str">
        <f>BigCF!AY6</f>
        <v xml:space="preserve"> </v>
      </c>
      <c r="AZ5" s="94" t="str">
        <f>BigCF!AZ6</f>
        <v xml:space="preserve"> </v>
      </c>
      <c r="BA5" s="94" t="str">
        <f>BigCF!BA6</f>
        <v xml:space="preserve"> </v>
      </c>
      <c r="BB5" s="94" t="str">
        <f>BigCF!BB6</f>
        <v xml:space="preserve"> </v>
      </c>
      <c r="BC5" s="94" t="str">
        <f>BigCF!BC6</f>
        <v xml:space="preserve"> </v>
      </c>
      <c r="BD5" s="94" t="str">
        <f>BigCF!BD6</f>
        <v xml:space="preserve"> </v>
      </c>
      <c r="BE5" s="94" t="str">
        <f>BigCF!BE6</f>
        <v xml:space="preserve"> </v>
      </c>
      <c r="BF5" s="94" t="str">
        <f>BigCF!BF6</f>
        <v xml:space="preserve"> </v>
      </c>
      <c r="BG5" s="94" t="str">
        <f>BigCF!BG6</f>
        <v xml:space="preserve"> </v>
      </c>
      <c r="BH5" s="94" t="str">
        <f>BigCF!BH6</f>
        <v xml:space="preserve"> </v>
      </c>
      <c r="BI5" s="94" t="str">
        <f>BigCF!BI6</f>
        <v xml:space="preserve"> </v>
      </c>
      <c r="BJ5" s="94" t="str">
        <f>BigCF!BJ6</f>
        <v xml:space="preserve"> </v>
      </c>
      <c r="BK5" s="94" t="str">
        <f>BigCF!BK6</f>
        <v xml:space="preserve"> </v>
      </c>
      <c r="BL5" s="94" t="e">
        <f>BigCF!#REF!</f>
        <v>#REF!</v>
      </c>
      <c r="BM5" s="94" t="e">
        <f>BigCF!#REF!</f>
        <v>#REF!</v>
      </c>
      <c r="BN5" s="94" t="e">
        <f>BigCF!#REF!</f>
        <v>#REF!</v>
      </c>
      <c r="BO5" s="94" t="e">
        <f>BigCF!#REF!</f>
        <v>#REF!</v>
      </c>
      <c r="BP5" s="94" t="e">
        <f>BigCF!#REF!</f>
        <v>#REF!</v>
      </c>
      <c r="BQ5" s="94" t="e">
        <f>BigCF!#REF!</f>
        <v>#REF!</v>
      </c>
      <c r="BR5" s="94" t="e">
        <f>BigCF!#REF!</f>
        <v>#REF!</v>
      </c>
      <c r="BS5" s="94" t="e">
        <f>BigCF!#REF!</f>
        <v>#REF!</v>
      </c>
      <c r="BT5" s="94" t="e">
        <f>BigCF!#REF!</f>
        <v>#REF!</v>
      </c>
      <c r="BU5" s="94" t="e">
        <f>BigCF!#REF!</f>
        <v>#REF!</v>
      </c>
      <c r="BV5" s="94" t="e">
        <f>BigCF!#REF!</f>
        <v>#REF!</v>
      </c>
      <c r="BW5" s="94" t="e">
        <f>BigCF!#REF!</f>
        <v>#REF!</v>
      </c>
      <c r="BX5" s="94" t="e">
        <f>BigCF!#REF!</f>
        <v>#REF!</v>
      </c>
      <c r="BY5" s="94" t="e">
        <f>BigCF!#REF!</f>
        <v>#REF!</v>
      </c>
      <c r="BZ5" s="94" t="e">
        <f>BigCF!#REF!</f>
        <v>#REF!</v>
      </c>
      <c r="CA5" s="94" t="e">
        <f>BigCF!#REF!</f>
        <v>#REF!</v>
      </c>
      <c r="CB5" s="94" t="e">
        <f>BigCF!#REF!</f>
        <v>#REF!</v>
      </c>
      <c r="CC5" s="94" t="e">
        <f>BigCF!#REF!</f>
        <v>#REF!</v>
      </c>
      <c r="CD5" s="94" t="e">
        <f>BigCF!#REF!</f>
        <v>#REF!</v>
      </c>
      <c r="CE5" s="94" t="e">
        <f>BigCF!#REF!</f>
        <v>#REF!</v>
      </c>
      <c r="CF5" s="94" t="e">
        <f>BigCF!#REF!</f>
        <v>#REF!</v>
      </c>
      <c r="CG5" s="94" t="e">
        <f>BigCF!#REF!</f>
        <v>#REF!</v>
      </c>
      <c r="CH5" s="94" t="e">
        <f>BigCF!#REF!</f>
        <v>#REF!</v>
      </c>
      <c r="CI5" s="94" t="e">
        <f>BigCF!#REF!</f>
        <v>#REF!</v>
      </c>
      <c r="CJ5" s="94" t="e">
        <f>BigCF!#REF!</f>
        <v>#REF!</v>
      </c>
      <c r="CK5" s="94" t="e">
        <f>BigCF!#REF!</f>
        <v>#REF!</v>
      </c>
      <c r="CL5" s="94" t="e">
        <f>BigCF!#REF!</f>
        <v>#REF!</v>
      </c>
      <c r="CM5" s="94" t="e">
        <f>BigCF!#REF!</f>
        <v>#REF!</v>
      </c>
      <c r="CN5" s="94" t="e">
        <f>BigCF!#REF!</f>
        <v>#REF!</v>
      </c>
      <c r="CO5" s="94" t="e">
        <f>BigCF!#REF!</f>
        <v>#REF!</v>
      </c>
      <c r="CP5" s="94" t="e">
        <f>BigCF!#REF!</f>
        <v>#REF!</v>
      </c>
      <c r="CQ5" s="94" t="e">
        <f>BigCF!#REF!</f>
        <v>#REF!</v>
      </c>
      <c r="CR5" s="94" t="e">
        <f>BigCF!#REF!</f>
        <v>#REF!</v>
      </c>
      <c r="CS5" s="94" t="e">
        <f>BigCF!#REF!</f>
        <v>#REF!</v>
      </c>
      <c r="CT5" s="94" t="e">
        <f>BigCF!#REF!</f>
        <v>#REF!</v>
      </c>
      <c r="CU5" s="94" t="e">
        <f>BigCF!#REF!</f>
        <v>#REF!</v>
      </c>
      <c r="CV5" s="94" t="e">
        <f>BigCF!#REF!</f>
        <v>#REF!</v>
      </c>
      <c r="CW5" s="94" t="e">
        <f>BigCF!#REF!</f>
        <v>#REF!</v>
      </c>
      <c r="CX5" s="94" t="e">
        <f>BigCF!#REF!</f>
        <v>#REF!</v>
      </c>
      <c r="CY5" s="94" t="e">
        <f>BigCF!#REF!</f>
        <v>#REF!</v>
      </c>
      <c r="CZ5" s="94" t="e">
        <f>BigCF!#REF!</f>
        <v>#REF!</v>
      </c>
    </row>
    <row r="6" spans="2:104">
      <c r="B6" s="94" t="str">
        <f>BigCF!B7</f>
        <v>子</v>
      </c>
      <c r="C6" s="94" t="str">
        <f>BigCF!C7</f>
        <v/>
      </c>
      <c r="D6" s="94" t="str">
        <f>BigCF!D7</f>
        <v xml:space="preserve"> </v>
      </c>
      <c r="E6" s="94" t="str">
        <f>BigCF!E7</f>
        <v xml:space="preserve"> </v>
      </c>
      <c r="F6" s="94" t="str">
        <f>BigCF!F7</f>
        <v xml:space="preserve"> </v>
      </c>
      <c r="G6" s="94" t="str">
        <f>BigCF!G7</f>
        <v xml:space="preserve"> </v>
      </c>
      <c r="H6" s="94" t="str">
        <f>BigCF!H7</f>
        <v xml:space="preserve"> </v>
      </c>
      <c r="I6" s="94" t="str">
        <f>BigCF!I7</f>
        <v xml:space="preserve"> </v>
      </c>
      <c r="J6" s="94" t="str">
        <f>BigCF!J7</f>
        <v xml:space="preserve"> </v>
      </c>
      <c r="K6" s="94" t="str">
        <f>BigCF!K7</f>
        <v xml:space="preserve"> </v>
      </c>
      <c r="L6" s="94" t="str">
        <f>BigCF!L7</f>
        <v xml:space="preserve"> </v>
      </c>
      <c r="M6" s="94" t="str">
        <f>BigCF!M7</f>
        <v xml:space="preserve"> </v>
      </c>
      <c r="N6" s="94" t="str">
        <f>BigCF!N7</f>
        <v xml:space="preserve"> </v>
      </c>
      <c r="O6" s="94" t="str">
        <f>BigCF!O7</f>
        <v xml:space="preserve"> </v>
      </c>
      <c r="P6" s="94" t="str">
        <f>BigCF!P7</f>
        <v xml:space="preserve"> </v>
      </c>
      <c r="Q6" s="94" t="str">
        <f>BigCF!Q7</f>
        <v xml:space="preserve"> </v>
      </c>
      <c r="R6" s="94" t="str">
        <f>BigCF!R7</f>
        <v xml:space="preserve"> </v>
      </c>
      <c r="S6" s="94" t="str">
        <f>BigCF!S7</f>
        <v xml:space="preserve"> </v>
      </c>
      <c r="T6" s="94" t="str">
        <f>BigCF!T7</f>
        <v xml:space="preserve"> </v>
      </c>
      <c r="U6" s="94" t="str">
        <f>BigCF!U7</f>
        <v xml:space="preserve"> </v>
      </c>
      <c r="V6" s="94" t="str">
        <f>BigCF!V7</f>
        <v xml:space="preserve"> </v>
      </c>
      <c r="W6" s="94" t="str">
        <f>BigCF!W7</f>
        <v xml:space="preserve"> </v>
      </c>
      <c r="X6" s="94" t="str">
        <f>BigCF!X7</f>
        <v xml:space="preserve"> </v>
      </c>
      <c r="Y6" s="94" t="str">
        <f>BigCF!Y7</f>
        <v xml:space="preserve"> </v>
      </c>
      <c r="Z6" s="94" t="str">
        <f>BigCF!Z7</f>
        <v xml:space="preserve"> </v>
      </c>
      <c r="AA6" s="94" t="str">
        <f>BigCF!AA7</f>
        <v xml:space="preserve"> </v>
      </c>
      <c r="AB6" s="94" t="str">
        <f>BigCF!AB7</f>
        <v xml:space="preserve"> </v>
      </c>
      <c r="AC6" s="94" t="str">
        <f>BigCF!AC7</f>
        <v xml:space="preserve"> </v>
      </c>
      <c r="AD6" s="94" t="str">
        <f>BigCF!AD7</f>
        <v xml:space="preserve"> </v>
      </c>
      <c r="AE6" s="94" t="str">
        <f>BigCF!AE7</f>
        <v xml:space="preserve"> </v>
      </c>
      <c r="AF6" s="94" t="str">
        <f>BigCF!AF7</f>
        <v xml:space="preserve"> </v>
      </c>
      <c r="AG6" s="94" t="str">
        <f>BigCF!AG7</f>
        <v xml:space="preserve"> </v>
      </c>
      <c r="AH6" s="94" t="str">
        <f>BigCF!AH7</f>
        <v xml:space="preserve"> </v>
      </c>
      <c r="AI6" s="94" t="str">
        <f>BigCF!AI7</f>
        <v xml:space="preserve"> </v>
      </c>
      <c r="AJ6" s="94" t="str">
        <f>BigCF!AJ7</f>
        <v xml:space="preserve"> </v>
      </c>
      <c r="AK6" s="94" t="str">
        <f>BigCF!AK7</f>
        <v xml:space="preserve"> </v>
      </c>
      <c r="AL6" s="94" t="str">
        <f>BigCF!AL7</f>
        <v xml:space="preserve"> </v>
      </c>
      <c r="AM6" s="94" t="str">
        <f>BigCF!AM7</f>
        <v xml:space="preserve"> </v>
      </c>
      <c r="AN6" s="94" t="str">
        <f>BigCF!AN7</f>
        <v xml:space="preserve"> </v>
      </c>
      <c r="AO6" s="94" t="str">
        <f>BigCF!AO7</f>
        <v xml:space="preserve"> </v>
      </c>
      <c r="AP6" s="94" t="str">
        <f>BigCF!AP7</f>
        <v xml:space="preserve"> </v>
      </c>
      <c r="AQ6" s="94" t="str">
        <f>BigCF!AQ7</f>
        <v xml:space="preserve"> </v>
      </c>
      <c r="AR6" s="94" t="str">
        <f>BigCF!AR7</f>
        <v xml:space="preserve"> </v>
      </c>
      <c r="AS6" s="94" t="str">
        <f>BigCF!AS7</f>
        <v xml:space="preserve"> </v>
      </c>
      <c r="AT6" s="94" t="str">
        <f>BigCF!AT7</f>
        <v xml:space="preserve"> </v>
      </c>
      <c r="AU6" s="94" t="str">
        <f>BigCF!AU7</f>
        <v xml:space="preserve"> </v>
      </c>
      <c r="AV6" s="94" t="str">
        <f>BigCF!AV7</f>
        <v xml:space="preserve"> </v>
      </c>
      <c r="AW6" s="94" t="str">
        <f>BigCF!AW7</f>
        <v xml:space="preserve"> </v>
      </c>
      <c r="AX6" s="94" t="str">
        <f>BigCF!AX7</f>
        <v xml:space="preserve"> </v>
      </c>
      <c r="AY6" s="94" t="str">
        <f>BigCF!AY7</f>
        <v xml:space="preserve"> </v>
      </c>
      <c r="AZ6" s="94" t="str">
        <f>BigCF!AZ7</f>
        <v xml:space="preserve"> </v>
      </c>
      <c r="BA6" s="94" t="str">
        <f>BigCF!BA7</f>
        <v xml:space="preserve"> </v>
      </c>
      <c r="BB6" s="94" t="str">
        <f>BigCF!BB7</f>
        <v xml:space="preserve"> </v>
      </c>
      <c r="BC6" s="94" t="str">
        <f>BigCF!BC7</f>
        <v xml:space="preserve"> </v>
      </c>
      <c r="BD6" s="94" t="str">
        <f>BigCF!BD7</f>
        <v xml:space="preserve"> </v>
      </c>
      <c r="BE6" s="94" t="str">
        <f>BigCF!BE7</f>
        <v xml:space="preserve"> </v>
      </c>
      <c r="BF6" s="94" t="str">
        <f>BigCF!BF7</f>
        <v xml:space="preserve"> </v>
      </c>
      <c r="BG6" s="94" t="str">
        <f>BigCF!BG7</f>
        <v xml:space="preserve"> </v>
      </c>
      <c r="BH6" s="94" t="str">
        <f>BigCF!BH7</f>
        <v xml:space="preserve"> </v>
      </c>
      <c r="BI6" s="94" t="str">
        <f>BigCF!BI7</f>
        <v xml:space="preserve"> </v>
      </c>
      <c r="BJ6" s="94" t="str">
        <f>BigCF!BJ7</f>
        <v xml:space="preserve"> </v>
      </c>
      <c r="BK6" s="94" t="str">
        <f>BigCF!BK7</f>
        <v xml:space="preserve"> </v>
      </c>
      <c r="BL6" s="94" t="e">
        <f>BigCF!#REF!</f>
        <v>#REF!</v>
      </c>
      <c r="BM6" s="94" t="e">
        <f>BigCF!#REF!</f>
        <v>#REF!</v>
      </c>
      <c r="BN6" s="94" t="e">
        <f>BigCF!#REF!</f>
        <v>#REF!</v>
      </c>
      <c r="BO6" s="94" t="e">
        <f>BigCF!#REF!</f>
        <v>#REF!</v>
      </c>
      <c r="BP6" s="94" t="e">
        <f>BigCF!#REF!</f>
        <v>#REF!</v>
      </c>
      <c r="BQ6" s="94" t="e">
        <f>BigCF!#REF!</f>
        <v>#REF!</v>
      </c>
      <c r="BR6" s="94" t="e">
        <f>BigCF!#REF!</f>
        <v>#REF!</v>
      </c>
      <c r="BS6" s="94" t="e">
        <f>BigCF!#REF!</f>
        <v>#REF!</v>
      </c>
      <c r="BT6" s="94" t="e">
        <f>BigCF!#REF!</f>
        <v>#REF!</v>
      </c>
      <c r="BU6" s="94" t="e">
        <f>BigCF!#REF!</f>
        <v>#REF!</v>
      </c>
      <c r="BV6" s="94" t="e">
        <f>BigCF!#REF!</f>
        <v>#REF!</v>
      </c>
      <c r="BW6" s="94" t="e">
        <f>BigCF!#REF!</f>
        <v>#REF!</v>
      </c>
      <c r="BX6" s="94" t="e">
        <f>BigCF!#REF!</f>
        <v>#REF!</v>
      </c>
      <c r="BY6" s="94" t="e">
        <f>BigCF!#REF!</f>
        <v>#REF!</v>
      </c>
      <c r="BZ6" s="94" t="e">
        <f>BigCF!#REF!</f>
        <v>#REF!</v>
      </c>
      <c r="CA6" s="94" t="e">
        <f>BigCF!#REF!</f>
        <v>#REF!</v>
      </c>
      <c r="CB6" s="94" t="e">
        <f>BigCF!#REF!</f>
        <v>#REF!</v>
      </c>
      <c r="CC6" s="94" t="e">
        <f>BigCF!#REF!</f>
        <v>#REF!</v>
      </c>
      <c r="CD6" s="94" t="e">
        <f>BigCF!#REF!</f>
        <v>#REF!</v>
      </c>
      <c r="CE6" s="94" t="e">
        <f>BigCF!#REF!</f>
        <v>#REF!</v>
      </c>
      <c r="CF6" s="94" t="e">
        <f>BigCF!#REF!</f>
        <v>#REF!</v>
      </c>
      <c r="CG6" s="94" t="e">
        <f>BigCF!#REF!</f>
        <v>#REF!</v>
      </c>
      <c r="CH6" s="94" t="e">
        <f>BigCF!#REF!</f>
        <v>#REF!</v>
      </c>
      <c r="CI6" s="94" t="e">
        <f>BigCF!#REF!</f>
        <v>#REF!</v>
      </c>
      <c r="CJ6" s="94" t="e">
        <f>BigCF!#REF!</f>
        <v>#REF!</v>
      </c>
      <c r="CK6" s="94" t="e">
        <f>BigCF!#REF!</f>
        <v>#REF!</v>
      </c>
      <c r="CL6" s="94" t="e">
        <f>BigCF!#REF!</f>
        <v>#REF!</v>
      </c>
      <c r="CM6" s="94" t="e">
        <f>BigCF!#REF!</f>
        <v>#REF!</v>
      </c>
      <c r="CN6" s="94" t="e">
        <f>BigCF!#REF!</f>
        <v>#REF!</v>
      </c>
      <c r="CO6" s="94" t="e">
        <f>BigCF!#REF!</f>
        <v>#REF!</v>
      </c>
      <c r="CP6" s="94" t="e">
        <f>BigCF!#REF!</f>
        <v>#REF!</v>
      </c>
      <c r="CQ6" s="94" t="e">
        <f>BigCF!#REF!</f>
        <v>#REF!</v>
      </c>
      <c r="CR6" s="94" t="e">
        <f>BigCF!#REF!</f>
        <v>#REF!</v>
      </c>
      <c r="CS6" s="94" t="e">
        <f>BigCF!#REF!</f>
        <v>#REF!</v>
      </c>
      <c r="CT6" s="94" t="e">
        <f>BigCF!#REF!</f>
        <v>#REF!</v>
      </c>
      <c r="CU6" s="94" t="e">
        <f>BigCF!#REF!</f>
        <v>#REF!</v>
      </c>
      <c r="CV6" s="94" t="e">
        <f>BigCF!#REF!</f>
        <v>#REF!</v>
      </c>
      <c r="CW6" s="94" t="e">
        <f>BigCF!#REF!</f>
        <v>#REF!</v>
      </c>
      <c r="CX6" s="94" t="e">
        <f>BigCF!#REF!</f>
        <v>#REF!</v>
      </c>
      <c r="CY6" s="94" t="e">
        <f>BigCF!#REF!</f>
        <v>#REF!</v>
      </c>
      <c r="CZ6" s="94" t="e">
        <f>BigCF!#REF!</f>
        <v>#REF!</v>
      </c>
    </row>
    <row r="7" spans="2:104">
      <c r="B7" s="94" t="str">
        <f>BigCF!B8</f>
        <v>子</v>
      </c>
      <c r="C7" s="94" t="str">
        <f>BigCF!C8</f>
        <v/>
      </c>
      <c r="D7" s="94" t="str">
        <f>BigCF!D8</f>
        <v xml:space="preserve"> </v>
      </c>
      <c r="E7" s="94" t="str">
        <f>BigCF!E8</f>
        <v xml:space="preserve"> </v>
      </c>
      <c r="F7" s="94" t="str">
        <f>BigCF!F8</f>
        <v xml:space="preserve"> </v>
      </c>
      <c r="G7" s="94" t="str">
        <f>BigCF!G8</f>
        <v xml:space="preserve"> </v>
      </c>
      <c r="H7" s="94" t="str">
        <f>BigCF!H8</f>
        <v xml:space="preserve"> </v>
      </c>
      <c r="I7" s="94" t="str">
        <f>BigCF!I8</f>
        <v xml:space="preserve"> </v>
      </c>
      <c r="J7" s="94" t="str">
        <f>BigCF!J8</f>
        <v xml:space="preserve"> </v>
      </c>
      <c r="K7" s="94" t="str">
        <f>BigCF!K8</f>
        <v xml:space="preserve"> </v>
      </c>
      <c r="L7" s="94" t="str">
        <f>BigCF!L8</f>
        <v xml:space="preserve"> </v>
      </c>
      <c r="M7" s="94" t="str">
        <f>BigCF!M8</f>
        <v xml:space="preserve"> </v>
      </c>
      <c r="N7" s="94" t="str">
        <f>BigCF!N8</f>
        <v xml:space="preserve"> </v>
      </c>
      <c r="O7" s="94" t="str">
        <f>BigCF!O8</f>
        <v xml:space="preserve"> </v>
      </c>
      <c r="P7" s="94" t="str">
        <f>BigCF!P8</f>
        <v xml:space="preserve"> </v>
      </c>
      <c r="Q7" s="94" t="str">
        <f>BigCF!Q8</f>
        <v xml:space="preserve"> </v>
      </c>
      <c r="R7" s="94" t="str">
        <f>BigCF!R8</f>
        <v xml:space="preserve"> </v>
      </c>
      <c r="S7" s="94" t="str">
        <f>BigCF!S8</f>
        <v xml:space="preserve"> </v>
      </c>
      <c r="T7" s="94" t="str">
        <f>BigCF!T8</f>
        <v xml:space="preserve"> </v>
      </c>
      <c r="U7" s="94" t="str">
        <f>BigCF!U8</f>
        <v xml:space="preserve"> </v>
      </c>
      <c r="V7" s="94" t="str">
        <f>BigCF!V8</f>
        <v xml:space="preserve"> </v>
      </c>
      <c r="W7" s="94" t="str">
        <f>BigCF!W8</f>
        <v xml:space="preserve"> </v>
      </c>
      <c r="X7" s="94" t="str">
        <f>BigCF!X8</f>
        <v xml:space="preserve"> </v>
      </c>
      <c r="Y7" s="94" t="str">
        <f>BigCF!Y8</f>
        <v xml:space="preserve"> </v>
      </c>
      <c r="Z7" s="94" t="str">
        <f>BigCF!Z8</f>
        <v xml:space="preserve"> </v>
      </c>
      <c r="AA7" s="94" t="str">
        <f>BigCF!AA8</f>
        <v xml:space="preserve"> </v>
      </c>
      <c r="AB7" s="94" t="str">
        <f>BigCF!AB8</f>
        <v xml:space="preserve"> </v>
      </c>
      <c r="AC7" s="94" t="str">
        <f>BigCF!AC8</f>
        <v xml:space="preserve"> </v>
      </c>
      <c r="AD7" s="94" t="str">
        <f>BigCF!AD8</f>
        <v xml:space="preserve"> </v>
      </c>
      <c r="AE7" s="94" t="str">
        <f>BigCF!AE8</f>
        <v xml:space="preserve"> </v>
      </c>
      <c r="AF7" s="94" t="str">
        <f>BigCF!AF8</f>
        <v xml:space="preserve"> </v>
      </c>
      <c r="AG7" s="94" t="str">
        <f>BigCF!AG8</f>
        <v xml:space="preserve"> </v>
      </c>
      <c r="AH7" s="94" t="str">
        <f>BigCF!AH8</f>
        <v xml:space="preserve"> </v>
      </c>
      <c r="AI7" s="94" t="str">
        <f>BigCF!AI8</f>
        <v xml:space="preserve"> </v>
      </c>
      <c r="AJ7" s="94" t="str">
        <f>BigCF!AJ8</f>
        <v xml:space="preserve"> </v>
      </c>
      <c r="AK7" s="94" t="str">
        <f>BigCF!AK8</f>
        <v xml:space="preserve"> </v>
      </c>
      <c r="AL7" s="94" t="str">
        <f>BigCF!AL8</f>
        <v xml:space="preserve"> </v>
      </c>
      <c r="AM7" s="94" t="str">
        <f>BigCF!AM8</f>
        <v xml:space="preserve"> </v>
      </c>
      <c r="AN7" s="94" t="str">
        <f>BigCF!AN8</f>
        <v xml:space="preserve"> </v>
      </c>
      <c r="AO7" s="94" t="str">
        <f>BigCF!AO8</f>
        <v xml:space="preserve"> </v>
      </c>
      <c r="AP7" s="94" t="str">
        <f>BigCF!AP8</f>
        <v xml:space="preserve"> </v>
      </c>
      <c r="AQ7" s="94" t="str">
        <f>BigCF!AQ8</f>
        <v xml:space="preserve"> </v>
      </c>
      <c r="AR7" s="94" t="str">
        <f>BigCF!AR8</f>
        <v xml:space="preserve"> </v>
      </c>
      <c r="AS7" s="94" t="str">
        <f>BigCF!AS8</f>
        <v xml:space="preserve"> </v>
      </c>
      <c r="AT7" s="94" t="str">
        <f>BigCF!AT8</f>
        <v xml:space="preserve"> </v>
      </c>
      <c r="AU7" s="94" t="str">
        <f>BigCF!AU8</f>
        <v xml:space="preserve"> </v>
      </c>
      <c r="AV7" s="94" t="str">
        <f>BigCF!AV8</f>
        <v xml:space="preserve"> </v>
      </c>
      <c r="AW7" s="94" t="str">
        <f>BigCF!AW8</f>
        <v xml:space="preserve"> </v>
      </c>
      <c r="AX7" s="94" t="str">
        <f>BigCF!AX8</f>
        <v xml:space="preserve"> </v>
      </c>
      <c r="AY7" s="94" t="str">
        <f>BigCF!AY8</f>
        <v xml:space="preserve"> </v>
      </c>
      <c r="AZ7" s="94" t="str">
        <f>BigCF!AZ8</f>
        <v xml:space="preserve"> </v>
      </c>
      <c r="BA7" s="94" t="str">
        <f>BigCF!BA8</f>
        <v xml:space="preserve"> </v>
      </c>
      <c r="BB7" s="94" t="str">
        <f>BigCF!BB8</f>
        <v xml:space="preserve"> </v>
      </c>
      <c r="BC7" s="94" t="str">
        <f>BigCF!BC8</f>
        <v xml:space="preserve"> </v>
      </c>
      <c r="BD7" s="94" t="str">
        <f>BigCF!BD8</f>
        <v xml:space="preserve"> </v>
      </c>
      <c r="BE7" s="94" t="str">
        <f>BigCF!BE8</f>
        <v xml:space="preserve"> </v>
      </c>
      <c r="BF7" s="94" t="str">
        <f>BigCF!BF8</f>
        <v xml:space="preserve"> </v>
      </c>
      <c r="BG7" s="94" t="str">
        <f>BigCF!BG8</f>
        <v xml:space="preserve"> </v>
      </c>
      <c r="BH7" s="94" t="str">
        <f>BigCF!BH8</f>
        <v xml:space="preserve"> </v>
      </c>
      <c r="BI7" s="94" t="str">
        <f>BigCF!BI8</f>
        <v xml:space="preserve"> </v>
      </c>
      <c r="BJ7" s="94" t="str">
        <f>BigCF!BJ8</f>
        <v xml:space="preserve"> </v>
      </c>
      <c r="BK7" s="94" t="str">
        <f>BigCF!BK8</f>
        <v xml:space="preserve"> </v>
      </c>
      <c r="BL7" s="94" t="e">
        <f>BigCF!#REF!</f>
        <v>#REF!</v>
      </c>
      <c r="BM7" s="94" t="e">
        <f>BigCF!#REF!</f>
        <v>#REF!</v>
      </c>
      <c r="BN7" s="94" t="e">
        <f>BigCF!#REF!</f>
        <v>#REF!</v>
      </c>
      <c r="BO7" s="94" t="e">
        <f>BigCF!#REF!</f>
        <v>#REF!</v>
      </c>
      <c r="BP7" s="94" t="e">
        <f>BigCF!#REF!</f>
        <v>#REF!</v>
      </c>
      <c r="BQ7" s="94" t="e">
        <f>BigCF!#REF!</f>
        <v>#REF!</v>
      </c>
      <c r="BR7" s="94" t="e">
        <f>BigCF!#REF!</f>
        <v>#REF!</v>
      </c>
      <c r="BS7" s="94" t="e">
        <f>BigCF!#REF!</f>
        <v>#REF!</v>
      </c>
      <c r="BT7" s="94" t="e">
        <f>BigCF!#REF!</f>
        <v>#REF!</v>
      </c>
      <c r="BU7" s="94" t="e">
        <f>BigCF!#REF!</f>
        <v>#REF!</v>
      </c>
      <c r="BV7" s="94" t="e">
        <f>BigCF!#REF!</f>
        <v>#REF!</v>
      </c>
      <c r="BW7" s="94" t="e">
        <f>BigCF!#REF!</f>
        <v>#REF!</v>
      </c>
      <c r="BX7" s="94" t="e">
        <f>BigCF!#REF!</f>
        <v>#REF!</v>
      </c>
      <c r="BY7" s="94" t="e">
        <f>BigCF!#REF!</f>
        <v>#REF!</v>
      </c>
      <c r="BZ7" s="94" t="e">
        <f>BigCF!#REF!</f>
        <v>#REF!</v>
      </c>
      <c r="CA7" s="94" t="e">
        <f>BigCF!#REF!</f>
        <v>#REF!</v>
      </c>
      <c r="CB7" s="94" t="e">
        <f>BigCF!#REF!</f>
        <v>#REF!</v>
      </c>
      <c r="CC7" s="94" t="e">
        <f>BigCF!#REF!</f>
        <v>#REF!</v>
      </c>
      <c r="CD7" s="94" t="e">
        <f>BigCF!#REF!</f>
        <v>#REF!</v>
      </c>
      <c r="CE7" s="94" t="e">
        <f>BigCF!#REF!</f>
        <v>#REF!</v>
      </c>
      <c r="CF7" s="94" t="e">
        <f>BigCF!#REF!</f>
        <v>#REF!</v>
      </c>
      <c r="CG7" s="94" t="e">
        <f>BigCF!#REF!</f>
        <v>#REF!</v>
      </c>
      <c r="CH7" s="94" t="e">
        <f>BigCF!#REF!</f>
        <v>#REF!</v>
      </c>
      <c r="CI7" s="94" t="e">
        <f>BigCF!#REF!</f>
        <v>#REF!</v>
      </c>
      <c r="CJ7" s="94" t="e">
        <f>BigCF!#REF!</f>
        <v>#REF!</v>
      </c>
      <c r="CK7" s="94" t="e">
        <f>BigCF!#REF!</f>
        <v>#REF!</v>
      </c>
      <c r="CL7" s="94" t="e">
        <f>BigCF!#REF!</f>
        <v>#REF!</v>
      </c>
      <c r="CM7" s="94" t="e">
        <f>BigCF!#REF!</f>
        <v>#REF!</v>
      </c>
      <c r="CN7" s="94" t="e">
        <f>BigCF!#REF!</f>
        <v>#REF!</v>
      </c>
      <c r="CO7" s="94" t="e">
        <f>BigCF!#REF!</f>
        <v>#REF!</v>
      </c>
      <c r="CP7" s="94" t="e">
        <f>BigCF!#REF!</f>
        <v>#REF!</v>
      </c>
      <c r="CQ7" s="94" t="e">
        <f>BigCF!#REF!</f>
        <v>#REF!</v>
      </c>
      <c r="CR7" s="94" t="e">
        <f>BigCF!#REF!</f>
        <v>#REF!</v>
      </c>
      <c r="CS7" s="94" t="e">
        <f>BigCF!#REF!</f>
        <v>#REF!</v>
      </c>
      <c r="CT7" s="94" t="e">
        <f>BigCF!#REF!</f>
        <v>#REF!</v>
      </c>
      <c r="CU7" s="94" t="e">
        <f>BigCF!#REF!</f>
        <v>#REF!</v>
      </c>
      <c r="CV7" s="94" t="e">
        <f>BigCF!#REF!</f>
        <v>#REF!</v>
      </c>
      <c r="CW7" s="94" t="e">
        <f>BigCF!#REF!</f>
        <v>#REF!</v>
      </c>
      <c r="CX7" s="94" t="e">
        <f>BigCF!#REF!</f>
        <v>#REF!</v>
      </c>
      <c r="CY7" s="94" t="e">
        <f>BigCF!#REF!</f>
        <v>#REF!</v>
      </c>
      <c r="CZ7" s="94" t="e">
        <f>BigCF!#REF!</f>
        <v>#REF!</v>
      </c>
    </row>
    <row r="8" spans="2:104">
      <c r="B8" s="94" t="str">
        <f>BigCF!B9</f>
        <v>子</v>
      </c>
      <c r="C8" s="94" t="str">
        <f>BigCF!C9</f>
        <v/>
      </c>
      <c r="D8" s="94" t="str">
        <f>BigCF!D9</f>
        <v xml:space="preserve"> </v>
      </c>
      <c r="E8" s="94" t="str">
        <f>BigCF!E9</f>
        <v xml:space="preserve"> </v>
      </c>
      <c r="F8" s="94" t="str">
        <f>BigCF!F9</f>
        <v xml:space="preserve"> </v>
      </c>
      <c r="G8" s="94" t="str">
        <f>BigCF!G9</f>
        <v xml:space="preserve"> </v>
      </c>
      <c r="H8" s="94" t="str">
        <f>BigCF!H9</f>
        <v xml:space="preserve"> </v>
      </c>
      <c r="I8" s="94" t="str">
        <f>BigCF!I9</f>
        <v xml:space="preserve"> </v>
      </c>
      <c r="J8" s="94" t="str">
        <f>BigCF!J9</f>
        <v xml:space="preserve"> </v>
      </c>
      <c r="K8" s="94" t="str">
        <f>BigCF!K9</f>
        <v xml:space="preserve"> </v>
      </c>
      <c r="L8" s="94" t="str">
        <f>BigCF!L9</f>
        <v xml:space="preserve"> </v>
      </c>
      <c r="M8" s="94" t="str">
        <f>BigCF!M9</f>
        <v xml:space="preserve"> </v>
      </c>
      <c r="N8" s="94" t="str">
        <f>BigCF!N9</f>
        <v xml:space="preserve"> </v>
      </c>
      <c r="O8" s="94" t="str">
        <f>BigCF!O9</f>
        <v xml:space="preserve"> </v>
      </c>
      <c r="P8" s="94" t="str">
        <f>BigCF!P9</f>
        <v xml:space="preserve"> </v>
      </c>
      <c r="Q8" s="94" t="str">
        <f>BigCF!Q9</f>
        <v xml:space="preserve"> </v>
      </c>
      <c r="R8" s="94" t="str">
        <f>BigCF!R9</f>
        <v xml:space="preserve"> </v>
      </c>
      <c r="S8" s="94" t="str">
        <f>BigCF!S9</f>
        <v xml:space="preserve"> </v>
      </c>
      <c r="T8" s="94" t="str">
        <f>BigCF!T9</f>
        <v xml:space="preserve"> </v>
      </c>
      <c r="U8" s="94" t="str">
        <f>BigCF!U9</f>
        <v xml:space="preserve"> </v>
      </c>
      <c r="V8" s="94" t="str">
        <f>BigCF!V9</f>
        <v xml:space="preserve"> </v>
      </c>
      <c r="W8" s="94" t="str">
        <f>BigCF!W9</f>
        <v xml:space="preserve"> </v>
      </c>
      <c r="X8" s="94" t="str">
        <f>BigCF!X9</f>
        <v xml:space="preserve"> </v>
      </c>
      <c r="Y8" s="94" t="str">
        <f>BigCF!Y9</f>
        <v xml:space="preserve"> </v>
      </c>
      <c r="Z8" s="94" t="str">
        <f>BigCF!Z9</f>
        <v xml:space="preserve"> </v>
      </c>
      <c r="AA8" s="94" t="str">
        <f>BigCF!AA9</f>
        <v xml:space="preserve"> </v>
      </c>
      <c r="AB8" s="94" t="str">
        <f>BigCF!AB9</f>
        <v xml:space="preserve"> </v>
      </c>
      <c r="AC8" s="94" t="str">
        <f>BigCF!AC9</f>
        <v xml:space="preserve"> </v>
      </c>
      <c r="AD8" s="94" t="str">
        <f>BigCF!AD9</f>
        <v xml:space="preserve"> </v>
      </c>
      <c r="AE8" s="94" t="str">
        <f>BigCF!AE9</f>
        <v xml:space="preserve"> </v>
      </c>
      <c r="AF8" s="94" t="str">
        <f>BigCF!AF9</f>
        <v xml:space="preserve"> </v>
      </c>
      <c r="AG8" s="94" t="str">
        <f>BigCF!AG9</f>
        <v xml:space="preserve"> </v>
      </c>
      <c r="AH8" s="94" t="str">
        <f>BigCF!AH9</f>
        <v xml:space="preserve"> </v>
      </c>
      <c r="AI8" s="94" t="str">
        <f>BigCF!AI9</f>
        <v xml:space="preserve"> </v>
      </c>
      <c r="AJ8" s="94" t="str">
        <f>BigCF!AJ9</f>
        <v xml:space="preserve"> </v>
      </c>
      <c r="AK8" s="94" t="str">
        <f>BigCF!AK9</f>
        <v xml:space="preserve"> </v>
      </c>
      <c r="AL8" s="94" t="str">
        <f>BigCF!AL9</f>
        <v xml:space="preserve"> </v>
      </c>
      <c r="AM8" s="94" t="str">
        <f>BigCF!AM9</f>
        <v xml:space="preserve"> </v>
      </c>
      <c r="AN8" s="94" t="str">
        <f>BigCF!AN9</f>
        <v xml:space="preserve"> </v>
      </c>
      <c r="AO8" s="94" t="str">
        <f>BigCF!AO9</f>
        <v xml:space="preserve"> </v>
      </c>
      <c r="AP8" s="94" t="str">
        <f>BigCF!AP9</f>
        <v xml:space="preserve"> </v>
      </c>
      <c r="AQ8" s="94" t="str">
        <f>BigCF!AQ9</f>
        <v xml:space="preserve"> </v>
      </c>
      <c r="AR8" s="94" t="str">
        <f>BigCF!AR9</f>
        <v xml:space="preserve"> </v>
      </c>
      <c r="AS8" s="94" t="str">
        <f>BigCF!AS9</f>
        <v xml:space="preserve"> </v>
      </c>
      <c r="AT8" s="94" t="str">
        <f>BigCF!AT9</f>
        <v xml:space="preserve"> </v>
      </c>
      <c r="AU8" s="94" t="str">
        <f>BigCF!AU9</f>
        <v xml:space="preserve"> </v>
      </c>
      <c r="AV8" s="94" t="str">
        <f>BigCF!AV9</f>
        <v xml:space="preserve"> </v>
      </c>
      <c r="AW8" s="94" t="str">
        <f>BigCF!AW9</f>
        <v xml:space="preserve"> </v>
      </c>
      <c r="AX8" s="94" t="str">
        <f>BigCF!AX9</f>
        <v xml:space="preserve"> </v>
      </c>
      <c r="AY8" s="94" t="str">
        <f>BigCF!AY9</f>
        <v xml:space="preserve"> </v>
      </c>
      <c r="AZ8" s="94" t="str">
        <f>BigCF!AZ9</f>
        <v xml:space="preserve"> </v>
      </c>
      <c r="BA8" s="94" t="str">
        <f>BigCF!BA9</f>
        <v xml:space="preserve"> </v>
      </c>
      <c r="BB8" s="94" t="str">
        <f>BigCF!BB9</f>
        <v xml:space="preserve"> </v>
      </c>
      <c r="BC8" s="94" t="str">
        <f>BigCF!BC9</f>
        <v xml:space="preserve"> </v>
      </c>
      <c r="BD8" s="94" t="str">
        <f>BigCF!BD9</f>
        <v xml:space="preserve"> </v>
      </c>
      <c r="BE8" s="94" t="str">
        <f>BigCF!BE9</f>
        <v xml:space="preserve"> </v>
      </c>
      <c r="BF8" s="94" t="str">
        <f>BigCF!BF9</f>
        <v xml:space="preserve"> </v>
      </c>
      <c r="BG8" s="94" t="str">
        <f>BigCF!BG9</f>
        <v xml:space="preserve"> </v>
      </c>
      <c r="BH8" s="94" t="str">
        <f>BigCF!BH9</f>
        <v xml:space="preserve"> </v>
      </c>
      <c r="BI8" s="94" t="str">
        <f>BigCF!BI9</f>
        <v xml:space="preserve"> </v>
      </c>
      <c r="BJ8" s="94" t="str">
        <f>BigCF!BJ9</f>
        <v xml:space="preserve"> </v>
      </c>
      <c r="BK8" s="94" t="str">
        <f>BigCF!BK9</f>
        <v xml:space="preserve"> </v>
      </c>
      <c r="BL8" s="94" t="e">
        <f>BigCF!#REF!</f>
        <v>#REF!</v>
      </c>
      <c r="BM8" s="94" t="e">
        <f>BigCF!#REF!</f>
        <v>#REF!</v>
      </c>
      <c r="BN8" s="94" t="e">
        <f>BigCF!#REF!</f>
        <v>#REF!</v>
      </c>
      <c r="BO8" s="94" t="e">
        <f>BigCF!#REF!</f>
        <v>#REF!</v>
      </c>
      <c r="BP8" s="94" t="e">
        <f>BigCF!#REF!</f>
        <v>#REF!</v>
      </c>
      <c r="BQ8" s="94" t="e">
        <f>BigCF!#REF!</f>
        <v>#REF!</v>
      </c>
      <c r="BR8" s="94" t="e">
        <f>BigCF!#REF!</f>
        <v>#REF!</v>
      </c>
      <c r="BS8" s="94" t="e">
        <f>BigCF!#REF!</f>
        <v>#REF!</v>
      </c>
      <c r="BT8" s="94" t="e">
        <f>BigCF!#REF!</f>
        <v>#REF!</v>
      </c>
      <c r="BU8" s="94" t="e">
        <f>BigCF!#REF!</f>
        <v>#REF!</v>
      </c>
      <c r="BV8" s="94" t="e">
        <f>BigCF!#REF!</f>
        <v>#REF!</v>
      </c>
      <c r="BW8" s="94" t="e">
        <f>BigCF!#REF!</f>
        <v>#REF!</v>
      </c>
      <c r="BX8" s="94" t="e">
        <f>BigCF!#REF!</f>
        <v>#REF!</v>
      </c>
      <c r="BY8" s="94" t="e">
        <f>BigCF!#REF!</f>
        <v>#REF!</v>
      </c>
      <c r="BZ8" s="94" t="e">
        <f>BigCF!#REF!</f>
        <v>#REF!</v>
      </c>
      <c r="CA8" s="94" t="e">
        <f>BigCF!#REF!</f>
        <v>#REF!</v>
      </c>
      <c r="CB8" s="94" t="e">
        <f>BigCF!#REF!</f>
        <v>#REF!</v>
      </c>
      <c r="CC8" s="94" t="e">
        <f>BigCF!#REF!</f>
        <v>#REF!</v>
      </c>
      <c r="CD8" s="94" t="e">
        <f>BigCF!#REF!</f>
        <v>#REF!</v>
      </c>
      <c r="CE8" s="94" t="e">
        <f>BigCF!#REF!</f>
        <v>#REF!</v>
      </c>
      <c r="CF8" s="94" t="e">
        <f>BigCF!#REF!</f>
        <v>#REF!</v>
      </c>
      <c r="CG8" s="94" t="e">
        <f>BigCF!#REF!</f>
        <v>#REF!</v>
      </c>
      <c r="CH8" s="94" t="e">
        <f>BigCF!#REF!</f>
        <v>#REF!</v>
      </c>
      <c r="CI8" s="94" t="e">
        <f>BigCF!#REF!</f>
        <v>#REF!</v>
      </c>
      <c r="CJ8" s="94" t="e">
        <f>BigCF!#REF!</f>
        <v>#REF!</v>
      </c>
      <c r="CK8" s="94" t="e">
        <f>BigCF!#REF!</f>
        <v>#REF!</v>
      </c>
      <c r="CL8" s="94" t="e">
        <f>BigCF!#REF!</f>
        <v>#REF!</v>
      </c>
      <c r="CM8" s="94" t="e">
        <f>BigCF!#REF!</f>
        <v>#REF!</v>
      </c>
      <c r="CN8" s="94" t="e">
        <f>BigCF!#REF!</f>
        <v>#REF!</v>
      </c>
      <c r="CO8" s="94" t="e">
        <f>BigCF!#REF!</f>
        <v>#REF!</v>
      </c>
      <c r="CP8" s="94" t="e">
        <f>BigCF!#REF!</f>
        <v>#REF!</v>
      </c>
      <c r="CQ8" s="94" t="e">
        <f>BigCF!#REF!</f>
        <v>#REF!</v>
      </c>
      <c r="CR8" s="94" t="e">
        <f>BigCF!#REF!</f>
        <v>#REF!</v>
      </c>
      <c r="CS8" s="94" t="e">
        <f>BigCF!#REF!</f>
        <v>#REF!</v>
      </c>
      <c r="CT8" s="94" t="e">
        <f>BigCF!#REF!</f>
        <v>#REF!</v>
      </c>
      <c r="CU8" s="94" t="e">
        <f>BigCF!#REF!</f>
        <v>#REF!</v>
      </c>
      <c r="CV8" s="94" t="e">
        <f>BigCF!#REF!</f>
        <v>#REF!</v>
      </c>
      <c r="CW8" s="94" t="e">
        <f>BigCF!#REF!</f>
        <v>#REF!</v>
      </c>
      <c r="CX8" s="94" t="e">
        <f>BigCF!#REF!</f>
        <v>#REF!</v>
      </c>
      <c r="CY8" s="94" t="e">
        <f>BigCF!#REF!</f>
        <v>#REF!</v>
      </c>
      <c r="CZ8" s="94" t="e">
        <f>BigCF!#REF!</f>
        <v>#REF!</v>
      </c>
    </row>
    <row r="9" spans="2:104">
      <c r="B9" s="94" t="str">
        <f>BigCF!B10</f>
        <v>子</v>
      </c>
      <c r="C9" s="94" t="str">
        <f>BigCF!C10</f>
        <v/>
      </c>
      <c r="D9" s="94" t="str">
        <f>BigCF!D10</f>
        <v xml:space="preserve"> </v>
      </c>
      <c r="E9" s="94" t="str">
        <f>BigCF!E10</f>
        <v xml:space="preserve"> </v>
      </c>
      <c r="F9" s="94" t="str">
        <f>BigCF!F10</f>
        <v xml:space="preserve"> </v>
      </c>
      <c r="G9" s="94" t="str">
        <f>BigCF!G10</f>
        <v xml:space="preserve"> </v>
      </c>
      <c r="H9" s="94" t="str">
        <f>BigCF!H10</f>
        <v xml:space="preserve"> </v>
      </c>
      <c r="I9" s="94" t="str">
        <f>BigCF!I10</f>
        <v xml:space="preserve"> </v>
      </c>
      <c r="J9" s="94" t="str">
        <f>BigCF!J10</f>
        <v xml:space="preserve"> </v>
      </c>
      <c r="K9" s="94" t="str">
        <f>BigCF!K10</f>
        <v xml:space="preserve"> </v>
      </c>
      <c r="L9" s="94" t="str">
        <f>BigCF!L10</f>
        <v xml:space="preserve"> </v>
      </c>
      <c r="M9" s="94" t="str">
        <f>BigCF!M10</f>
        <v xml:space="preserve"> </v>
      </c>
      <c r="N9" s="94" t="str">
        <f>BigCF!N10</f>
        <v xml:space="preserve"> </v>
      </c>
      <c r="O9" s="94" t="str">
        <f>BigCF!O10</f>
        <v xml:space="preserve"> </v>
      </c>
      <c r="P9" s="94" t="str">
        <f>BigCF!P10</f>
        <v xml:space="preserve"> </v>
      </c>
      <c r="Q9" s="94" t="str">
        <f>BigCF!Q10</f>
        <v xml:space="preserve"> </v>
      </c>
      <c r="R9" s="94" t="str">
        <f>BigCF!R10</f>
        <v xml:space="preserve"> </v>
      </c>
      <c r="S9" s="94" t="str">
        <f>BigCF!S10</f>
        <v xml:space="preserve"> </v>
      </c>
      <c r="T9" s="94" t="str">
        <f>BigCF!T10</f>
        <v xml:space="preserve"> </v>
      </c>
      <c r="U9" s="94" t="str">
        <f>BigCF!U10</f>
        <v xml:space="preserve"> </v>
      </c>
      <c r="V9" s="94" t="str">
        <f>BigCF!V10</f>
        <v xml:space="preserve"> </v>
      </c>
      <c r="W9" s="94" t="str">
        <f>BigCF!W10</f>
        <v xml:space="preserve"> </v>
      </c>
      <c r="X9" s="94" t="str">
        <f>BigCF!X10</f>
        <v xml:space="preserve"> </v>
      </c>
      <c r="Y9" s="94" t="str">
        <f>BigCF!Y10</f>
        <v xml:space="preserve"> </v>
      </c>
      <c r="Z9" s="94" t="str">
        <f>BigCF!Z10</f>
        <v xml:space="preserve"> </v>
      </c>
      <c r="AA9" s="94" t="str">
        <f>BigCF!AA10</f>
        <v xml:space="preserve"> </v>
      </c>
      <c r="AB9" s="94" t="str">
        <f>BigCF!AB10</f>
        <v xml:space="preserve"> </v>
      </c>
      <c r="AC9" s="94" t="str">
        <f>BigCF!AC10</f>
        <v xml:space="preserve"> </v>
      </c>
      <c r="AD9" s="94" t="str">
        <f>BigCF!AD10</f>
        <v xml:space="preserve"> </v>
      </c>
      <c r="AE9" s="94" t="str">
        <f>BigCF!AE10</f>
        <v xml:space="preserve"> </v>
      </c>
      <c r="AF9" s="94" t="str">
        <f>BigCF!AF10</f>
        <v xml:space="preserve"> </v>
      </c>
      <c r="AG9" s="94" t="str">
        <f>BigCF!AG10</f>
        <v xml:space="preserve"> </v>
      </c>
      <c r="AH9" s="94" t="str">
        <f>BigCF!AH10</f>
        <v xml:space="preserve"> </v>
      </c>
      <c r="AI9" s="94" t="str">
        <f>BigCF!AI10</f>
        <v xml:space="preserve"> </v>
      </c>
      <c r="AJ9" s="94" t="str">
        <f>BigCF!AJ10</f>
        <v xml:space="preserve"> </v>
      </c>
      <c r="AK9" s="94" t="str">
        <f>BigCF!AK10</f>
        <v xml:space="preserve"> </v>
      </c>
      <c r="AL9" s="94" t="str">
        <f>BigCF!AL10</f>
        <v xml:space="preserve"> </v>
      </c>
      <c r="AM9" s="94" t="str">
        <f>BigCF!AM10</f>
        <v xml:space="preserve"> </v>
      </c>
      <c r="AN9" s="94" t="str">
        <f>BigCF!AN10</f>
        <v xml:space="preserve"> </v>
      </c>
      <c r="AO9" s="94" t="str">
        <f>BigCF!AO10</f>
        <v xml:space="preserve"> </v>
      </c>
      <c r="AP9" s="94" t="str">
        <f>BigCF!AP10</f>
        <v xml:space="preserve"> </v>
      </c>
      <c r="AQ9" s="94" t="str">
        <f>BigCF!AQ10</f>
        <v xml:space="preserve"> </v>
      </c>
      <c r="AR9" s="94" t="str">
        <f>BigCF!AR10</f>
        <v xml:space="preserve"> </v>
      </c>
      <c r="AS9" s="94" t="str">
        <f>BigCF!AS10</f>
        <v xml:space="preserve"> </v>
      </c>
      <c r="AT9" s="94" t="str">
        <f>BigCF!AT10</f>
        <v xml:space="preserve"> </v>
      </c>
      <c r="AU9" s="94" t="str">
        <f>BigCF!AU10</f>
        <v xml:space="preserve"> </v>
      </c>
      <c r="AV9" s="94" t="str">
        <f>BigCF!AV10</f>
        <v xml:space="preserve"> </v>
      </c>
      <c r="AW9" s="94" t="str">
        <f>BigCF!AW10</f>
        <v xml:space="preserve"> </v>
      </c>
      <c r="AX9" s="94" t="str">
        <f>BigCF!AX10</f>
        <v xml:space="preserve"> </v>
      </c>
      <c r="AY9" s="94" t="str">
        <f>BigCF!AY10</f>
        <v xml:space="preserve"> </v>
      </c>
      <c r="AZ9" s="94" t="str">
        <f>BigCF!AZ10</f>
        <v xml:space="preserve"> </v>
      </c>
      <c r="BA9" s="94" t="str">
        <f>BigCF!BA10</f>
        <v xml:space="preserve"> </v>
      </c>
      <c r="BB9" s="94" t="str">
        <f>BigCF!BB10</f>
        <v xml:space="preserve"> </v>
      </c>
      <c r="BC9" s="94" t="str">
        <f>BigCF!BC10</f>
        <v xml:space="preserve"> </v>
      </c>
      <c r="BD9" s="94" t="str">
        <f>BigCF!BD10</f>
        <v xml:space="preserve"> </v>
      </c>
      <c r="BE9" s="94" t="str">
        <f>BigCF!BE10</f>
        <v xml:space="preserve"> </v>
      </c>
      <c r="BF9" s="94" t="str">
        <f>BigCF!BF10</f>
        <v xml:space="preserve"> </v>
      </c>
      <c r="BG9" s="94" t="str">
        <f>BigCF!BG10</f>
        <v xml:space="preserve"> </v>
      </c>
      <c r="BH9" s="94" t="str">
        <f>BigCF!BH10</f>
        <v xml:space="preserve"> </v>
      </c>
      <c r="BI9" s="94" t="str">
        <f>BigCF!BI10</f>
        <v xml:space="preserve"> </v>
      </c>
      <c r="BJ9" s="94" t="str">
        <f>BigCF!BJ10</f>
        <v xml:space="preserve"> </v>
      </c>
      <c r="BK9" s="94" t="str">
        <f>BigCF!BK10</f>
        <v xml:space="preserve"> </v>
      </c>
      <c r="BL9" s="94" t="e">
        <f>BigCF!#REF!</f>
        <v>#REF!</v>
      </c>
      <c r="BM9" s="94" t="e">
        <f>BigCF!#REF!</f>
        <v>#REF!</v>
      </c>
      <c r="BN9" s="94" t="e">
        <f>BigCF!#REF!</f>
        <v>#REF!</v>
      </c>
      <c r="BO9" s="94" t="e">
        <f>BigCF!#REF!</f>
        <v>#REF!</v>
      </c>
      <c r="BP9" s="94" t="e">
        <f>BigCF!#REF!</f>
        <v>#REF!</v>
      </c>
      <c r="BQ9" s="94" t="e">
        <f>BigCF!#REF!</f>
        <v>#REF!</v>
      </c>
      <c r="BR9" s="94" t="e">
        <f>BigCF!#REF!</f>
        <v>#REF!</v>
      </c>
      <c r="BS9" s="94" t="e">
        <f>BigCF!#REF!</f>
        <v>#REF!</v>
      </c>
      <c r="BT9" s="94" t="e">
        <f>BigCF!#REF!</f>
        <v>#REF!</v>
      </c>
      <c r="BU9" s="94" t="e">
        <f>BigCF!#REF!</f>
        <v>#REF!</v>
      </c>
      <c r="BV9" s="94" t="e">
        <f>BigCF!#REF!</f>
        <v>#REF!</v>
      </c>
      <c r="BW9" s="94" t="e">
        <f>BigCF!#REF!</f>
        <v>#REF!</v>
      </c>
      <c r="BX9" s="94" t="e">
        <f>BigCF!#REF!</f>
        <v>#REF!</v>
      </c>
      <c r="BY9" s="94" t="e">
        <f>BigCF!#REF!</f>
        <v>#REF!</v>
      </c>
      <c r="BZ9" s="94" t="e">
        <f>BigCF!#REF!</f>
        <v>#REF!</v>
      </c>
      <c r="CA9" s="94" t="e">
        <f>BigCF!#REF!</f>
        <v>#REF!</v>
      </c>
      <c r="CB9" s="94" t="e">
        <f>BigCF!#REF!</f>
        <v>#REF!</v>
      </c>
      <c r="CC9" s="94" t="e">
        <f>BigCF!#REF!</f>
        <v>#REF!</v>
      </c>
      <c r="CD9" s="94" t="e">
        <f>BigCF!#REF!</f>
        <v>#REF!</v>
      </c>
      <c r="CE9" s="94" t="e">
        <f>BigCF!#REF!</f>
        <v>#REF!</v>
      </c>
      <c r="CF9" s="94" t="e">
        <f>BigCF!#REF!</f>
        <v>#REF!</v>
      </c>
      <c r="CG9" s="94" t="e">
        <f>BigCF!#REF!</f>
        <v>#REF!</v>
      </c>
      <c r="CH9" s="94" t="e">
        <f>BigCF!#REF!</f>
        <v>#REF!</v>
      </c>
      <c r="CI9" s="94" t="e">
        <f>BigCF!#REF!</f>
        <v>#REF!</v>
      </c>
      <c r="CJ9" s="94" t="e">
        <f>BigCF!#REF!</f>
        <v>#REF!</v>
      </c>
      <c r="CK9" s="94" t="e">
        <f>BigCF!#REF!</f>
        <v>#REF!</v>
      </c>
      <c r="CL9" s="94" t="e">
        <f>BigCF!#REF!</f>
        <v>#REF!</v>
      </c>
      <c r="CM9" s="94" t="e">
        <f>BigCF!#REF!</f>
        <v>#REF!</v>
      </c>
      <c r="CN9" s="94" t="e">
        <f>BigCF!#REF!</f>
        <v>#REF!</v>
      </c>
      <c r="CO9" s="94" t="e">
        <f>BigCF!#REF!</f>
        <v>#REF!</v>
      </c>
      <c r="CP9" s="94" t="e">
        <f>BigCF!#REF!</f>
        <v>#REF!</v>
      </c>
      <c r="CQ9" s="94" t="e">
        <f>BigCF!#REF!</f>
        <v>#REF!</v>
      </c>
      <c r="CR9" s="94" t="e">
        <f>BigCF!#REF!</f>
        <v>#REF!</v>
      </c>
      <c r="CS9" s="94" t="e">
        <f>BigCF!#REF!</f>
        <v>#REF!</v>
      </c>
      <c r="CT9" s="94" t="e">
        <f>BigCF!#REF!</f>
        <v>#REF!</v>
      </c>
      <c r="CU9" s="94" t="e">
        <f>BigCF!#REF!</f>
        <v>#REF!</v>
      </c>
      <c r="CV9" s="94" t="e">
        <f>BigCF!#REF!</f>
        <v>#REF!</v>
      </c>
      <c r="CW9" s="94" t="e">
        <f>BigCF!#REF!</f>
        <v>#REF!</v>
      </c>
      <c r="CX9" s="94" t="e">
        <f>BigCF!#REF!</f>
        <v>#REF!</v>
      </c>
      <c r="CY9" s="94" t="e">
        <f>BigCF!#REF!</f>
        <v>#REF!</v>
      </c>
      <c r="CZ9" s="94" t="e">
        <f>BigCF!#REF!</f>
        <v>#REF!</v>
      </c>
    </row>
    <row r="10" spans="2:104">
      <c r="B10" s="94" t="str">
        <f>BigCF!B11</f>
        <v>子(学年)</v>
      </c>
      <c r="C10" s="94" t="str">
        <f>BigCF!C11</f>
        <v/>
      </c>
      <c r="D10" s="151" t="str">
        <f>BigCF!D11</f>
        <v xml:space="preserve"> </v>
      </c>
      <c r="E10" s="151" t="str">
        <f>BigCF!E11</f>
        <v xml:space="preserve"> </v>
      </c>
      <c r="F10" s="151" t="str">
        <f>BigCF!F11</f>
        <v xml:space="preserve"> </v>
      </c>
      <c r="G10" s="151" t="str">
        <f>BigCF!G11</f>
        <v xml:space="preserve"> </v>
      </c>
      <c r="H10" s="151" t="str">
        <f>BigCF!H11</f>
        <v xml:space="preserve"> </v>
      </c>
      <c r="I10" s="151" t="str">
        <f>BigCF!I11</f>
        <v xml:space="preserve"> </v>
      </c>
      <c r="J10" s="151" t="str">
        <f>BigCF!J11</f>
        <v xml:space="preserve"> </v>
      </c>
      <c r="K10" s="151" t="str">
        <f>BigCF!K11</f>
        <v xml:space="preserve"> </v>
      </c>
      <c r="L10" s="151" t="str">
        <f>BigCF!L11</f>
        <v xml:space="preserve"> </v>
      </c>
      <c r="M10" s="151" t="str">
        <f>BigCF!M11</f>
        <v xml:space="preserve"> </v>
      </c>
      <c r="N10" s="151" t="str">
        <f>BigCF!N11</f>
        <v xml:space="preserve"> </v>
      </c>
      <c r="O10" s="151" t="str">
        <f>BigCF!O11</f>
        <v xml:space="preserve"> </v>
      </c>
      <c r="P10" s="151" t="str">
        <f>BigCF!P11</f>
        <v xml:space="preserve"> </v>
      </c>
      <c r="Q10" s="151" t="str">
        <f>BigCF!Q11</f>
        <v xml:space="preserve"> </v>
      </c>
      <c r="R10" s="151" t="str">
        <f>BigCF!R11</f>
        <v xml:space="preserve"> </v>
      </c>
      <c r="S10" s="151" t="str">
        <f>BigCF!S11</f>
        <v xml:space="preserve"> </v>
      </c>
      <c r="T10" s="151" t="str">
        <f>BigCF!T11</f>
        <v xml:space="preserve"> </v>
      </c>
      <c r="U10" s="151" t="str">
        <f>BigCF!U11</f>
        <v xml:space="preserve"> </v>
      </c>
      <c r="V10" s="151" t="str">
        <f>BigCF!V11</f>
        <v xml:space="preserve"> </v>
      </c>
      <c r="W10" s="151" t="str">
        <f>BigCF!W11</f>
        <v xml:space="preserve"> </v>
      </c>
      <c r="X10" s="151" t="str">
        <f>BigCF!X11</f>
        <v xml:space="preserve"> </v>
      </c>
      <c r="Y10" s="151" t="str">
        <f>BigCF!Y11</f>
        <v xml:space="preserve"> </v>
      </c>
      <c r="Z10" s="151" t="str">
        <f>BigCF!Z11</f>
        <v xml:space="preserve"> </v>
      </c>
      <c r="AA10" s="151" t="str">
        <f>BigCF!AA11</f>
        <v xml:space="preserve"> </v>
      </c>
      <c r="AB10" s="151" t="str">
        <f>BigCF!AB11</f>
        <v xml:space="preserve"> </v>
      </c>
      <c r="AC10" s="151" t="str">
        <f>BigCF!AC11</f>
        <v xml:space="preserve"> </v>
      </c>
      <c r="AD10" s="151" t="str">
        <f>BigCF!AD11</f>
        <v xml:space="preserve"> </v>
      </c>
      <c r="AE10" s="151" t="str">
        <f>BigCF!AE11</f>
        <v xml:space="preserve"> </v>
      </c>
      <c r="AF10" s="151" t="str">
        <f>BigCF!AF11</f>
        <v xml:space="preserve"> </v>
      </c>
      <c r="AG10" s="151" t="str">
        <f>BigCF!AG11</f>
        <v xml:space="preserve"> </v>
      </c>
      <c r="AH10" s="151" t="str">
        <f>BigCF!AH11</f>
        <v xml:space="preserve"> </v>
      </c>
      <c r="AI10" s="151" t="str">
        <f>BigCF!AI11</f>
        <v xml:space="preserve"> </v>
      </c>
      <c r="AJ10" s="151" t="str">
        <f>BigCF!AJ11</f>
        <v xml:space="preserve"> </v>
      </c>
      <c r="AK10" s="151" t="str">
        <f>BigCF!AK11</f>
        <v xml:space="preserve"> </v>
      </c>
      <c r="AL10" s="151" t="str">
        <f>BigCF!AL11</f>
        <v xml:space="preserve"> </v>
      </c>
      <c r="AM10" s="151" t="str">
        <f>BigCF!AM11</f>
        <v xml:space="preserve"> </v>
      </c>
      <c r="AN10" s="151" t="str">
        <f>BigCF!AN11</f>
        <v xml:space="preserve"> </v>
      </c>
      <c r="AO10" s="151" t="str">
        <f>BigCF!AO11</f>
        <v xml:space="preserve"> </v>
      </c>
      <c r="AP10" s="151" t="str">
        <f>BigCF!AP11</f>
        <v xml:space="preserve"> </v>
      </c>
      <c r="AQ10" s="151" t="str">
        <f>BigCF!AQ11</f>
        <v xml:space="preserve"> </v>
      </c>
      <c r="AR10" s="151" t="str">
        <f>BigCF!AR11</f>
        <v xml:space="preserve"> </v>
      </c>
      <c r="AS10" s="151" t="str">
        <f>BigCF!AS11</f>
        <v xml:space="preserve"> </v>
      </c>
      <c r="AT10" s="151" t="str">
        <f>BigCF!AT11</f>
        <v xml:space="preserve"> </v>
      </c>
      <c r="AU10" s="151" t="str">
        <f>BigCF!AU11</f>
        <v xml:space="preserve"> </v>
      </c>
      <c r="AV10" s="151" t="str">
        <f>BigCF!AV11</f>
        <v xml:space="preserve"> </v>
      </c>
      <c r="AW10" s="151" t="str">
        <f>BigCF!AW11</f>
        <v xml:space="preserve"> </v>
      </c>
      <c r="AX10" s="151" t="str">
        <f>BigCF!AX11</f>
        <v xml:space="preserve"> </v>
      </c>
      <c r="AY10" s="151" t="str">
        <f>BigCF!AY11</f>
        <v xml:space="preserve"> </v>
      </c>
      <c r="AZ10" s="151" t="str">
        <f>BigCF!AZ11</f>
        <v xml:space="preserve"> </v>
      </c>
      <c r="BA10" s="151" t="str">
        <f>BigCF!BA11</f>
        <v xml:space="preserve"> </v>
      </c>
      <c r="BB10" s="151" t="str">
        <f>BigCF!BB11</f>
        <v xml:space="preserve"> </v>
      </c>
      <c r="BC10" s="151" t="str">
        <f>BigCF!BC11</f>
        <v xml:space="preserve"> </v>
      </c>
      <c r="BD10" s="151" t="str">
        <f>BigCF!BD11</f>
        <v xml:space="preserve"> </v>
      </c>
      <c r="BE10" s="151" t="str">
        <f>BigCF!BE11</f>
        <v xml:space="preserve"> </v>
      </c>
      <c r="BF10" s="151" t="str">
        <f>BigCF!BF11</f>
        <v xml:space="preserve"> </v>
      </c>
      <c r="BG10" s="151" t="str">
        <f>BigCF!BG11</f>
        <v xml:space="preserve"> </v>
      </c>
      <c r="BH10" s="151" t="str">
        <f>BigCF!BH11</f>
        <v xml:space="preserve"> </v>
      </c>
      <c r="BI10" s="151" t="str">
        <f>BigCF!BI11</f>
        <v xml:space="preserve"> </v>
      </c>
      <c r="BJ10" s="151" t="str">
        <f>BigCF!BJ11</f>
        <v xml:space="preserve"> </v>
      </c>
      <c r="BK10" s="151" t="str">
        <f>BigCF!BK11</f>
        <v xml:space="preserve"> </v>
      </c>
      <c r="BL10" s="151" t="e">
        <f>BigCF!#REF!</f>
        <v>#REF!</v>
      </c>
      <c r="BM10" s="151" t="e">
        <f>BigCF!#REF!</f>
        <v>#REF!</v>
      </c>
      <c r="BN10" s="151" t="e">
        <f>BigCF!#REF!</f>
        <v>#REF!</v>
      </c>
      <c r="BO10" s="151" t="e">
        <f>BigCF!#REF!</f>
        <v>#REF!</v>
      </c>
      <c r="BP10" s="151" t="e">
        <f>BigCF!#REF!</f>
        <v>#REF!</v>
      </c>
      <c r="BQ10" s="151" t="e">
        <f>BigCF!#REF!</f>
        <v>#REF!</v>
      </c>
      <c r="BR10" s="151" t="e">
        <f>BigCF!#REF!</f>
        <v>#REF!</v>
      </c>
      <c r="BS10" s="151" t="e">
        <f>BigCF!#REF!</f>
        <v>#REF!</v>
      </c>
      <c r="BT10" s="151" t="e">
        <f>BigCF!#REF!</f>
        <v>#REF!</v>
      </c>
      <c r="BU10" s="151" t="e">
        <f>BigCF!#REF!</f>
        <v>#REF!</v>
      </c>
      <c r="BV10" s="151" t="e">
        <f>BigCF!#REF!</f>
        <v>#REF!</v>
      </c>
      <c r="BW10" s="151" t="e">
        <f>BigCF!#REF!</f>
        <v>#REF!</v>
      </c>
      <c r="BX10" s="151" t="e">
        <f>BigCF!#REF!</f>
        <v>#REF!</v>
      </c>
      <c r="BY10" s="151" t="e">
        <f>BigCF!#REF!</f>
        <v>#REF!</v>
      </c>
      <c r="BZ10" s="151" t="e">
        <f>BigCF!#REF!</f>
        <v>#REF!</v>
      </c>
      <c r="CA10" s="151" t="e">
        <f>BigCF!#REF!</f>
        <v>#REF!</v>
      </c>
      <c r="CB10" s="151" t="e">
        <f>BigCF!#REF!</f>
        <v>#REF!</v>
      </c>
      <c r="CC10" s="151" t="e">
        <f>BigCF!#REF!</f>
        <v>#REF!</v>
      </c>
      <c r="CD10" s="151" t="e">
        <f>BigCF!#REF!</f>
        <v>#REF!</v>
      </c>
      <c r="CE10" s="151" t="e">
        <f>BigCF!#REF!</f>
        <v>#REF!</v>
      </c>
      <c r="CF10" s="151" t="e">
        <f>BigCF!#REF!</f>
        <v>#REF!</v>
      </c>
      <c r="CG10" s="151" t="e">
        <f>BigCF!#REF!</f>
        <v>#REF!</v>
      </c>
      <c r="CH10" s="151" t="e">
        <f>BigCF!#REF!</f>
        <v>#REF!</v>
      </c>
      <c r="CI10" s="151" t="e">
        <f>BigCF!#REF!</f>
        <v>#REF!</v>
      </c>
      <c r="CJ10" s="151" t="e">
        <f>BigCF!#REF!</f>
        <v>#REF!</v>
      </c>
      <c r="CK10" s="151" t="e">
        <f>BigCF!#REF!</f>
        <v>#REF!</v>
      </c>
      <c r="CL10" s="151" t="e">
        <f>BigCF!#REF!</f>
        <v>#REF!</v>
      </c>
      <c r="CM10" s="151" t="e">
        <f>BigCF!#REF!</f>
        <v>#REF!</v>
      </c>
      <c r="CN10" s="151" t="e">
        <f>BigCF!#REF!</f>
        <v>#REF!</v>
      </c>
      <c r="CO10" s="151" t="e">
        <f>BigCF!#REF!</f>
        <v>#REF!</v>
      </c>
      <c r="CP10" s="151" t="e">
        <f>BigCF!#REF!</f>
        <v>#REF!</v>
      </c>
      <c r="CQ10" s="151" t="e">
        <f>BigCF!#REF!</f>
        <v>#REF!</v>
      </c>
      <c r="CR10" s="151" t="e">
        <f>BigCF!#REF!</f>
        <v>#REF!</v>
      </c>
      <c r="CS10" s="151" t="e">
        <f>BigCF!#REF!</f>
        <v>#REF!</v>
      </c>
      <c r="CT10" s="151" t="e">
        <f>BigCF!#REF!</f>
        <v>#REF!</v>
      </c>
      <c r="CU10" s="151" t="e">
        <f>BigCF!#REF!</f>
        <v>#REF!</v>
      </c>
      <c r="CV10" s="151" t="e">
        <f>BigCF!#REF!</f>
        <v>#REF!</v>
      </c>
      <c r="CW10" s="151" t="e">
        <f>BigCF!#REF!</f>
        <v>#REF!</v>
      </c>
      <c r="CX10" s="151" t="e">
        <f>BigCF!#REF!</f>
        <v>#REF!</v>
      </c>
      <c r="CY10" s="151" t="e">
        <f>BigCF!#REF!</f>
        <v>#REF!</v>
      </c>
      <c r="CZ10" s="151" t="e">
        <f>BigCF!#REF!</f>
        <v>#REF!</v>
      </c>
    </row>
    <row r="11" spans="2:104">
      <c r="B11" s="94" t="str">
        <f>BigCF!B12</f>
        <v>子(学年)</v>
      </c>
      <c r="C11" s="94" t="str">
        <f>BigCF!C12</f>
        <v/>
      </c>
      <c r="D11" s="151" t="str">
        <f>BigCF!D12</f>
        <v xml:space="preserve"> </v>
      </c>
      <c r="E11" s="151" t="str">
        <f>BigCF!E12</f>
        <v xml:space="preserve"> </v>
      </c>
      <c r="F11" s="151" t="str">
        <f>BigCF!F12</f>
        <v xml:space="preserve"> </v>
      </c>
      <c r="G11" s="151" t="str">
        <f>BigCF!G12</f>
        <v xml:space="preserve"> </v>
      </c>
      <c r="H11" s="151" t="str">
        <f>BigCF!H12</f>
        <v xml:space="preserve"> </v>
      </c>
      <c r="I11" s="151" t="str">
        <f>BigCF!I12</f>
        <v xml:space="preserve"> </v>
      </c>
      <c r="J11" s="151" t="str">
        <f>BigCF!J12</f>
        <v xml:space="preserve"> </v>
      </c>
      <c r="K11" s="151" t="str">
        <f>BigCF!K12</f>
        <v xml:space="preserve"> </v>
      </c>
      <c r="L11" s="151" t="str">
        <f>BigCF!L12</f>
        <v xml:space="preserve"> </v>
      </c>
      <c r="M11" s="151" t="str">
        <f>BigCF!M12</f>
        <v xml:space="preserve"> </v>
      </c>
      <c r="N11" s="151" t="str">
        <f>BigCF!N12</f>
        <v xml:space="preserve"> </v>
      </c>
      <c r="O11" s="151" t="str">
        <f>BigCF!O12</f>
        <v xml:space="preserve"> </v>
      </c>
      <c r="P11" s="151" t="str">
        <f>BigCF!P12</f>
        <v xml:space="preserve"> </v>
      </c>
      <c r="Q11" s="151" t="str">
        <f>BigCF!Q12</f>
        <v xml:space="preserve"> </v>
      </c>
      <c r="R11" s="151" t="str">
        <f>BigCF!R12</f>
        <v xml:space="preserve"> </v>
      </c>
      <c r="S11" s="151" t="str">
        <f>BigCF!S12</f>
        <v xml:space="preserve"> </v>
      </c>
      <c r="T11" s="151" t="str">
        <f>BigCF!T12</f>
        <v xml:space="preserve"> </v>
      </c>
      <c r="U11" s="151" t="str">
        <f>BigCF!U12</f>
        <v xml:space="preserve"> </v>
      </c>
      <c r="V11" s="151" t="str">
        <f>BigCF!V12</f>
        <v xml:space="preserve"> </v>
      </c>
      <c r="W11" s="151" t="str">
        <f>BigCF!W12</f>
        <v xml:space="preserve"> </v>
      </c>
      <c r="X11" s="151" t="str">
        <f>BigCF!X12</f>
        <v xml:space="preserve"> </v>
      </c>
      <c r="Y11" s="151" t="str">
        <f>BigCF!Y12</f>
        <v xml:space="preserve"> </v>
      </c>
      <c r="Z11" s="151" t="str">
        <f>BigCF!Z12</f>
        <v xml:space="preserve"> </v>
      </c>
      <c r="AA11" s="151" t="str">
        <f>BigCF!AA12</f>
        <v xml:space="preserve"> </v>
      </c>
      <c r="AB11" s="151" t="str">
        <f>BigCF!AB12</f>
        <v xml:space="preserve"> </v>
      </c>
      <c r="AC11" s="151" t="str">
        <f>BigCF!AC12</f>
        <v xml:space="preserve"> </v>
      </c>
      <c r="AD11" s="151" t="str">
        <f>BigCF!AD12</f>
        <v xml:space="preserve"> </v>
      </c>
      <c r="AE11" s="151" t="str">
        <f>BigCF!AE12</f>
        <v xml:space="preserve"> </v>
      </c>
      <c r="AF11" s="151" t="str">
        <f>BigCF!AF12</f>
        <v xml:space="preserve"> </v>
      </c>
      <c r="AG11" s="151" t="str">
        <f>BigCF!AG12</f>
        <v xml:space="preserve"> </v>
      </c>
      <c r="AH11" s="151" t="str">
        <f>BigCF!AH12</f>
        <v xml:space="preserve"> </v>
      </c>
      <c r="AI11" s="151" t="str">
        <f>BigCF!AI12</f>
        <v xml:space="preserve"> </v>
      </c>
      <c r="AJ11" s="151" t="str">
        <f>BigCF!AJ12</f>
        <v xml:space="preserve"> </v>
      </c>
      <c r="AK11" s="151" t="str">
        <f>BigCF!AK12</f>
        <v xml:space="preserve"> </v>
      </c>
      <c r="AL11" s="151" t="str">
        <f>BigCF!AL12</f>
        <v xml:space="preserve"> </v>
      </c>
      <c r="AM11" s="151" t="str">
        <f>BigCF!AM12</f>
        <v xml:space="preserve"> </v>
      </c>
      <c r="AN11" s="151" t="str">
        <f>BigCF!AN12</f>
        <v xml:space="preserve"> </v>
      </c>
      <c r="AO11" s="151" t="str">
        <f>BigCF!AO12</f>
        <v xml:space="preserve"> </v>
      </c>
      <c r="AP11" s="151" t="str">
        <f>BigCF!AP12</f>
        <v xml:space="preserve"> </v>
      </c>
      <c r="AQ11" s="151" t="str">
        <f>BigCF!AQ12</f>
        <v xml:space="preserve"> </v>
      </c>
      <c r="AR11" s="151" t="str">
        <f>BigCF!AR12</f>
        <v xml:space="preserve"> </v>
      </c>
      <c r="AS11" s="151" t="str">
        <f>BigCF!AS12</f>
        <v xml:space="preserve"> </v>
      </c>
      <c r="AT11" s="151" t="str">
        <f>BigCF!AT12</f>
        <v xml:space="preserve"> </v>
      </c>
      <c r="AU11" s="151" t="str">
        <f>BigCF!AU12</f>
        <v xml:space="preserve"> </v>
      </c>
      <c r="AV11" s="151" t="str">
        <f>BigCF!AV12</f>
        <v xml:space="preserve"> </v>
      </c>
      <c r="AW11" s="151" t="str">
        <f>BigCF!AW12</f>
        <v xml:space="preserve"> </v>
      </c>
      <c r="AX11" s="151" t="str">
        <f>BigCF!AX12</f>
        <v xml:space="preserve"> </v>
      </c>
      <c r="AY11" s="151" t="str">
        <f>BigCF!AY12</f>
        <v xml:space="preserve"> </v>
      </c>
      <c r="AZ11" s="151" t="str">
        <f>BigCF!AZ12</f>
        <v xml:space="preserve"> </v>
      </c>
      <c r="BA11" s="151" t="str">
        <f>BigCF!BA12</f>
        <v xml:space="preserve"> </v>
      </c>
      <c r="BB11" s="151" t="str">
        <f>BigCF!BB12</f>
        <v xml:space="preserve"> </v>
      </c>
      <c r="BC11" s="151" t="str">
        <f>BigCF!BC12</f>
        <v xml:space="preserve"> </v>
      </c>
      <c r="BD11" s="151" t="str">
        <f>BigCF!BD12</f>
        <v xml:space="preserve"> </v>
      </c>
      <c r="BE11" s="151" t="str">
        <f>BigCF!BE12</f>
        <v xml:space="preserve"> </v>
      </c>
      <c r="BF11" s="151" t="str">
        <f>BigCF!BF12</f>
        <v xml:space="preserve"> </v>
      </c>
      <c r="BG11" s="151" t="str">
        <f>BigCF!BG12</f>
        <v xml:space="preserve"> </v>
      </c>
      <c r="BH11" s="151" t="str">
        <f>BigCF!BH12</f>
        <v xml:space="preserve"> </v>
      </c>
      <c r="BI11" s="151" t="str">
        <f>BigCF!BI12</f>
        <v xml:space="preserve"> </v>
      </c>
      <c r="BJ11" s="151" t="str">
        <f>BigCF!BJ12</f>
        <v xml:space="preserve"> </v>
      </c>
      <c r="BK11" s="151" t="str">
        <f>BigCF!BK12</f>
        <v xml:space="preserve"> </v>
      </c>
      <c r="BL11" s="151" t="e">
        <f>BigCF!#REF!</f>
        <v>#REF!</v>
      </c>
      <c r="BM11" s="151" t="e">
        <f>BigCF!#REF!</f>
        <v>#REF!</v>
      </c>
      <c r="BN11" s="151" t="e">
        <f>BigCF!#REF!</f>
        <v>#REF!</v>
      </c>
      <c r="BO11" s="151" t="e">
        <f>BigCF!#REF!</f>
        <v>#REF!</v>
      </c>
      <c r="BP11" s="151" t="e">
        <f>BigCF!#REF!</f>
        <v>#REF!</v>
      </c>
      <c r="BQ11" s="151" t="e">
        <f>BigCF!#REF!</f>
        <v>#REF!</v>
      </c>
      <c r="BR11" s="151" t="e">
        <f>BigCF!#REF!</f>
        <v>#REF!</v>
      </c>
      <c r="BS11" s="151" t="e">
        <f>BigCF!#REF!</f>
        <v>#REF!</v>
      </c>
      <c r="BT11" s="151" t="e">
        <f>BigCF!#REF!</f>
        <v>#REF!</v>
      </c>
      <c r="BU11" s="151" t="e">
        <f>BigCF!#REF!</f>
        <v>#REF!</v>
      </c>
      <c r="BV11" s="151" t="e">
        <f>BigCF!#REF!</f>
        <v>#REF!</v>
      </c>
      <c r="BW11" s="151" t="e">
        <f>BigCF!#REF!</f>
        <v>#REF!</v>
      </c>
      <c r="BX11" s="151" t="e">
        <f>BigCF!#REF!</f>
        <v>#REF!</v>
      </c>
      <c r="BY11" s="151" t="e">
        <f>BigCF!#REF!</f>
        <v>#REF!</v>
      </c>
      <c r="BZ11" s="151" t="e">
        <f>BigCF!#REF!</f>
        <v>#REF!</v>
      </c>
      <c r="CA11" s="151" t="e">
        <f>BigCF!#REF!</f>
        <v>#REF!</v>
      </c>
      <c r="CB11" s="151" t="e">
        <f>BigCF!#REF!</f>
        <v>#REF!</v>
      </c>
      <c r="CC11" s="151" t="e">
        <f>BigCF!#REF!</f>
        <v>#REF!</v>
      </c>
      <c r="CD11" s="151" t="e">
        <f>BigCF!#REF!</f>
        <v>#REF!</v>
      </c>
      <c r="CE11" s="151" t="e">
        <f>BigCF!#REF!</f>
        <v>#REF!</v>
      </c>
      <c r="CF11" s="151" t="e">
        <f>BigCF!#REF!</f>
        <v>#REF!</v>
      </c>
      <c r="CG11" s="151" t="e">
        <f>BigCF!#REF!</f>
        <v>#REF!</v>
      </c>
      <c r="CH11" s="151" t="e">
        <f>BigCF!#REF!</f>
        <v>#REF!</v>
      </c>
      <c r="CI11" s="151" t="e">
        <f>BigCF!#REF!</f>
        <v>#REF!</v>
      </c>
      <c r="CJ11" s="151" t="e">
        <f>BigCF!#REF!</f>
        <v>#REF!</v>
      </c>
      <c r="CK11" s="151" t="e">
        <f>BigCF!#REF!</f>
        <v>#REF!</v>
      </c>
      <c r="CL11" s="151" t="e">
        <f>BigCF!#REF!</f>
        <v>#REF!</v>
      </c>
      <c r="CM11" s="151" t="e">
        <f>BigCF!#REF!</f>
        <v>#REF!</v>
      </c>
      <c r="CN11" s="151" t="e">
        <f>BigCF!#REF!</f>
        <v>#REF!</v>
      </c>
      <c r="CO11" s="151" t="e">
        <f>BigCF!#REF!</f>
        <v>#REF!</v>
      </c>
      <c r="CP11" s="151" t="e">
        <f>BigCF!#REF!</f>
        <v>#REF!</v>
      </c>
      <c r="CQ11" s="151" t="e">
        <f>BigCF!#REF!</f>
        <v>#REF!</v>
      </c>
      <c r="CR11" s="151" t="e">
        <f>BigCF!#REF!</f>
        <v>#REF!</v>
      </c>
      <c r="CS11" s="151" t="e">
        <f>BigCF!#REF!</f>
        <v>#REF!</v>
      </c>
      <c r="CT11" s="151" t="e">
        <f>BigCF!#REF!</f>
        <v>#REF!</v>
      </c>
      <c r="CU11" s="151" t="e">
        <f>BigCF!#REF!</f>
        <v>#REF!</v>
      </c>
      <c r="CV11" s="151" t="e">
        <f>BigCF!#REF!</f>
        <v>#REF!</v>
      </c>
      <c r="CW11" s="151" t="e">
        <f>BigCF!#REF!</f>
        <v>#REF!</v>
      </c>
      <c r="CX11" s="151" t="e">
        <f>BigCF!#REF!</f>
        <v>#REF!</v>
      </c>
      <c r="CY11" s="151" t="e">
        <f>BigCF!#REF!</f>
        <v>#REF!</v>
      </c>
      <c r="CZ11" s="151" t="e">
        <f>BigCF!#REF!</f>
        <v>#REF!</v>
      </c>
    </row>
    <row r="12" spans="2:104">
      <c r="B12" s="94" t="str">
        <f>BigCF!B13</f>
        <v>子(学年)</v>
      </c>
      <c r="C12" s="94" t="str">
        <f>BigCF!C13</f>
        <v/>
      </c>
      <c r="D12" s="151" t="str">
        <f>BigCF!D13</f>
        <v xml:space="preserve"> </v>
      </c>
      <c r="E12" s="151" t="str">
        <f>BigCF!E13</f>
        <v xml:space="preserve"> </v>
      </c>
      <c r="F12" s="151" t="str">
        <f>BigCF!F13</f>
        <v xml:space="preserve"> </v>
      </c>
      <c r="G12" s="151" t="str">
        <f>BigCF!G13</f>
        <v xml:space="preserve"> </v>
      </c>
      <c r="H12" s="151" t="str">
        <f>BigCF!H13</f>
        <v xml:space="preserve"> </v>
      </c>
      <c r="I12" s="151" t="str">
        <f>BigCF!I13</f>
        <v xml:space="preserve"> </v>
      </c>
      <c r="J12" s="151" t="str">
        <f>BigCF!J13</f>
        <v xml:space="preserve"> </v>
      </c>
      <c r="K12" s="151" t="str">
        <f>BigCF!K13</f>
        <v xml:space="preserve"> </v>
      </c>
      <c r="L12" s="151" t="str">
        <f>BigCF!L13</f>
        <v xml:space="preserve"> </v>
      </c>
      <c r="M12" s="151" t="str">
        <f>BigCF!M13</f>
        <v xml:space="preserve"> </v>
      </c>
      <c r="N12" s="151" t="str">
        <f>BigCF!N13</f>
        <v xml:space="preserve"> </v>
      </c>
      <c r="O12" s="151" t="str">
        <f>BigCF!O13</f>
        <v xml:space="preserve"> </v>
      </c>
      <c r="P12" s="151" t="str">
        <f>BigCF!P13</f>
        <v xml:space="preserve"> </v>
      </c>
      <c r="Q12" s="151" t="str">
        <f>BigCF!Q13</f>
        <v xml:space="preserve"> </v>
      </c>
      <c r="R12" s="151" t="str">
        <f>BigCF!R13</f>
        <v xml:space="preserve"> </v>
      </c>
      <c r="S12" s="151" t="str">
        <f>BigCF!S13</f>
        <v xml:space="preserve"> </v>
      </c>
      <c r="T12" s="151" t="str">
        <f>BigCF!T13</f>
        <v xml:space="preserve"> </v>
      </c>
      <c r="U12" s="151" t="str">
        <f>BigCF!U13</f>
        <v xml:space="preserve"> </v>
      </c>
      <c r="V12" s="151" t="str">
        <f>BigCF!V13</f>
        <v xml:space="preserve"> </v>
      </c>
      <c r="W12" s="151" t="str">
        <f>BigCF!W13</f>
        <v xml:space="preserve"> </v>
      </c>
      <c r="X12" s="151" t="str">
        <f>BigCF!X13</f>
        <v xml:space="preserve"> </v>
      </c>
      <c r="Y12" s="151" t="str">
        <f>BigCF!Y13</f>
        <v xml:space="preserve"> </v>
      </c>
      <c r="Z12" s="151" t="str">
        <f>BigCF!Z13</f>
        <v xml:space="preserve"> </v>
      </c>
      <c r="AA12" s="151" t="str">
        <f>BigCF!AA13</f>
        <v xml:space="preserve"> </v>
      </c>
      <c r="AB12" s="151" t="str">
        <f>BigCF!AB13</f>
        <v xml:space="preserve"> </v>
      </c>
      <c r="AC12" s="151" t="str">
        <f>BigCF!AC13</f>
        <v xml:space="preserve"> </v>
      </c>
      <c r="AD12" s="151" t="str">
        <f>BigCF!AD13</f>
        <v xml:space="preserve"> </v>
      </c>
      <c r="AE12" s="151" t="str">
        <f>BigCF!AE13</f>
        <v xml:space="preserve"> </v>
      </c>
      <c r="AF12" s="151" t="str">
        <f>BigCF!AF13</f>
        <v xml:space="preserve"> </v>
      </c>
      <c r="AG12" s="151" t="str">
        <f>BigCF!AG13</f>
        <v xml:space="preserve"> </v>
      </c>
      <c r="AH12" s="151" t="str">
        <f>BigCF!AH13</f>
        <v xml:space="preserve"> </v>
      </c>
      <c r="AI12" s="151" t="str">
        <f>BigCF!AI13</f>
        <v xml:space="preserve"> </v>
      </c>
      <c r="AJ12" s="151" t="str">
        <f>BigCF!AJ13</f>
        <v xml:space="preserve"> </v>
      </c>
      <c r="AK12" s="151" t="str">
        <f>BigCF!AK13</f>
        <v xml:space="preserve"> </v>
      </c>
      <c r="AL12" s="151" t="str">
        <f>BigCF!AL13</f>
        <v xml:space="preserve"> </v>
      </c>
      <c r="AM12" s="151" t="str">
        <f>BigCF!AM13</f>
        <v xml:space="preserve"> </v>
      </c>
      <c r="AN12" s="151" t="str">
        <f>BigCF!AN13</f>
        <v xml:space="preserve"> </v>
      </c>
      <c r="AO12" s="151" t="str">
        <f>BigCF!AO13</f>
        <v xml:space="preserve"> </v>
      </c>
      <c r="AP12" s="151" t="str">
        <f>BigCF!AP13</f>
        <v xml:space="preserve"> </v>
      </c>
      <c r="AQ12" s="151" t="str">
        <f>BigCF!AQ13</f>
        <v xml:space="preserve"> </v>
      </c>
      <c r="AR12" s="151" t="str">
        <f>BigCF!AR13</f>
        <v xml:space="preserve"> </v>
      </c>
      <c r="AS12" s="151" t="str">
        <f>BigCF!AS13</f>
        <v xml:space="preserve"> </v>
      </c>
      <c r="AT12" s="151" t="str">
        <f>BigCF!AT13</f>
        <v xml:space="preserve"> </v>
      </c>
      <c r="AU12" s="151" t="str">
        <f>BigCF!AU13</f>
        <v xml:space="preserve"> </v>
      </c>
      <c r="AV12" s="151" t="str">
        <f>BigCF!AV13</f>
        <v xml:space="preserve"> </v>
      </c>
      <c r="AW12" s="151" t="str">
        <f>BigCF!AW13</f>
        <v xml:space="preserve"> </v>
      </c>
      <c r="AX12" s="151" t="str">
        <f>BigCF!AX13</f>
        <v xml:space="preserve"> </v>
      </c>
      <c r="AY12" s="151" t="str">
        <f>BigCF!AY13</f>
        <v xml:space="preserve"> </v>
      </c>
      <c r="AZ12" s="151" t="str">
        <f>BigCF!AZ13</f>
        <v xml:space="preserve"> </v>
      </c>
      <c r="BA12" s="151" t="str">
        <f>BigCF!BA13</f>
        <v xml:space="preserve"> </v>
      </c>
      <c r="BB12" s="151" t="str">
        <f>BigCF!BB13</f>
        <v xml:space="preserve"> </v>
      </c>
      <c r="BC12" s="151" t="str">
        <f>BigCF!BC13</f>
        <v xml:space="preserve"> </v>
      </c>
      <c r="BD12" s="151" t="str">
        <f>BigCF!BD13</f>
        <v xml:space="preserve"> </v>
      </c>
      <c r="BE12" s="151" t="str">
        <f>BigCF!BE13</f>
        <v xml:space="preserve"> </v>
      </c>
      <c r="BF12" s="151" t="str">
        <f>BigCF!BF13</f>
        <v xml:space="preserve"> </v>
      </c>
      <c r="BG12" s="151" t="str">
        <f>BigCF!BG13</f>
        <v xml:space="preserve"> </v>
      </c>
      <c r="BH12" s="151" t="str">
        <f>BigCF!BH13</f>
        <v xml:space="preserve"> </v>
      </c>
      <c r="BI12" s="151" t="str">
        <f>BigCF!BI13</f>
        <v xml:space="preserve"> </v>
      </c>
      <c r="BJ12" s="151" t="str">
        <f>BigCF!BJ13</f>
        <v xml:space="preserve"> </v>
      </c>
      <c r="BK12" s="151" t="str">
        <f>BigCF!BK13</f>
        <v xml:space="preserve"> </v>
      </c>
      <c r="BL12" s="151" t="e">
        <f>BigCF!#REF!</f>
        <v>#REF!</v>
      </c>
      <c r="BM12" s="151" t="e">
        <f>BigCF!#REF!</f>
        <v>#REF!</v>
      </c>
      <c r="BN12" s="151" t="e">
        <f>BigCF!#REF!</f>
        <v>#REF!</v>
      </c>
      <c r="BO12" s="151" t="e">
        <f>BigCF!#REF!</f>
        <v>#REF!</v>
      </c>
      <c r="BP12" s="151" t="e">
        <f>BigCF!#REF!</f>
        <v>#REF!</v>
      </c>
      <c r="BQ12" s="151" t="e">
        <f>BigCF!#REF!</f>
        <v>#REF!</v>
      </c>
      <c r="BR12" s="151" t="e">
        <f>BigCF!#REF!</f>
        <v>#REF!</v>
      </c>
      <c r="BS12" s="151" t="e">
        <f>BigCF!#REF!</f>
        <v>#REF!</v>
      </c>
      <c r="BT12" s="151" t="e">
        <f>BigCF!#REF!</f>
        <v>#REF!</v>
      </c>
      <c r="BU12" s="151" t="e">
        <f>BigCF!#REF!</f>
        <v>#REF!</v>
      </c>
      <c r="BV12" s="151" t="e">
        <f>BigCF!#REF!</f>
        <v>#REF!</v>
      </c>
      <c r="BW12" s="151" t="e">
        <f>BigCF!#REF!</f>
        <v>#REF!</v>
      </c>
      <c r="BX12" s="151" t="e">
        <f>BigCF!#REF!</f>
        <v>#REF!</v>
      </c>
      <c r="BY12" s="151" t="e">
        <f>BigCF!#REF!</f>
        <v>#REF!</v>
      </c>
      <c r="BZ12" s="151" t="e">
        <f>BigCF!#REF!</f>
        <v>#REF!</v>
      </c>
      <c r="CA12" s="151" t="e">
        <f>BigCF!#REF!</f>
        <v>#REF!</v>
      </c>
      <c r="CB12" s="151" t="e">
        <f>BigCF!#REF!</f>
        <v>#REF!</v>
      </c>
      <c r="CC12" s="151" t="e">
        <f>BigCF!#REF!</f>
        <v>#REF!</v>
      </c>
      <c r="CD12" s="151" t="e">
        <f>BigCF!#REF!</f>
        <v>#REF!</v>
      </c>
      <c r="CE12" s="151" t="e">
        <f>BigCF!#REF!</f>
        <v>#REF!</v>
      </c>
      <c r="CF12" s="151" t="e">
        <f>BigCF!#REF!</f>
        <v>#REF!</v>
      </c>
      <c r="CG12" s="151" t="e">
        <f>BigCF!#REF!</f>
        <v>#REF!</v>
      </c>
      <c r="CH12" s="151" t="e">
        <f>BigCF!#REF!</f>
        <v>#REF!</v>
      </c>
      <c r="CI12" s="151" t="e">
        <f>BigCF!#REF!</f>
        <v>#REF!</v>
      </c>
      <c r="CJ12" s="151" t="e">
        <f>BigCF!#REF!</f>
        <v>#REF!</v>
      </c>
      <c r="CK12" s="151" t="e">
        <f>BigCF!#REF!</f>
        <v>#REF!</v>
      </c>
      <c r="CL12" s="151" t="e">
        <f>BigCF!#REF!</f>
        <v>#REF!</v>
      </c>
      <c r="CM12" s="151" t="e">
        <f>BigCF!#REF!</f>
        <v>#REF!</v>
      </c>
      <c r="CN12" s="151" t="e">
        <f>BigCF!#REF!</f>
        <v>#REF!</v>
      </c>
      <c r="CO12" s="151" t="e">
        <f>BigCF!#REF!</f>
        <v>#REF!</v>
      </c>
      <c r="CP12" s="151" t="e">
        <f>BigCF!#REF!</f>
        <v>#REF!</v>
      </c>
      <c r="CQ12" s="151" t="e">
        <f>BigCF!#REF!</f>
        <v>#REF!</v>
      </c>
      <c r="CR12" s="151" t="e">
        <f>BigCF!#REF!</f>
        <v>#REF!</v>
      </c>
      <c r="CS12" s="151" t="e">
        <f>BigCF!#REF!</f>
        <v>#REF!</v>
      </c>
      <c r="CT12" s="151" t="e">
        <f>BigCF!#REF!</f>
        <v>#REF!</v>
      </c>
      <c r="CU12" s="151" t="e">
        <f>BigCF!#REF!</f>
        <v>#REF!</v>
      </c>
      <c r="CV12" s="151" t="e">
        <f>BigCF!#REF!</f>
        <v>#REF!</v>
      </c>
      <c r="CW12" s="151" t="e">
        <f>BigCF!#REF!</f>
        <v>#REF!</v>
      </c>
      <c r="CX12" s="151" t="e">
        <f>BigCF!#REF!</f>
        <v>#REF!</v>
      </c>
      <c r="CY12" s="151" t="e">
        <f>BigCF!#REF!</f>
        <v>#REF!</v>
      </c>
      <c r="CZ12" s="151" t="e">
        <f>BigCF!#REF!</f>
        <v>#REF!</v>
      </c>
    </row>
    <row r="13" spans="2:104">
      <c r="B13" s="94" t="str">
        <f>BigCF!B14</f>
        <v>子(学年)</v>
      </c>
      <c r="C13" s="94" t="str">
        <f>BigCF!C14</f>
        <v/>
      </c>
      <c r="D13" s="151" t="str">
        <f>BigCF!D14</f>
        <v xml:space="preserve"> </v>
      </c>
      <c r="E13" s="151" t="str">
        <f>BigCF!E14</f>
        <v xml:space="preserve"> </v>
      </c>
      <c r="F13" s="151" t="str">
        <f>BigCF!F14</f>
        <v xml:space="preserve"> </v>
      </c>
      <c r="G13" s="151" t="str">
        <f>BigCF!G14</f>
        <v xml:space="preserve"> </v>
      </c>
      <c r="H13" s="151" t="str">
        <f>BigCF!H14</f>
        <v xml:space="preserve"> </v>
      </c>
      <c r="I13" s="151" t="str">
        <f>BigCF!I14</f>
        <v xml:space="preserve"> </v>
      </c>
      <c r="J13" s="151" t="str">
        <f>BigCF!J14</f>
        <v xml:space="preserve"> </v>
      </c>
      <c r="K13" s="151" t="str">
        <f>BigCF!K14</f>
        <v xml:space="preserve"> </v>
      </c>
      <c r="L13" s="151" t="str">
        <f>BigCF!L14</f>
        <v xml:space="preserve"> </v>
      </c>
      <c r="M13" s="151" t="str">
        <f>BigCF!M14</f>
        <v xml:space="preserve"> </v>
      </c>
      <c r="N13" s="151" t="str">
        <f>BigCF!N14</f>
        <v xml:space="preserve"> </v>
      </c>
      <c r="O13" s="151" t="str">
        <f>BigCF!O14</f>
        <v xml:space="preserve"> </v>
      </c>
      <c r="P13" s="151" t="str">
        <f>BigCF!P14</f>
        <v xml:space="preserve"> </v>
      </c>
      <c r="Q13" s="151" t="str">
        <f>BigCF!Q14</f>
        <v xml:space="preserve"> </v>
      </c>
      <c r="R13" s="151" t="str">
        <f>BigCF!R14</f>
        <v xml:space="preserve"> </v>
      </c>
      <c r="S13" s="151" t="str">
        <f>BigCF!S14</f>
        <v xml:space="preserve"> </v>
      </c>
      <c r="T13" s="151" t="str">
        <f>BigCF!T14</f>
        <v xml:space="preserve"> </v>
      </c>
      <c r="U13" s="151" t="str">
        <f>BigCF!U14</f>
        <v xml:space="preserve"> </v>
      </c>
      <c r="V13" s="151" t="str">
        <f>BigCF!V14</f>
        <v xml:space="preserve"> </v>
      </c>
      <c r="W13" s="151" t="str">
        <f>BigCF!W14</f>
        <v xml:space="preserve"> </v>
      </c>
      <c r="X13" s="151" t="str">
        <f>BigCF!X14</f>
        <v xml:space="preserve"> </v>
      </c>
      <c r="Y13" s="151" t="str">
        <f>BigCF!Y14</f>
        <v xml:space="preserve"> </v>
      </c>
      <c r="Z13" s="151" t="str">
        <f>BigCF!Z14</f>
        <v xml:space="preserve"> </v>
      </c>
      <c r="AA13" s="151" t="str">
        <f>BigCF!AA14</f>
        <v xml:space="preserve"> </v>
      </c>
      <c r="AB13" s="151" t="str">
        <f>BigCF!AB14</f>
        <v xml:space="preserve"> </v>
      </c>
      <c r="AC13" s="151" t="str">
        <f>BigCF!AC14</f>
        <v xml:space="preserve"> </v>
      </c>
      <c r="AD13" s="151" t="str">
        <f>BigCF!AD14</f>
        <v xml:space="preserve"> </v>
      </c>
      <c r="AE13" s="151" t="str">
        <f>BigCF!AE14</f>
        <v xml:space="preserve"> </v>
      </c>
      <c r="AF13" s="151" t="str">
        <f>BigCF!AF14</f>
        <v xml:space="preserve"> </v>
      </c>
      <c r="AG13" s="151" t="str">
        <f>BigCF!AG14</f>
        <v xml:space="preserve"> </v>
      </c>
      <c r="AH13" s="151" t="str">
        <f>BigCF!AH14</f>
        <v xml:space="preserve"> </v>
      </c>
      <c r="AI13" s="151" t="str">
        <f>BigCF!AI14</f>
        <v xml:space="preserve"> </v>
      </c>
      <c r="AJ13" s="151" t="str">
        <f>BigCF!AJ14</f>
        <v xml:space="preserve"> </v>
      </c>
      <c r="AK13" s="151" t="str">
        <f>BigCF!AK14</f>
        <v xml:space="preserve"> </v>
      </c>
      <c r="AL13" s="151" t="str">
        <f>BigCF!AL14</f>
        <v xml:space="preserve"> </v>
      </c>
      <c r="AM13" s="151" t="str">
        <f>BigCF!AM14</f>
        <v xml:space="preserve"> </v>
      </c>
      <c r="AN13" s="151" t="str">
        <f>BigCF!AN14</f>
        <v xml:space="preserve"> </v>
      </c>
      <c r="AO13" s="151" t="str">
        <f>BigCF!AO14</f>
        <v xml:space="preserve"> </v>
      </c>
      <c r="AP13" s="151" t="str">
        <f>BigCF!AP14</f>
        <v xml:space="preserve"> </v>
      </c>
      <c r="AQ13" s="151" t="str">
        <f>BigCF!AQ14</f>
        <v xml:space="preserve"> </v>
      </c>
      <c r="AR13" s="151" t="str">
        <f>BigCF!AR14</f>
        <v xml:space="preserve"> </v>
      </c>
      <c r="AS13" s="151" t="str">
        <f>BigCF!AS14</f>
        <v xml:space="preserve"> </v>
      </c>
      <c r="AT13" s="151" t="str">
        <f>BigCF!AT14</f>
        <v xml:space="preserve"> </v>
      </c>
      <c r="AU13" s="151" t="str">
        <f>BigCF!AU14</f>
        <v xml:space="preserve"> </v>
      </c>
      <c r="AV13" s="151" t="str">
        <f>BigCF!AV14</f>
        <v xml:space="preserve"> </v>
      </c>
      <c r="AW13" s="151" t="str">
        <f>BigCF!AW14</f>
        <v xml:space="preserve"> </v>
      </c>
      <c r="AX13" s="151" t="str">
        <f>BigCF!AX14</f>
        <v xml:space="preserve"> </v>
      </c>
      <c r="AY13" s="151" t="str">
        <f>BigCF!AY14</f>
        <v xml:space="preserve"> </v>
      </c>
      <c r="AZ13" s="151" t="str">
        <f>BigCF!AZ14</f>
        <v xml:space="preserve"> </v>
      </c>
      <c r="BA13" s="151" t="str">
        <f>BigCF!BA14</f>
        <v xml:space="preserve"> </v>
      </c>
      <c r="BB13" s="151" t="str">
        <f>BigCF!BB14</f>
        <v xml:space="preserve"> </v>
      </c>
      <c r="BC13" s="151" t="str">
        <f>BigCF!BC14</f>
        <v xml:space="preserve"> </v>
      </c>
      <c r="BD13" s="151" t="str">
        <f>BigCF!BD14</f>
        <v xml:space="preserve"> </v>
      </c>
      <c r="BE13" s="151" t="str">
        <f>BigCF!BE14</f>
        <v xml:space="preserve"> </v>
      </c>
      <c r="BF13" s="151" t="str">
        <f>BigCF!BF14</f>
        <v xml:space="preserve"> </v>
      </c>
      <c r="BG13" s="151" t="str">
        <f>BigCF!BG14</f>
        <v xml:space="preserve"> </v>
      </c>
      <c r="BH13" s="151" t="str">
        <f>BigCF!BH14</f>
        <v xml:space="preserve"> </v>
      </c>
      <c r="BI13" s="151" t="str">
        <f>BigCF!BI14</f>
        <v xml:space="preserve"> </v>
      </c>
      <c r="BJ13" s="151" t="str">
        <f>BigCF!BJ14</f>
        <v xml:space="preserve"> </v>
      </c>
      <c r="BK13" s="151" t="str">
        <f>BigCF!BK14</f>
        <v xml:space="preserve"> </v>
      </c>
      <c r="BL13" s="151" t="e">
        <f>BigCF!#REF!</f>
        <v>#REF!</v>
      </c>
      <c r="BM13" s="151" t="e">
        <f>BigCF!#REF!</f>
        <v>#REF!</v>
      </c>
      <c r="BN13" s="151" t="e">
        <f>BigCF!#REF!</f>
        <v>#REF!</v>
      </c>
      <c r="BO13" s="151" t="e">
        <f>BigCF!#REF!</f>
        <v>#REF!</v>
      </c>
      <c r="BP13" s="151" t="e">
        <f>BigCF!#REF!</f>
        <v>#REF!</v>
      </c>
      <c r="BQ13" s="151" t="e">
        <f>BigCF!#REF!</f>
        <v>#REF!</v>
      </c>
      <c r="BR13" s="151" t="e">
        <f>BigCF!#REF!</f>
        <v>#REF!</v>
      </c>
      <c r="BS13" s="151" t="e">
        <f>BigCF!#REF!</f>
        <v>#REF!</v>
      </c>
      <c r="BT13" s="151" t="e">
        <f>BigCF!#REF!</f>
        <v>#REF!</v>
      </c>
      <c r="BU13" s="151" t="e">
        <f>BigCF!#REF!</f>
        <v>#REF!</v>
      </c>
      <c r="BV13" s="151" t="e">
        <f>BigCF!#REF!</f>
        <v>#REF!</v>
      </c>
      <c r="BW13" s="151" t="e">
        <f>BigCF!#REF!</f>
        <v>#REF!</v>
      </c>
      <c r="BX13" s="151" t="e">
        <f>BigCF!#REF!</f>
        <v>#REF!</v>
      </c>
      <c r="BY13" s="151" t="e">
        <f>BigCF!#REF!</f>
        <v>#REF!</v>
      </c>
      <c r="BZ13" s="151" t="e">
        <f>BigCF!#REF!</f>
        <v>#REF!</v>
      </c>
      <c r="CA13" s="151" t="e">
        <f>BigCF!#REF!</f>
        <v>#REF!</v>
      </c>
      <c r="CB13" s="151" t="e">
        <f>BigCF!#REF!</f>
        <v>#REF!</v>
      </c>
      <c r="CC13" s="151" t="e">
        <f>BigCF!#REF!</f>
        <v>#REF!</v>
      </c>
      <c r="CD13" s="151" t="e">
        <f>BigCF!#REF!</f>
        <v>#REF!</v>
      </c>
      <c r="CE13" s="151" t="e">
        <f>BigCF!#REF!</f>
        <v>#REF!</v>
      </c>
      <c r="CF13" s="151" t="e">
        <f>BigCF!#REF!</f>
        <v>#REF!</v>
      </c>
      <c r="CG13" s="151" t="e">
        <f>BigCF!#REF!</f>
        <v>#REF!</v>
      </c>
      <c r="CH13" s="151" t="e">
        <f>BigCF!#REF!</f>
        <v>#REF!</v>
      </c>
      <c r="CI13" s="151" t="e">
        <f>BigCF!#REF!</f>
        <v>#REF!</v>
      </c>
      <c r="CJ13" s="151" t="e">
        <f>BigCF!#REF!</f>
        <v>#REF!</v>
      </c>
      <c r="CK13" s="151" t="e">
        <f>BigCF!#REF!</f>
        <v>#REF!</v>
      </c>
      <c r="CL13" s="151" t="e">
        <f>BigCF!#REF!</f>
        <v>#REF!</v>
      </c>
      <c r="CM13" s="151" t="e">
        <f>BigCF!#REF!</f>
        <v>#REF!</v>
      </c>
      <c r="CN13" s="151" t="e">
        <f>BigCF!#REF!</f>
        <v>#REF!</v>
      </c>
      <c r="CO13" s="151" t="e">
        <f>BigCF!#REF!</f>
        <v>#REF!</v>
      </c>
      <c r="CP13" s="151" t="e">
        <f>BigCF!#REF!</f>
        <v>#REF!</v>
      </c>
      <c r="CQ13" s="151" t="e">
        <f>BigCF!#REF!</f>
        <v>#REF!</v>
      </c>
      <c r="CR13" s="151" t="e">
        <f>BigCF!#REF!</f>
        <v>#REF!</v>
      </c>
      <c r="CS13" s="151" t="e">
        <f>BigCF!#REF!</f>
        <v>#REF!</v>
      </c>
      <c r="CT13" s="151" t="e">
        <f>BigCF!#REF!</f>
        <v>#REF!</v>
      </c>
      <c r="CU13" s="151" t="e">
        <f>BigCF!#REF!</f>
        <v>#REF!</v>
      </c>
      <c r="CV13" s="151" t="e">
        <f>BigCF!#REF!</f>
        <v>#REF!</v>
      </c>
      <c r="CW13" s="151" t="e">
        <f>BigCF!#REF!</f>
        <v>#REF!</v>
      </c>
      <c r="CX13" s="151" t="e">
        <f>BigCF!#REF!</f>
        <v>#REF!</v>
      </c>
      <c r="CY13" s="151" t="e">
        <f>BigCF!#REF!</f>
        <v>#REF!</v>
      </c>
      <c r="CZ13" s="151" t="e">
        <f>BigCF!#REF!</f>
        <v>#REF!</v>
      </c>
    </row>
    <row r="14" spans="2:104">
      <c r="B14" s="94" t="str">
        <f>BigCF!B15</f>
        <v>子(学年)</v>
      </c>
      <c r="C14" s="94" t="str">
        <f>BigCF!C15</f>
        <v/>
      </c>
      <c r="D14" s="151" t="str">
        <f>BigCF!D15</f>
        <v xml:space="preserve"> </v>
      </c>
      <c r="E14" s="151" t="str">
        <f>BigCF!E15</f>
        <v xml:space="preserve"> </v>
      </c>
      <c r="F14" s="151" t="str">
        <f>BigCF!F15</f>
        <v xml:space="preserve"> </v>
      </c>
      <c r="G14" s="151" t="str">
        <f>BigCF!G15</f>
        <v xml:space="preserve"> </v>
      </c>
      <c r="H14" s="151" t="str">
        <f>BigCF!H15</f>
        <v xml:space="preserve"> </v>
      </c>
      <c r="I14" s="151" t="str">
        <f>BigCF!I15</f>
        <v xml:space="preserve"> </v>
      </c>
      <c r="J14" s="151" t="str">
        <f>BigCF!J15</f>
        <v xml:space="preserve"> </v>
      </c>
      <c r="K14" s="151" t="str">
        <f>BigCF!K15</f>
        <v xml:space="preserve"> </v>
      </c>
      <c r="L14" s="151" t="str">
        <f>BigCF!L15</f>
        <v xml:space="preserve"> </v>
      </c>
      <c r="M14" s="151" t="str">
        <f>BigCF!M15</f>
        <v xml:space="preserve"> </v>
      </c>
      <c r="N14" s="151" t="str">
        <f>BigCF!N15</f>
        <v xml:space="preserve"> </v>
      </c>
      <c r="O14" s="151" t="str">
        <f>BigCF!O15</f>
        <v xml:space="preserve"> </v>
      </c>
      <c r="P14" s="151" t="str">
        <f>BigCF!P15</f>
        <v xml:space="preserve"> </v>
      </c>
      <c r="Q14" s="151" t="str">
        <f>BigCF!Q15</f>
        <v xml:space="preserve"> </v>
      </c>
      <c r="R14" s="151" t="str">
        <f>BigCF!R15</f>
        <v xml:space="preserve"> </v>
      </c>
      <c r="S14" s="151" t="str">
        <f>BigCF!S15</f>
        <v xml:space="preserve"> </v>
      </c>
      <c r="T14" s="151" t="str">
        <f>BigCF!T15</f>
        <v xml:space="preserve"> </v>
      </c>
      <c r="U14" s="151" t="str">
        <f>BigCF!U15</f>
        <v xml:space="preserve"> </v>
      </c>
      <c r="V14" s="151" t="str">
        <f>BigCF!V15</f>
        <v xml:space="preserve"> </v>
      </c>
      <c r="W14" s="151" t="str">
        <f>BigCF!W15</f>
        <v xml:space="preserve"> </v>
      </c>
      <c r="X14" s="151" t="str">
        <f>BigCF!X15</f>
        <v xml:space="preserve"> </v>
      </c>
      <c r="Y14" s="151" t="str">
        <f>BigCF!Y15</f>
        <v xml:space="preserve"> </v>
      </c>
      <c r="Z14" s="151" t="str">
        <f>BigCF!Z15</f>
        <v xml:space="preserve"> </v>
      </c>
      <c r="AA14" s="151" t="str">
        <f>BigCF!AA15</f>
        <v xml:space="preserve"> </v>
      </c>
      <c r="AB14" s="151" t="str">
        <f>BigCF!AB15</f>
        <v xml:space="preserve"> </v>
      </c>
      <c r="AC14" s="151" t="str">
        <f>BigCF!AC15</f>
        <v xml:space="preserve"> </v>
      </c>
      <c r="AD14" s="151" t="str">
        <f>BigCF!AD15</f>
        <v xml:space="preserve"> </v>
      </c>
      <c r="AE14" s="151" t="str">
        <f>BigCF!AE15</f>
        <v xml:space="preserve"> </v>
      </c>
      <c r="AF14" s="151" t="str">
        <f>BigCF!AF15</f>
        <v xml:space="preserve"> </v>
      </c>
      <c r="AG14" s="151" t="str">
        <f>BigCF!AG15</f>
        <v xml:space="preserve"> </v>
      </c>
      <c r="AH14" s="151" t="str">
        <f>BigCF!AH15</f>
        <v xml:space="preserve"> </v>
      </c>
      <c r="AI14" s="151" t="str">
        <f>BigCF!AI15</f>
        <v xml:space="preserve"> </v>
      </c>
      <c r="AJ14" s="151" t="str">
        <f>BigCF!AJ15</f>
        <v xml:space="preserve"> </v>
      </c>
      <c r="AK14" s="151" t="str">
        <f>BigCF!AK15</f>
        <v xml:space="preserve"> </v>
      </c>
      <c r="AL14" s="151" t="str">
        <f>BigCF!AL15</f>
        <v xml:space="preserve"> </v>
      </c>
      <c r="AM14" s="151" t="str">
        <f>BigCF!AM15</f>
        <v xml:space="preserve"> </v>
      </c>
      <c r="AN14" s="151" t="str">
        <f>BigCF!AN15</f>
        <v xml:space="preserve"> </v>
      </c>
      <c r="AO14" s="151" t="str">
        <f>BigCF!AO15</f>
        <v xml:space="preserve"> </v>
      </c>
      <c r="AP14" s="151" t="str">
        <f>BigCF!AP15</f>
        <v xml:space="preserve"> </v>
      </c>
      <c r="AQ14" s="151" t="str">
        <f>BigCF!AQ15</f>
        <v xml:space="preserve"> </v>
      </c>
      <c r="AR14" s="151" t="str">
        <f>BigCF!AR15</f>
        <v xml:space="preserve"> </v>
      </c>
      <c r="AS14" s="151" t="str">
        <f>BigCF!AS15</f>
        <v xml:space="preserve"> </v>
      </c>
      <c r="AT14" s="151" t="str">
        <f>BigCF!AT15</f>
        <v xml:space="preserve"> </v>
      </c>
      <c r="AU14" s="151" t="str">
        <f>BigCF!AU15</f>
        <v xml:space="preserve"> </v>
      </c>
      <c r="AV14" s="151" t="str">
        <f>BigCF!AV15</f>
        <v xml:space="preserve"> </v>
      </c>
      <c r="AW14" s="151" t="str">
        <f>BigCF!AW15</f>
        <v xml:space="preserve"> </v>
      </c>
      <c r="AX14" s="151" t="str">
        <f>BigCF!AX15</f>
        <v xml:space="preserve"> </v>
      </c>
      <c r="AY14" s="151" t="str">
        <f>BigCF!AY15</f>
        <v xml:space="preserve"> </v>
      </c>
      <c r="AZ14" s="151" t="str">
        <f>BigCF!AZ15</f>
        <v xml:space="preserve"> </v>
      </c>
      <c r="BA14" s="151" t="str">
        <f>BigCF!BA15</f>
        <v xml:space="preserve"> </v>
      </c>
      <c r="BB14" s="151" t="str">
        <f>BigCF!BB15</f>
        <v xml:space="preserve"> </v>
      </c>
      <c r="BC14" s="151" t="str">
        <f>BigCF!BC15</f>
        <v xml:space="preserve"> </v>
      </c>
      <c r="BD14" s="151" t="str">
        <f>BigCF!BD15</f>
        <v xml:space="preserve"> </v>
      </c>
      <c r="BE14" s="151" t="str">
        <f>BigCF!BE15</f>
        <v xml:space="preserve"> </v>
      </c>
      <c r="BF14" s="151" t="str">
        <f>BigCF!BF15</f>
        <v xml:space="preserve"> </v>
      </c>
      <c r="BG14" s="151" t="str">
        <f>BigCF!BG15</f>
        <v xml:space="preserve"> </v>
      </c>
      <c r="BH14" s="151" t="str">
        <f>BigCF!BH15</f>
        <v xml:space="preserve"> </v>
      </c>
      <c r="BI14" s="151" t="str">
        <f>BigCF!BI15</f>
        <v xml:space="preserve"> </v>
      </c>
      <c r="BJ14" s="151" t="str">
        <f>BigCF!BJ15</f>
        <v xml:space="preserve"> </v>
      </c>
      <c r="BK14" s="151" t="str">
        <f>BigCF!BK15</f>
        <v xml:space="preserve"> </v>
      </c>
      <c r="BL14" s="151" t="e">
        <f>BigCF!#REF!</f>
        <v>#REF!</v>
      </c>
      <c r="BM14" s="151" t="e">
        <f>BigCF!#REF!</f>
        <v>#REF!</v>
      </c>
      <c r="BN14" s="151" t="e">
        <f>BigCF!#REF!</f>
        <v>#REF!</v>
      </c>
      <c r="BO14" s="151" t="e">
        <f>BigCF!#REF!</f>
        <v>#REF!</v>
      </c>
      <c r="BP14" s="151" t="e">
        <f>BigCF!#REF!</f>
        <v>#REF!</v>
      </c>
      <c r="BQ14" s="151" t="e">
        <f>BigCF!#REF!</f>
        <v>#REF!</v>
      </c>
      <c r="BR14" s="151" t="e">
        <f>BigCF!#REF!</f>
        <v>#REF!</v>
      </c>
      <c r="BS14" s="151" t="e">
        <f>BigCF!#REF!</f>
        <v>#REF!</v>
      </c>
      <c r="BT14" s="151" t="e">
        <f>BigCF!#REF!</f>
        <v>#REF!</v>
      </c>
      <c r="BU14" s="151" t="e">
        <f>BigCF!#REF!</f>
        <v>#REF!</v>
      </c>
      <c r="BV14" s="151" t="e">
        <f>BigCF!#REF!</f>
        <v>#REF!</v>
      </c>
      <c r="BW14" s="151" t="e">
        <f>BigCF!#REF!</f>
        <v>#REF!</v>
      </c>
      <c r="BX14" s="151" t="e">
        <f>BigCF!#REF!</f>
        <v>#REF!</v>
      </c>
      <c r="BY14" s="151" t="e">
        <f>BigCF!#REF!</f>
        <v>#REF!</v>
      </c>
      <c r="BZ14" s="151" t="e">
        <f>BigCF!#REF!</f>
        <v>#REF!</v>
      </c>
      <c r="CA14" s="151" t="e">
        <f>BigCF!#REF!</f>
        <v>#REF!</v>
      </c>
      <c r="CB14" s="151" t="e">
        <f>BigCF!#REF!</f>
        <v>#REF!</v>
      </c>
      <c r="CC14" s="151" t="e">
        <f>BigCF!#REF!</f>
        <v>#REF!</v>
      </c>
      <c r="CD14" s="151" t="e">
        <f>BigCF!#REF!</f>
        <v>#REF!</v>
      </c>
      <c r="CE14" s="151" t="e">
        <f>BigCF!#REF!</f>
        <v>#REF!</v>
      </c>
      <c r="CF14" s="151" t="e">
        <f>BigCF!#REF!</f>
        <v>#REF!</v>
      </c>
      <c r="CG14" s="151" t="e">
        <f>BigCF!#REF!</f>
        <v>#REF!</v>
      </c>
      <c r="CH14" s="151" t="e">
        <f>BigCF!#REF!</f>
        <v>#REF!</v>
      </c>
      <c r="CI14" s="151" t="e">
        <f>BigCF!#REF!</f>
        <v>#REF!</v>
      </c>
      <c r="CJ14" s="151" t="e">
        <f>BigCF!#REF!</f>
        <v>#REF!</v>
      </c>
      <c r="CK14" s="151" t="e">
        <f>BigCF!#REF!</f>
        <v>#REF!</v>
      </c>
      <c r="CL14" s="151" t="e">
        <f>BigCF!#REF!</f>
        <v>#REF!</v>
      </c>
      <c r="CM14" s="151" t="e">
        <f>BigCF!#REF!</f>
        <v>#REF!</v>
      </c>
      <c r="CN14" s="151" t="e">
        <f>BigCF!#REF!</f>
        <v>#REF!</v>
      </c>
      <c r="CO14" s="151" t="e">
        <f>BigCF!#REF!</f>
        <v>#REF!</v>
      </c>
      <c r="CP14" s="151" t="e">
        <f>BigCF!#REF!</f>
        <v>#REF!</v>
      </c>
      <c r="CQ14" s="151" t="e">
        <f>BigCF!#REF!</f>
        <v>#REF!</v>
      </c>
      <c r="CR14" s="151" t="e">
        <f>BigCF!#REF!</f>
        <v>#REF!</v>
      </c>
      <c r="CS14" s="151" t="e">
        <f>BigCF!#REF!</f>
        <v>#REF!</v>
      </c>
      <c r="CT14" s="151" t="e">
        <f>BigCF!#REF!</f>
        <v>#REF!</v>
      </c>
      <c r="CU14" s="151" t="e">
        <f>BigCF!#REF!</f>
        <v>#REF!</v>
      </c>
      <c r="CV14" s="151" t="e">
        <f>BigCF!#REF!</f>
        <v>#REF!</v>
      </c>
      <c r="CW14" s="151" t="e">
        <f>BigCF!#REF!</f>
        <v>#REF!</v>
      </c>
      <c r="CX14" s="151" t="e">
        <f>BigCF!#REF!</f>
        <v>#REF!</v>
      </c>
      <c r="CY14" s="151" t="e">
        <f>BigCF!#REF!</f>
        <v>#REF!</v>
      </c>
      <c r="CZ14" s="151" t="e">
        <f>BigCF!#REF!</f>
        <v>#REF!</v>
      </c>
    </row>
    <row r="15" spans="2:104">
      <c r="B15" s="94" t="str">
        <f>BigCF!B16</f>
        <v>子(学年)</v>
      </c>
      <c r="C15" s="94" t="str">
        <f>BigCF!C16</f>
        <v/>
      </c>
      <c r="D15" s="151" t="str">
        <f>BigCF!D16</f>
        <v xml:space="preserve"> </v>
      </c>
      <c r="E15" s="151" t="str">
        <f>BigCF!E16</f>
        <v xml:space="preserve"> </v>
      </c>
      <c r="F15" s="151" t="str">
        <f>BigCF!F16</f>
        <v xml:space="preserve"> </v>
      </c>
      <c r="G15" s="151" t="str">
        <f>BigCF!G16</f>
        <v xml:space="preserve"> </v>
      </c>
      <c r="H15" s="151" t="str">
        <f>BigCF!H16</f>
        <v xml:space="preserve"> </v>
      </c>
      <c r="I15" s="151" t="str">
        <f>BigCF!I16</f>
        <v xml:space="preserve"> </v>
      </c>
      <c r="J15" s="151" t="str">
        <f>BigCF!J16</f>
        <v xml:space="preserve"> </v>
      </c>
      <c r="K15" s="151" t="str">
        <f>BigCF!K16</f>
        <v xml:space="preserve"> </v>
      </c>
      <c r="L15" s="151" t="str">
        <f>BigCF!L16</f>
        <v xml:space="preserve"> </v>
      </c>
      <c r="M15" s="151" t="str">
        <f>BigCF!M16</f>
        <v xml:space="preserve"> </v>
      </c>
      <c r="N15" s="151" t="str">
        <f>BigCF!N16</f>
        <v xml:space="preserve"> </v>
      </c>
      <c r="O15" s="151" t="str">
        <f>BigCF!O16</f>
        <v xml:space="preserve"> </v>
      </c>
      <c r="P15" s="151" t="str">
        <f>BigCF!P16</f>
        <v xml:space="preserve"> </v>
      </c>
      <c r="Q15" s="151" t="str">
        <f>BigCF!Q16</f>
        <v xml:space="preserve"> </v>
      </c>
      <c r="R15" s="151" t="str">
        <f>BigCF!R16</f>
        <v xml:space="preserve"> </v>
      </c>
      <c r="S15" s="151" t="str">
        <f>BigCF!S16</f>
        <v xml:space="preserve"> </v>
      </c>
      <c r="T15" s="151" t="str">
        <f>BigCF!T16</f>
        <v xml:space="preserve"> </v>
      </c>
      <c r="U15" s="151" t="str">
        <f>BigCF!U16</f>
        <v xml:space="preserve"> </v>
      </c>
      <c r="V15" s="151" t="str">
        <f>BigCF!V16</f>
        <v xml:space="preserve"> </v>
      </c>
      <c r="W15" s="151" t="str">
        <f>BigCF!W16</f>
        <v xml:space="preserve"> </v>
      </c>
      <c r="X15" s="151" t="str">
        <f>BigCF!X16</f>
        <v xml:space="preserve"> </v>
      </c>
      <c r="Y15" s="151" t="str">
        <f>BigCF!Y16</f>
        <v xml:space="preserve"> </v>
      </c>
      <c r="Z15" s="151" t="str">
        <f>BigCF!Z16</f>
        <v xml:space="preserve"> </v>
      </c>
      <c r="AA15" s="151" t="str">
        <f>BigCF!AA16</f>
        <v xml:space="preserve"> </v>
      </c>
      <c r="AB15" s="151" t="str">
        <f>BigCF!AB16</f>
        <v xml:space="preserve"> </v>
      </c>
      <c r="AC15" s="151" t="str">
        <f>BigCF!AC16</f>
        <v xml:space="preserve"> </v>
      </c>
      <c r="AD15" s="151" t="str">
        <f>BigCF!AD16</f>
        <v xml:space="preserve"> </v>
      </c>
      <c r="AE15" s="151" t="str">
        <f>BigCF!AE16</f>
        <v xml:space="preserve"> </v>
      </c>
      <c r="AF15" s="151" t="str">
        <f>BigCF!AF16</f>
        <v xml:space="preserve"> </v>
      </c>
      <c r="AG15" s="151" t="str">
        <f>BigCF!AG16</f>
        <v xml:space="preserve"> </v>
      </c>
      <c r="AH15" s="151" t="str">
        <f>BigCF!AH16</f>
        <v xml:space="preserve"> </v>
      </c>
      <c r="AI15" s="151" t="str">
        <f>BigCF!AI16</f>
        <v xml:space="preserve"> </v>
      </c>
      <c r="AJ15" s="151" t="str">
        <f>BigCF!AJ16</f>
        <v xml:space="preserve"> </v>
      </c>
      <c r="AK15" s="151" t="str">
        <f>BigCF!AK16</f>
        <v xml:space="preserve"> </v>
      </c>
      <c r="AL15" s="151" t="str">
        <f>BigCF!AL16</f>
        <v xml:space="preserve"> </v>
      </c>
      <c r="AM15" s="151" t="str">
        <f>BigCF!AM16</f>
        <v xml:space="preserve"> </v>
      </c>
      <c r="AN15" s="151" t="str">
        <f>BigCF!AN16</f>
        <v xml:space="preserve"> </v>
      </c>
      <c r="AO15" s="151" t="str">
        <f>BigCF!AO16</f>
        <v xml:space="preserve"> </v>
      </c>
      <c r="AP15" s="151" t="str">
        <f>BigCF!AP16</f>
        <v xml:space="preserve"> </v>
      </c>
      <c r="AQ15" s="151" t="str">
        <f>BigCF!AQ16</f>
        <v xml:space="preserve"> </v>
      </c>
      <c r="AR15" s="151" t="str">
        <f>BigCF!AR16</f>
        <v xml:space="preserve"> </v>
      </c>
      <c r="AS15" s="151" t="str">
        <f>BigCF!AS16</f>
        <v xml:space="preserve"> </v>
      </c>
      <c r="AT15" s="151" t="str">
        <f>BigCF!AT16</f>
        <v xml:space="preserve"> </v>
      </c>
      <c r="AU15" s="151" t="str">
        <f>BigCF!AU16</f>
        <v xml:space="preserve"> </v>
      </c>
      <c r="AV15" s="151" t="str">
        <f>BigCF!AV16</f>
        <v xml:space="preserve"> </v>
      </c>
      <c r="AW15" s="151" t="str">
        <f>BigCF!AW16</f>
        <v xml:space="preserve"> </v>
      </c>
      <c r="AX15" s="151" t="str">
        <f>BigCF!AX16</f>
        <v xml:space="preserve"> </v>
      </c>
      <c r="AY15" s="151" t="str">
        <f>BigCF!AY16</f>
        <v xml:space="preserve"> </v>
      </c>
      <c r="AZ15" s="151" t="str">
        <f>BigCF!AZ16</f>
        <v xml:space="preserve"> </v>
      </c>
      <c r="BA15" s="151" t="str">
        <f>BigCF!BA16</f>
        <v xml:space="preserve"> </v>
      </c>
      <c r="BB15" s="151" t="str">
        <f>BigCF!BB16</f>
        <v xml:space="preserve"> </v>
      </c>
      <c r="BC15" s="151" t="str">
        <f>BigCF!BC16</f>
        <v xml:space="preserve"> </v>
      </c>
      <c r="BD15" s="151" t="str">
        <f>BigCF!BD16</f>
        <v xml:space="preserve"> </v>
      </c>
      <c r="BE15" s="151" t="str">
        <f>BigCF!BE16</f>
        <v xml:space="preserve"> </v>
      </c>
      <c r="BF15" s="151" t="str">
        <f>BigCF!BF16</f>
        <v xml:space="preserve"> </v>
      </c>
      <c r="BG15" s="151" t="str">
        <f>BigCF!BG16</f>
        <v xml:space="preserve"> </v>
      </c>
      <c r="BH15" s="151" t="str">
        <f>BigCF!BH16</f>
        <v xml:space="preserve"> </v>
      </c>
      <c r="BI15" s="151" t="str">
        <f>BigCF!BI16</f>
        <v xml:space="preserve"> </v>
      </c>
      <c r="BJ15" s="151" t="str">
        <f>BigCF!BJ16</f>
        <v xml:space="preserve"> </v>
      </c>
      <c r="BK15" s="151" t="str">
        <f>BigCF!BK16</f>
        <v xml:space="preserve"> </v>
      </c>
      <c r="BL15" s="151" t="e">
        <f>BigCF!#REF!</f>
        <v>#REF!</v>
      </c>
      <c r="BM15" s="151" t="e">
        <f>BigCF!#REF!</f>
        <v>#REF!</v>
      </c>
      <c r="BN15" s="151" t="e">
        <f>BigCF!#REF!</f>
        <v>#REF!</v>
      </c>
      <c r="BO15" s="151" t="e">
        <f>BigCF!#REF!</f>
        <v>#REF!</v>
      </c>
      <c r="BP15" s="151" t="e">
        <f>BigCF!#REF!</f>
        <v>#REF!</v>
      </c>
      <c r="BQ15" s="151" t="e">
        <f>BigCF!#REF!</f>
        <v>#REF!</v>
      </c>
      <c r="BR15" s="151" t="e">
        <f>BigCF!#REF!</f>
        <v>#REF!</v>
      </c>
      <c r="BS15" s="151" t="e">
        <f>BigCF!#REF!</f>
        <v>#REF!</v>
      </c>
      <c r="BT15" s="151" t="e">
        <f>BigCF!#REF!</f>
        <v>#REF!</v>
      </c>
      <c r="BU15" s="151" t="e">
        <f>BigCF!#REF!</f>
        <v>#REF!</v>
      </c>
      <c r="BV15" s="151" t="e">
        <f>BigCF!#REF!</f>
        <v>#REF!</v>
      </c>
      <c r="BW15" s="151" t="e">
        <f>BigCF!#REF!</f>
        <v>#REF!</v>
      </c>
      <c r="BX15" s="151" t="e">
        <f>BigCF!#REF!</f>
        <v>#REF!</v>
      </c>
      <c r="BY15" s="151" t="e">
        <f>BigCF!#REF!</f>
        <v>#REF!</v>
      </c>
      <c r="BZ15" s="151" t="e">
        <f>BigCF!#REF!</f>
        <v>#REF!</v>
      </c>
      <c r="CA15" s="151" t="e">
        <f>BigCF!#REF!</f>
        <v>#REF!</v>
      </c>
      <c r="CB15" s="151" t="e">
        <f>BigCF!#REF!</f>
        <v>#REF!</v>
      </c>
      <c r="CC15" s="151" t="e">
        <f>BigCF!#REF!</f>
        <v>#REF!</v>
      </c>
      <c r="CD15" s="151" t="e">
        <f>BigCF!#REF!</f>
        <v>#REF!</v>
      </c>
      <c r="CE15" s="151" t="e">
        <f>BigCF!#REF!</f>
        <v>#REF!</v>
      </c>
      <c r="CF15" s="151" t="e">
        <f>BigCF!#REF!</f>
        <v>#REF!</v>
      </c>
      <c r="CG15" s="151" t="e">
        <f>BigCF!#REF!</f>
        <v>#REF!</v>
      </c>
      <c r="CH15" s="151" t="e">
        <f>BigCF!#REF!</f>
        <v>#REF!</v>
      </c>
      <c r="CI15" s="151" t="e">
        <f>BigCF!#REF!</f>
        <v>#REF!</v>
      </c>
      <c r="CJ15" s="151" t="e">
        <f>BigCF!#REF!</f>
        <v>#REF!</v>
      </c>
      <c r="CK15" s="151" t="e">
        <f>BigCF!#REF!</f>
        <v>#REF!</v>
      </c>
      <c r="CL15" s="151" t="e">
        <f>BigCF!#REF!</f>
        <v>#REF!</v>
      </c>
      <c r="CM15" s="151" t="e">
        <f>BigCF!#REF!</f>
        <v>#REF!</v>
      </c>
      <c r="CN15" s="151" t="e">
        <f>BigCF!#REF!</f>
        <v>#REF!</v>
      </c>
      <c r="CO15" s="151" t="e">
        <f>BigCF!#REF!</f>
        <v>#REF!</v>
      </c>
      <c r="CP15" s="151" t="e">
        <f>BigCF!#REF!</f>
        <v>#REF!</v>
      </c>
      <c r="CQ15" s="151" t="e">
        <f>BigCF!#REF!</f>
        <v>#REF!</v>
      </c>
      <c r="CR15" s="151" t="e">
        <f>BigCF!#REF!</f>
        <v>#REF!</v>
      </c>
      <c r="CS15" s="151" t="e">
        <f>BigCF!#REF!</f>
        <v>#REF!</v>
      </c>
      <c r="CT15" s="151" t="e">
        <f>BigCF!#REF!</f>
        <v>#REF!</v>
      </c>
      <c r="CU15" s="151" t="e">
        <f>BigCF!#REF!</f>
        <v>#REF!</v>
      </c>
      <c r="CV15" s="151" t="e">
        <f>BigCF!#REF!</f>
        <v>#REF!</v>
      </c>
      <c r="CW15" s="151" t="e">
        <f>BigCF!#REF!</f>
        <v>#REF!</v>
      </c>
      <c r="CX15" s="151" t="e">
        <f>BigCF!#REF!</f>
        <v>#REF!</v>
      </c>
      <c r="CY15" s="151" t="e">
        <f>BigCF!#REF!</f>
        <v>#REF!</v>
      </c>
      <c r="CZ15" s="151" t="e">
        <f>BigCF!#REF!</f>
        <v>#REF!</v>
      </c>
    </row>
    <row r="16" spans="2:104">
      <c r="C16" s="94" t="s">
        <v>611</v>
      </c>
      <c r="D16" s="94">
        <f>6-COUNTIF(D10:D15," ")</f>
        <v>0</v>
      </c>
      <c r="E16" s="94">
        <f t="shared" ref="E16:BP16" si="0">6-COUNTIF(E10:E15," ")</f>
        <v>0</v>
      </c>
      <c r="F16" s="94">
        <f t="shared" si="0"/>
        <v>0</v>
      </c>
      <c r="G16" s="94">
        <f t="shared" si="0"/>
        <v>0</v>
      </c>
      <c r="H16" s="94">
        <f t="shared" si="0"/>
        <v>0</v>
      </c>
      <c r="I16" s="94">
        <f t="shared" si="0"/>
        <v>0</v>
      </c>
      <c r="J16" s="94">
        <f t="shared" si="0"/>
        <v>0</v>
      </c>
      <c r="K16" s="94">
        <f t="shared" si="0"/>
        <v>0</v>
      </c>
      <c r="L16" s="94">
        <f t="shared" si="0"/>
        <v>0</v>
      </c>
      <c r="M16" s="94">
        <f t="shared" si="0"/>
        <v>0</v>
      </c>
      <c r="N16" s="94">
        <f t="shared" si="0"/>
        <v>0</v>
      </c>
      <c r="O16" s="94">
        <f t="shared" si="0"/>
        <v>0</v>
      </c>
      <c r="P16" s="94">
        <f t="shared" si="0"/>
        <v>0</v>
      </c>
      <c r="Q16" s="94">
        <f t="shared" si="0"/>
        <v>0</v>
      </c>
      <c r="R16" s="94">
        <f t="shared" si="0"/>
        <v>0</v>
      </c>
      <c r="S16" s="94">
        <f t="shared" si="0"/>
        <v>0</v>
      </c>
      <c r="T16" s="94">
        <f t="shared" si="0"/>
        <v>0</v>
      </c>
      <c r="U16" s="94">
        <f t="shared" si="0"/>
        <v>0</v>
      </c>
      <c r="V16" s="94">
        <f t="shared" si="0"/>
        <v>0</v>
      </c>
      <c r="W16" s="94">
        <f t="shared" si="0"/>
        <v>0</v>
      </c>
      <c r="X16" s="94">
        <f t="shared" si="0"/>
        <v>0</v>
      </c>
      <c r="Y16" s="94">
        <f t="shared" si="0"/>
        <v>0</v>
      </c>
      <c r="Z16" s="94">
        <f t="shared" si="0"/>
        <v>0</v>
      </c>
      <c r="AA16" s="94">
        <f t="shared" si="0"/>
        <v>0</v>
      </c>
      <c r="AB16" s="94">
        <f t="shared" si="0"/>
        <v>0</v>
      </c>
      <c r="AC16" s="94">
        <f t="shared" si="0"/>
        <v>0</v>
      </c>
      <c r="AD16" s="94">
        <f t="shared" si="0"/>
        <v>0</v>
      </c>
      <c r="AE16" s="94">
        <f t="shared" si="0"/>
        <v>0</v>
      </c>
      <c r="AF16" s="94">
        <f t="shared" si="0"/>
        <v>0</v>
      </c>
      <c r="AG16" s="94">
        <f t="shared" si="0"/>
        <v>0</v>
      </c>
      <c r="AH16" s="94">
        <f t="shared" si="0"/>
        <v>0</v>
      </c>
      <c r="AI16" s="94">
        <f t="shared" si="0"/>
        <v>0</v>
      </c>
      <c r="AJ16" s="94">
        <f t="shared" si="0"/>
        <v>0</v>
      </c>
      <c r="AK16" s="94">
        <f t="shared" si="0"/>
        <v>0</v>
      </c>
      <c r="AL16" s="94">
        <f t="shared" si="0"/>
        <v>0</v>
      </c>
      <c r="AM16" s="94">
        <f t="shared" si="0"/>
        <v>0</v>
      </c>
      <c r="AN16" s="94">
        <f t="shared" si="0"/>
        <v>0</v>
      </c>
      <c r="AO16" s="94">
        <f t="shared" si="0"/>
        <v>0</v>
      </c>
      <c r="AP16" s="94">
        <f t="shared" si="0"/>
        <v>0</v>
      </c>
      <c r="AQ16" s="94">
        <f t="shared" si="0"/>
        <v>0</v>
      </c>
      <c r="AR16" s="94">
        <f t="shared" si="0"/>
        <v>0</v>
      </c>
      <c r="AS16" s="94">
        <f t="shared" si="0"/>
        <v>0</v>
      </c>
      <c r="AT16" s="94">
        <f t="shared" si="0"/>
        <v>0</v>
      </c>
      <c r="AU16" s="94">
        <f t="shared" si="0"/>
        <v>0</v>
      </c>
      <c r="AV16" s="94">
        <f t="shared" si="0"/>
        <v>0</v>
      </c>
      <c r="AW16" s="94">
        <f t="shared" si="0"/>
        <v>0</v>
      </c>
      <c r="AX16" s="94">
        <f t="shared" si="0"/>
        <v>0</v>
      </c>
      <c r="AY16" s="94">
        <f t="shared" si="0"/>
        <v>0</v>
      </c>
      <c r="AZ16" s="94">
        <f t="shared" si="0"/>
        <v>0</v>
      </c>
      <c r="BA16" s="94">
        <f t="shared" si="0"/>
        <v>0</v>
      </c>
      <c r="BB16" s="94">
        <f t="shared" si="0"/>
        <v>0</v>
      </c>
      <c r="BC16" s="94">
        <f t="shared" si="0"/>
        <v>0</v>
      </c>
      <c r="BD16" s="94">
        <f t="shared" si="0"/>
        <v>0</v>
      </c>
      <c r="BE16" s="94">
        <f t="shared" si="0"/>
        <v>0</v>
      </c>
      <c r="BF16" s="94">
        <f t="shared" si="0"/>
        <v>0</v>
      </c>
      <c r="BG16" s="94">
        <f t="shared" si="0"/>
        <v>0</v>
      </c>
      <c r="BH16" s="94">
        <f t="shared" si="0"/>
        <v>0</v>
      </c>
      <c r="BI16" s="94">
        <f t="shared" si="0"/>
        <v>0</v>
      </c>
      <c r="BJ16" s="94">
        <f t="shared" si="0"/>
        <v>0</v>
      </c>
      <c r="BK16" s="94">
        <f t="shared" si="0"/>
        <v>0</v>
      </c>
      <c r="BL16" s="94">
        <f t="shared" si="0"/>
        <v>6</v>
      </c>
      <c r="BM16" s="94">
        <f t="shared" si="0"/>
        <v>6</v>
      </c>
      <c r="BN16" s="94">
        <f t="shared" si="0"/>
        <v>6</v>
      </c>
      <c r="BO16" s="94">
        <f t="shared" si="0"/>
        <v>6</v>
      </c>
      <c r="BP16" s="94">
        <f t="shared" si="0"/>
        <v>6</v>
      </c>
      <c r="BQ16" s="94">
        <f t="shared" ref="BQ16:CZ16" si="1">6-COUNTIF(BQ10:BQ15," ")</f>
        <v>6</v>
      </c>
      <c r="BR16" s="94">
        <f t="shared" si="1"/>
        <v>6</v>
      </c>
      <c r="BS16" s="94">
        <f t="shared" si="1"/>
        <v>6</v>
      </c>
      <c r="BT16" s="94">
        <f t="shared" si="1"/>
        <v>6</v>
      </c>
      <c r="BU16" s="94">
        <f t="shared" si="1"/>
        <v>6</v>
      </c>
      <c r="BV16" s="94">
        <f t="shared" si="1"/>
        <v>6</v>
      </c>
      <c r="BW16" s="94">
        <f t="shared" si="1"/>
        <v>6</v>
      </c>
      <c r="BX16" s="94">
        <f t="shared" si="1"/>
        <v>6</v>
      </c>
      <c r="BY16" s="94">
        <f t="shared" si="1"/>
        <v>6</v>
      </c>
      <c r="BZ16" s="94">
        <f t="shared" si="1"/>
        <v>6</v>
      </c>
      <c r="CA16" s="94">
        <f t="shared" si="1"/>
        <v>6</v>
      </c>
      <c r="CB16" s="94">
        <f t="shared" si="1"/>
        <v>6</v>
      </c>
      <c r="CC16" s="94">
        <f t="shared" si="1"/>
        <v>6</v>
      </c>
      <c r="CD16" s="94">
        <f t="shared" si="1"/>
        <v>6</v>
      </c>
      <c r="CE16" s="94">
        <f t="shared" si="1"/>
        <v>6</v>
      </c>
      <c r="CF16" s="94">
        <f t="shared" si="1"/>
        <v>6</v>
      </c>
      <c r="CG16" s="94">
        <f t="shared" si="1"/>
        <v>6</v>
      </c>
      <c r="CH16" s="94">
        <f t="shared" si="1"/>
        <v>6</v>
      </c>
      <c r="CI16" s="94">
        <f t="shared" si="1"/>
        <v>6</v>
      </c>
      <c r="CJ16" s="94">
        <f t="shared" si="1"/>
        <v>6</v>
      </c>
      <c r="CK16" s="94">
        <f t="shared" si="1"/>
        <v>6</v>
      </c>
      <c r="CL16" s="94">
        <f t="shared" si="1"/>
        <v>6</v>
      </c>
      <c r="CM16" s="94">
        <f t="shared" si="1"/>
        <v>6</v>
      </c>
      <c r="CN16" s="94">
        <f t="shared" si="1"/>
        <v>6</v>
      </c>
      <c r="CO16" s="94">
        <f t="shared" si="1"/>
        <v>6</v>
      </c>
      <c r="CP16" s="94">
        <f t="shared" si="1"/>
        <v>6</v>
      </c>
      <c r="CQ16" s="94">
        <f t="shared" si="1"/>
        <v>6</v>
      </c>
      <c r="CR16" s="94">
        <f t="shared" si="1"/>
        <v>6</v>
      </c>
      <c r="CS16" s="94">
        <f t="shared" si="1"/>
        <v>6</v>
      </c>
      <c r="CT16" s="94">
        <f t="shared" si="1"/>
        <v>6</v>
      </c>
      <c r="CU16" s="94">
        <f t="shared" si="1"/>
        <v>6</v>
      </c>
      <c r="CV16" s="94">
        <f t="shared" si="1"/>
        <v>6</v>
      </c>
      <c r="CW16" s="94">
        <f t="shared" si="1"/>
        <v>6</v>
      </c>
      <c r="CX16" s="94">
        <f t="shared" si="1"/>
        <v>6</v>
      </c>
      <c r="CY16" s="94">
        <f t="shared" si="1"/>
        <v>6</v>
      </c>
      <c r="CZ16" s="94">
        <f t="shared" si="1"/>
        <v>6</v>
      </c>
    </row>
    <row r="19" spans="1:104">
      <c r="C19" t="s">
        <v>508</v>
      </c>
    </row>
    <row r="22" spans="1:104">
      <c r="B22" t="s">
        <v>495</v>
      </c>
    </row>
    <row r="23" spans="1:104">
      <c r="B23" t="s">
        <v>647</v>
      </c>
    </row>
    <row r="24" spans="1:104">
      <c r="B24" t="s">
        <v>461</v>
      </c>
    </row>
    <row r="25" spans="1:104">
      <c r="A25" t="s">
        <v>801</v>
      </c>
      <c r="C25" s="152" t="s">
        <v>496</v>
      </c>
      <c r="D25" s="95">
        <f>BigCF!D47</f>
        <v>500</v>
      </c>
      <c r="E25" s="95">
        <f>BigCF!E47</f>
        <v>500</v>
      </c>
      <c r="F25" s="95">
        <f>BigCF!F47</f>
        <v>500</v>
      </c>
      <c r="G25" s="95">
        <f>BigCF!G47</f>
        <v>500</v>
      </c>
      <c r="H25" s="95">
        <f>BigCF!H47</f>
        <v>500</v>
      </c>
      <c r="I25" s="95">
        <f>BigCF!I47</f>
        <v>573</v>
      </c>
      <c r="J25" s="95">
        <f>BigCF!J47</f>
        <v>573</v>
      </c>
      <c r="K25" s="95">
        <f>BigCF!K47</f>
        <v>573</v>
      </c>
      <c r="L25" s="95">
        <f>BigCF!L47</f>
        <v>573</v>
      </c>
      <c r="M25" s="95">
        <f>BigCF!M47</f>
        <v>573</v>
      </c>
      <c r="N25" s="95">
        <f>BigCF!N47</f>
        <v>649</v>
      </c>
      <c r="O25" s="95">
        <f>BigCF!O47</f>
        <v>649</v>
      </c>
      <c r="P25" s="95">
        <f>BigCF!P47</f>
        <v>649</v>
      </c>
      <c r="Q25" s="95">
        <f>BigCF!Q47</f>
        <v>649</v>
      </c>
      <c r="R25" s="95">
        <f>BigCF!R47</f>
        <v>649</v>
      </c>
      <c r="S25" s="95">
        <f>BigCF!S47</f>
        <v>724</v>
      </c>
      <c r="T25" s="95">
        <f>BigCF!T47</f>
        <v>724</v>
      </c>
      <c r="U25" s="95">
        <f>BigCF!U47</f>
        <v>724</v>
      </c>
      <c r="V25" s="95">
        <f>BigCF!V47</f>
        <v>724</v>
      </c>
      <c r="W25" s="95">
        <f>BigCF!W47</f>
        <v>724</v>
      </c>
      <c r="X25" s="95">
        <f>BigCF!X47</f>
        <v>760</v>
      </c>
      <c r="Y25" s="95">
        <f>BigCF!Y47</f>
        <v>760</v>
      </c>
      <c r="Z25" s="95">
        <f>BigCF!Z47</f>
        <v>760</v>
      </c>
      <c r="AA25" s="95">
        <f>BigCF!AA47</f>
        <v>760</v>
      </c>
      <c r="AB25" s="95">
        <f>BigCF!AB47</f>
        <v>760</v>
      </c>
      <c r="AC25" s="95">
        <f>BigCF!AC47</f>
        <v>718</v>
      </c>
      <c r="AD25" s="95">
        <f>BigCF!AD47</f>
        <v>718</v>
      </c>
      <c r="AE25" s="95">
        <f>BigCF!AE47</f>
        <v>718</v>
      </c>
      <c r="AF25" s="95">
        <f>BigCF!AF47</f>
        <v>718</v>
      </c>
      <c r="AG25" s="95">
        <f>BigCF!AG47</f>
        <v>718</v>
      </c>
      <c r="AH25" s="95">
        <f>BigCF!AH47</f>
        <v>718</v>
      </c>
      <c r="AI25" s="95">
        <f>BigCF!AI47</f>
        <v>511</v>
      </c>
      <c r="AJ25" s="95">
        <f>BigCF!AJ47</f>
        <v>511</v>
      </c>
      <c r="AK25" s="95">
        <f>BigCF!AK47</f>
        <v>511</v>
      </c>
      <c r="AL25" s="95">
        <f>BigCF!AL47</f>
        <v>511</v>
      </c>
      <c r="AM25" s="95">
        <f>BigCF!AM47</f>
        <v>511</v>
      </c>
      <c r="AN25" s="95">
        <f>BigCF!AN47</f>
        <v>0</v>
      </c>
      <c r="AO25" s="95">
        <f>BigCF!AO47</f>
        <v>0</v>
      </c>
      <c r="AP25" s="95">
        <f>BigCF!AP47</f>
        <v>0</v>
      </c>
      <c r="AQ25" s="95">
        <f>BigCF!AQ47</f>
        <v>0</v>
      </c>
      <c r="AR25" s="95">
        <f>BigCF!AR47</f>
        <v>0</v>
      </c>
      <c r="AS25" s="95">
        <f>BigCF!AS47</f>
        <v>0</v>
      </c>
      <c r="AT25" s="95">
        <f>BigCF!AT47</f>
        <v>0</v>
      </c>
      <c r="AU25" s="95">
        <f>BigCF!AU47</f>
        <v>0</v>
      </c>
      <c r="AV25" s="95">
        <f>BigCF!AV47</f>
        <v>0</v>
      </c>
      <c r="AW25" s="95">
        <f>BigCF!AW47</f>
        <v>0</v>
      </c>
      <c r="AX25" s="95">
        <f>BigCF!AX47</f>
        <v>0</v>
      </c>
      <c r="AY25" s="95">
        <f>BigCF!AY47</f>
        <v>0</v>
      </c>
      <c r="AZ25" s="95">
        <f>BigCF!AZ47</f>
        <v>0</v>
      </c>
      <c r="BA25" s="95">
        <f>BigCF!BA47</f>
        <v>0</v>
      </c>
      <c r="BB25" s="95">
        <f>BigCF!BB47</f>
        <v>0</v>
      </c>
      <c r="BC25" s="95">
        <f>BigCF!BC47</f>
        <v>0</v>
      </c>
      <c r="BD25" s="95">
        <f>BigCF!BD47</f>
        <v>0</v>
      </c>
      <c r="BE25" s="95">
        <f>BigCF!BE47</f>
        <v>0</v>
      </c>
      <c r="BF25" s="95">
        <f>BigCF!BF47</f>
        <v>0</v>
      </c>
      <c r="BG25" s="95">
        <f>BigCF!BG47</f>
        <v>0</v>
      </c>
      <c r="BH25" s="95">
        <f>BigCF!BH47</f>
        <v>0</v>
      </c>
      <c r="BI25" s="95">
        <f>BigCF!BI47</f>
        <v>0</v>
      </c>
      <c r="BJ25" s="95">
        <f>BigCF!BJ47</f>
        <v>0</v>
      </c>
      <c r="BK25" s="95">
        <f>BigCF!BK47</f>
        <v>0</v>
      </c>
      <c r="BL25" s="95" t="e">
        <f>BigCF!#REF!</f>
        <v>#REF!</v>
      </c>
      <c r="BM25" s="95" t="e">
        <f>BigCF!#REF!</f>
        <v>#REF!</v>
      </c>
      <c r="BN25" s="95" t="e">
        <f>BigCF!#REF!</f>
        <v>#REF!</v>
      </c>
      <c r="BO25" s="95" t="e">
        <f>BigCF!#REF!</f>
        <v>#REF!</v>
      </c>
      <c r="BP25" s="95" t="e">
        <f>BigCF!#REF!</f>
        <v>#REF!</v>
      </c>
      <c r="BQ25" s="95" t="e">
        <f>BigCF!#REF!</f>
        <v>#REF!</v>
      </c>
      <c r="BR25" s="95" t="e">
        <f>BigCF!#REF!</f>
        <v>#REF!</v>
      </c>
      <c r="BS25" s="95" t="e">
        <f>BigCF!#REF!</f>
        <v>#REF!</v>
      </c>
      <c r="BT25" s="95" t="e">
        <f>BigCF!#REF!</f>
        <v>#REF!</v>
      </c>
      <c r="BU25" s="95" t="e">
        <f>BigCF!#REF!</f>
        <v>#REF!</v>
      </c>
      <c r="BV25" s="95" t="e">
        <f>BigCF!#REF!</f>
        <v>#REF!</v>
      </c>
      <c r="BW25" s="95" t="e">
        <f>BigCF!#REF!</f>
        <v>#REF!</v>
      </c>
      <c r="BX25" s="95" t="e">
        <f>BigCF!#REF!</f>
        <v>#REF!</v>
      </c>
      <c r="BY25" s="95" t="e">
        <f>BigCF!#REF!</f>
        <v>#REF!</v>
      </c>
      <c r="BZ25" s="95" t="e">
        <f>BigCF!#REF!</f>
        <v>#REF!</v>
      </c>
      <c r="CA25" s="95" t="e">
        <f>BigCF!#REF!</f>
        <v>#REF!</v>
      </c>
      <c r="CB25" s="95" t="e">
        <f>BigCF!#REF!</f>
        <v>#REF!</v>
      </c>
      <c r="CC25" s="95" t="e">
        <f>BigCF!#REF!</f>
        <v>#REF!</v>
      </c>
      <c r="CD25" s="95" t="e">
        <f>BigCF!#REF!</f>
        <v>#REF!</v>
      </c>
      <c r="CE25" s="95" t="e">
        <f>BigCF!#REF!</f>
        <v>#REF!</v>
      </c>
      <c r="CF25" s="95" t="e">
        <f>BigCF!#REF!</f>
        <v>#REF!</v>
      </c>
      <c r="CG25" s="95" t="e">
        <f>BigCF!#REF!</f>
        <v>#REF!</v>
      </c>
      <c r="CH25" s="95" t="e">
        <f>BigCF!#REF!</f>
        <v>#REF!</v>
      </c>
      <c r="CI25" s="95" t="e">
        <f>BigCF!#REF!</f>
        <v>#REF!</v>
      </c>
      <c r="CJ25" s="95" t="e">
        <f>BigCF!#REF!</f>
        <v>#REF!</v>
      </c>
      <c r="CK25" s="95" t="e">
        <f>BigCF!#REF!</f>
        <v>#REF!</v>
      </c>
      <c r="CL25" s="95" t="e">
        <f>BigCF!#REF!</f>
        <v>#REF!</v>
      </c>
      <c r="CM25" s="95" t="e">
        <f>BigCF!#REF!</f>
        <v>#REF!</v>
      </c>
      <c r="CN25" s="95" t="e">
        <f>BigCF!#REF!</f>
        <v>#REF!</v>
      </c>
      <c r="CO25" s="95" t="e">
        <f>BigCF!#REF!</f>
        <v>#REF!</v>
      </c>
      <c r="CP25" s="95" t="e">
        <f>BigCF!#REF!</f>
        <v>#REF!</v>
      </c>
      <c r="CQ25" s="95" t="e">
        <f>BigCF!#REF!</f>
        <v>#REF!</v>
      </c>
      <c r="CR25" s="95" t="e">
        <f>BigCF!#REF!</f>
        <v>#REF!</v>
      </c>
      <c r="CS25" s="95" t="e">
        <f>BigCF!#REF!</f>
        <v>#REF!</v>
      </c>
      <c r="CT25" s="95" t="e">
        <f>BigCF!#REF!</f>
        <v>#REF!</v>
      </c>
      <c r="CU25" s="95" t="e">
        <f>BigCF!#REF!</f>
        <v>#REF!</v>
      </c>
      <c r="CV25" s="95" t="e">
        <f>BigCF!#REF!</f>
        <v>#REF!</v>
      </c>
      <c r="CW25" s="95" t="e">
        <f>BigCF!#REF!</f>
        <v>#REF!</v>
      </c>
      <c r="CX25" s="95" t="e">
        <f>BigCF!#REF!</f>
        <v>#REF!</v>
      </c>
      <c r="CY25" s="95" t="e">
        <f>BigCF!#REF!</f>
        <v>#REF!</v>
      </c>
      <c r="CZ25" s="95" t="e">
        <f>BigCF!#REF!</f>
        <v>#REF!</v>
      </c>
    </row>
    <row r="26" spans="1:104">
      <c r="A26" t="s">
        <v>802</v>
      </c>
      <c r="C26" s="152" t="s">
        <v>497</v>
      </c>
      <c r="D26" s="95">
        <f>BigCF!D61</f>
        <v>144</v>
      </c>
      <c r="E26" s="95">
        <f>BigCF!E61</f>
        <v>144</v>
      </c>
      <c r="F26" s="95">
        <f>BigCF!F61</f>
        <v>144</v>
      </c>
      <c r="G26" s="95">
        <f>BigCF!G61</f>
        <v>144</v>
      </c>
      <c r="H26" s="95">
        <f>BigCF!H61</f>
        <v>144</v>
      </c>
      <c r="I26" s="95">
        <f>BigCF!I61</f>
        <v>158.6</v>
      </c>
      <c r="J26" s="95">
        <f>BigCF!J61</f>
        <v>158.6</v>
      </c>
      <c r="K26" s="95">
        <f>BigCF!K61</f>
        <v>158.6</v>
      </c>
      <c r="L26" s="95">
        <f>BigCF!L61</f>
        <v>158.6</v>
      </c>
      <c r="M26" s="95">
        <f>BigCF!M61</f>
        <v>158.6</v>
      </c>
      <c r="N26" s="95">
        <f>BigCF!N61</f>
        <v>173.8</v>
      </c>
      <c r="O26" s="95">
        <f>BigCF!O61</f>
        <v>173.8</v>
      </c>
      <c r="P26" s="95">
        <f>BigCF!P61</f>
        <v>173.8</v>
      </c>
      <c r="Q26" s="95">
        <f>BigCF!Q61</f>
        <v>173.8</v>
      </c>
      <c r="R26" s="95">
        <f>BigCF!R61</f>
        <v>173.8</v>
      </c>
      <c r="S26" s="95">
        <f>BigCF!S61</f>
        <v>182.4</v>
      </c>
      <c r="T26" s="95">
        <f>BigCF!T61</f>
        <v>182.4</v>
      </c>
      <c r="U26" s="95">
        <f>BigCF!U61</f>
        <v>182.4</v>
      </c>
      <c r="V26" s="95">
        <f>BigCF!V61</f>
        <v>182.4</v>
      </c>
      <c r="W26" s="95">
        <f>BigCF!W61</f>
        <v>182.4</v>
      </c>
      <c r="X26" s="95">
        <f>BigCF!X61</f>
        <v>186</v>
      </c>
      <c r="Y26" s="95">
        <f>BigCF!Y61</f>
        <v>186</v>
      </c>
      <c r="Z26" s="95">
        <f>BigCF!Z61</f>
        <v>186</v>
      </c>
      <c r="AA26" s="95">
        <f>BigCF!AA61</f>
        <v>186</v>
      </c>
      <c r="AB26" s="95">
        <f>BigCF!AB61</f>
        <v>186</v>
      </c>
      <c r="AC26" s="95">
        <f>BigCF!AC61</f>
        <v>181.8</v>
      </c>
      <c r="AD26" s="95">
        <f>BigCF!AD61</f>
        <v>181.8</v>
      </c>
      <c r="AE26" s="95">
        <f>BigCF!AE61</f>
        <v>181.8</v>
      </c>
      <c r="AF26" s="95">
        <f>BigCF!AF61</f>
        <v>181.8</v>
      </c>
      <c r="AG26" s="95">
        <f>BigCF!AG61</f>
        <v>181.8</v>
      </c>
      <c r="AH26" s="95">
        <f>BigCF!AH61</f>
        <v>181.8</v>
      </c>
      <c r="AI26" s="95">
        <f>BigCF!AI61</f>
        <v>146.19999999999999</v>
      </c>
      <c r="AJ26" s="95">
        <f>BigCF!AJ61</f>
        <v>146.19999999999999</v>
      </c>
      <c r="AK26" s="95">
        <f>BigCF!AK61</f>
        <v>146.19999999999999</v>
      </c>
      <c r="AL26" s="95">
        <f>BigCF!AL61</f>
        <v>146.19999999999999</v>
      </c>
      <c r="AM26" s="95">
        <f>BigCF!AM61</f>
        <v>146.19999999999999</v>
      </c>
      <c r="AN26" s="95">
        <f>BigCF!AN61</f>
        <v>0</v>
      </c>
      <c r="AO26" s="95">
        <f>BigCF!AO61</f>
        <v>0</v>
      </c>
      <c r="AP26" s="95">
        <f>BigCF!AP61</f>
        <v>0</v>
      </c>
      <c r="AQ26" s="95">
        <f>BigCF!AQ61</f>
        <v>0</v>
      </c>
      <c r="AR26" s="95">
        <f>BigCF!AR61</f>
        <v>0</v>
      </c>
      <c r="AS26" s="95">
        <f>BigCF!AS61</f>
        <v>0</v>
      </c>
      <c r="AT26" s="95">
        <f>BigCF!AT61</f>
        <v>0</v>
      </c>
      <c r="AU26" s="95">
        <f>BigCF!AU61</f>
        <v>0</v>
      </c>
      <c r="AV26" s="95">
        <f>BigCF!AV61</f>
        <v>0</v>
      </c>
      <c r="AW26" s="95">
        <f>BigCF!AW61</f>
        <v>0</v>
      </c>
      <c r="AX26" s="95">
        <f>BigCF!AX61</f>
        <v>0</v>
      </c>
      <c r="AY26" s="95">
        <f>BigCF!AY61</f>
        <v>0</v>
      </c>
      <c r="AZ26" s="95">
        <f>BigCF!AZ61</f>
        <v>0</v>
      </c>
      <c r="BA26" s="95">
        <f>BigCF!BA61</f>
        <v>0</v>
      </c>
      <c r="BB26" s="95">
        <f>BigCF!BB61</f>
        <v>0</v>
      </c>
      <c r="BC26" s="95">
        <f>BigCF!BC61</f>
        <v>0</v>
      </c>
      <c r="BD26" s="95">
        <f>BigCF!BD61</f>
        <v>0</v>
      </c>
      <c r="BE26" s="95">
        <f>BigCF!BE61</f>
        <v>0</v>
      </c>
      <c r="BF26" s="95">
        <f>BigCF!BF61</f>
        <v>0</v>
      </c>
      <c r="BG26" s="95">
        <f>BigCF!BG61</f>
        <v>0</v>
      </c>
      <c r="BH26" s="95">
        <f>BigCF!BH61</f>
        <v>0</v>
      </c>
      <c r="BI26" s="95">
        <f>BigCF!BI61</f>
        <v>0</v>
      </c>
      <c r="BJ26" s="95">
        <f>BigCF!BJ61</f>
        <v>0</v>
      </c>
      <c r="BK26" s="95">
        <f>BigCF!BK61</f>
        <v>0</v>
      </c>
      <c r="BL26" s="95" t="e">
        <f>BigCF!#REF!</f>
        <v>#REF!</v>
      </c>
      <c r="BM26" s="95" t="e">
        <f>BigCF!#REF!</f>
        <v>#REF!</v>
      </c>
      <c r="BN26" s="95" t="e">
        <f>BigCF!#REF!</f>
        <v>#REF!</v>
      </c>
      <c r="BO26" s="95" t="e">
        <f>BigCF!#REF!</f>
        <v>#REF!</v>
      </c>
      <c r="BP26" s="95" t="e">
        <f>BigCF!#REF!</f>
        <v>#REF!</v>
      </c>
      <c r="BQ26" s="95" t="e">
        <f>BigCF!#REF!</f>
        <v>#REF!</v>
      </c>
      <c r="BR26" s="95" t="e">
        <f>BigCF!#REF!</f>
        <v>#REF!</v>
      </c>
      <c r="BS26" s="95" t="e">
        <f>BigCF!#REF!</f>
        <v>#REF!</v>
      </c>
      <c r="BT26" s="95" t="e">
        <f>BigCF!#REF!</f>
        <v>#REF!</v>
      </c>
      <c r="BU26" s="95" t="e">
        <f>BigCF!#REF!</f>
        <v>#REF!</v>
      </c>
      <c r="BV26" s="95" t="e">
        <f>BigCF!#REF!</f>
        <v>#REF!</v>
      </c>
      <c r="BW26" s="95" t="e">
        <f>BigCF!#REF!</f>
        <v>#REF!</v>
      </c>
      <c r="BX26" s="95" t="e">
        <f>BigCF!#REF!</f>
        <v>#REF!</v>
      </c>
      <c r="BY26" s="95" t="e">
        <f>BigCF!#REF!</f>
        <v>#REF!</v>
      </c>
      <c r="BZ26" s="95" t="e">
        <f>BigCF!#REF!</f>
        <v>#REF!</v>
      </c>
      <c r="CA26" s="95" t="e">
        <f>BigCF!#REF!</f>
        <v>#REF!</v>
      </c>
      <c r="CB26" s="95" t="e">
        <f>BigCF!#REF!</f>
        <v>#REF!</v>
      </c>
      <c r="CC26" s="95" t="e">
        <f>BigCF!#REF!</f>
        <v>#REF!</v>
      </c>
      <c r="CD26" s="95" t="e">
        <f>BigCF!#REF!</f>
        <v>#REF!</v>
      </c>
      <c r="CE26" s="95" t="e">
        <f>BigCF!#REF!</f>
        <v>#REF!</v>
      </c>
      <c r="CF26" s="95" t="e">
        <f>BigCF!#REF!</f>
        <v>#REF!</v>
      </c>
      <c r="CG26" s="95" t="e">
        <f>BigCF!#REF!</f>
        <v>#REF!</v>
      </c>
      <c r="CH26" s="95" t="e">
        <f>BigCF!#REF!</f>
        <v>#REF!</v>
      </c>
      <c r="CI26" s="95" t="e">
        <f>BigCF!#REF!</f>
        <v>#REF!</v>
      </c>
      <c r="CJ26" s="95" t="e">
        <f>BigCF!#REF!</f>
        <v>#REF!</v>
      </c>
      <c r="CK26" s="95" t="e">
        <f>BigCF!#REF!</f>
        <v>#REF!</v>
      </c>
      <c r="CL26" s="95" t="e">
        <f>BigCF!#REF!</f>
        <v>#REF!</v>
      </c>
      <c r="CM26" s="95" t="e">
        <f>BigCF!#REF!</f>
        <v>#REF!</v>
      </c>
      <c r="CN26" s="95" t="e">
        <f>BigCF!#REF!</f>
        <v>#REF!</v>
      </c>
      <c r="CO26" s="95" t="e">
        <f>BigCF!#REF!</f>
        <v>#REF!</v>
      </c>
      <c r="CP26" s="95" t="e">
        <f>BigCF!#REF!</f>
        <v>#REF!</v>
      </c>
      <c r="CQ26" s="95" t="e">
        <f>BigCF!#REF!</f>
        <v>#REF!</v>
      </c>
      <c r="CR26" s="95" t="e">
        <f>BigCF!#REF!</f>
        <v>#REF!</v>
      </c>
      <c r="CS26" s="95" t="e">
        <f>BigCF!#REF!</f>
        <v>#REF!</v>
      </c>
      <c r="CT26" s="95" t="e">
        <f>BigCF!#REF!</f>
        <v>#REF!</v>
      </c>
      <c r="CU26" s="95" t="e">
        <f>BigCF!#REF!</f>
        <v>#REF!</v>
      </c>
      <c r="CV26" s="95" t="e">
        <f>BigCF!#REF!</f>
        <v>#REF!</v>
      </c>
      <c r="CW26" s="95" t="e">
        <f>BigCF!#REF!</f>
        <v>#REF!</v>
      </c>
      <c r="CX26" s="95" t="e">
        <f>BigCF!#REF!</f>
        <v>#REF!</v>
      </c>
      <c r="CY26" s="95" t="e">
        <f>BigCF!#REF!</f>
        <v>#REF!</v>
      </c>
      <c r="CZ26" s="95" t="e">
        <f>BigCF!#REF!</f>
        <v>#REF!</v>
      </c>
    </row>
    <row r="27" spans="1:104">
      <c r="A27" t="s">
        <v>60</v>
      </c>
      <c r="C27" s="94"/>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row>
    <row r="28" spans="1:104">
      <c r="A28" t="s">
        <v>61</v>
      </c>
      <c r="C28" s="152" t="s">
        <v>462</v>
      </c>
      <c r="D28" s="95">
        <f t="shared" ref="D28:AI28" si="2">MAX(0,D25-D26)</f>
        <v>356</v>
      </c>
      <c r="E28" s="95">
        <f t="shared" si="2"/>
        <v>356</v>
      </c>
      <c r="F28" s="95">
        <f t="shared" si="2"/>
        <v>356</v>
      </c>
      <c r="G28" s="95">
        <f t="shared" si="2"/>
        <v>356</v>
      </c>
      <c r="H28" s="95">
        <f t="shared" si="2"/>
        <v>356</v>
      </c>
      <c r="I28" s="95">
        <f t="shared" si="2"/>
        <v>414.4</v>
      </c>
      <c r="J28" s="95">
        <f t="shared" si="2"/>
        <v>414.4</v>
      </c>
      <c r="K28" s="95">
        <f t="shared" si="2"/>
        <v>414.4</v>
      </c>
      <c r="L28" s="95">
        <f t="shared" si="2"/>
        <v>414.4</v>
      </c>
      <c r="M28" s="95">
        <f t="shared" si="2"/>
        <v>414.4</v>
      </c>
      <c r="N28" s="95">
        <f t="shared" si="2"/>
        <v>475.2</v>
      </c>
      <c r="O28" s="95">
        <f t="shared" si="2"/>
        <v>475.2</v>
      </c>
      <c r="P28" s="95">
        <f t="shared" si="2"/>
        <v>475.2</v>
      </c>
      <c r="Q28" s="95">
        <f t="shared" si="2"/>
        <v>475.2</v>
      </c>
      <c r="R28" s="95">
        <f t="shared" si="2"/>
        <v>475.2</v>
      </c>
      <c r="S28" s="95">
        <f t="shared" si="2"/>
        <v>541.6</v>
      </c>
      <c r="T28" s="95">
        <f t="shared" si="2"/>
        <v>541.6</v>
      </c>
      <c r="U28" s="95">
        <f t="shared" si="2"/>
        <v>541.6</v>
      </c>
      <c r="V28" s="95">
        <f t="shared" si="2"/>
        <v>541.6</v>
      </c>
      <c r="W28" s="95">
        <f t="shared" si="2"/>
        <v>541.6</v>
      </c>
      <c r="X28" s="95">
        <f t="shared" si="2"/>
        <v>574</v>
      </c>
      <c r="Y28" s="95">
        <f t="shared" si="2"/>
        <v>574</v>
      </c>
      <c r="Z28" s="95">
        <f t="shared" si="2"/>
        <v>574</v>
      </c>
      <c r="AA28" s="95">
        <f t="shared" si="2"/>
        <v>574</v>
      </c>
      <c r="AB28" s="95">
        <f t="shared" si="2"/>
        <v>574</v>
      </c>
      <c r="AC28" s="95">
        <f t="shared" si="2"/>
        <v>536.20000000000005</v>
      </c>
      <c r="AD28" s="95">
        <f t="shared" si="2"/>
        <v>536.20000000000005</v>
      </c>
      <c r="AE28" s="95">
        <f t="shared" si="2"/>
        <v>536.20000000000005</v>
      </c>
      <c r="AF28" s="95">
        <f t="shared" si="2"/>
        <v>536.20000000000005</v>
      </c>
      <c r="AG28" s="95">
        <f t="shared" si="2"/>
        <v>536.20000000000005</v>
      </c>
      <c r="AH28" s="95">
        <f t="shared" si="2"/>
        <v>536.20000000000005</v>
      </c>
      <c r="AI28" s="95">
        <f t="shared" si="2"/>
        <v>364.8</v>
      </c>
      <c r="AJ28" s="95">
        <f t="shared" ref="AJ28:BO28" si="3">MAX(0,AJ25-AJ26)</f>
        <v>364.8</v>
      </c>
      <c r="AK28" s="95">
        <f t="shared" si="3"/>
        <v>364.8</v>
      </c>
      <c r="AL28" s="95">
        <f t="shared" si="3"/>
        <v>364.8</v>
      </c>
      <c r="AM28" s="95">
        <f t="shared" si="3"/>
        <v>364.8</v>
      </c>
      <c r="AN28" s="95">
        <f t="shared" si="3"/>
        <v>0</v>
      </c>
      <c r="AO28" s="95">
        <f t="shared" si="3"/>
        <v>0</v>
      </c>
      <c r="AP28" s="95">
        <f t="shared" si="3"/>
        <v>0</v>
      </c>
      <c r="AQ28" s="95">
        <f t="shared" si="3"/>
        <v>0</v>
      </c>
      <c r="AR28" s="95">
        <f t="shared" si="3"/>
        <v>0</v>
      </c>
      <c r="AS28" s="95">
        <f t="shared" si="3"/>
        <v>0</v>
      </c>
      <c r="AT28" s="95">
        <f t="shared" si="3"/>
        <v>0</v>
      </c>
      <c r="AU28" s="95">
        <f t="shared" si="3"/>
        <v>0</v>
      </c>
      <c r="AV28" s="95">
        <f t="shared" si="3"/>
        <v>0</v>
      </c>
      <c r="AW28" s="95">
        <f t="shared" si="3"/>
        <v>0</v>
      </c>
      <c r="AX28" s="95">
        <f t="shared" si="3"/>
        <v>0</v>
      </c>
      <c r="AY28" s="95">
        <f t="shared" si="3"/>
        <v>0</v>
      </c>
      <c r="AZ28" s="95">
        <f t="shared" si="3"/>
        <v>0</v>
      </c>
      <c r="BA28" s="95">
        <f t="shared" si="3"/>
        <v>0</v>
      </c>
      <c r="BB28" s="95">
        <f t="shared" si="3"/>
        <v>0</v>
      </c>
      <c r="BC28" s="95">
        <f t="shared" si="3"/>
        <v>0</v>
      </c>
      <c r="BD28" s="95">
        <f t="shared" si="3"/>
        <v>0</v>
      </c>
      <c r="BE28" s="95">
        <f t="shared" si="3"/>
        <v>0</v>
      </c>
      <c r="BF28" s="95">
        <f t="shared" si="3"/>
        <v>0</v>
      </c>
      <c r="BG28" s="95">
        <f t="shared" si="3"/>
        <v>0</v>
      </c>
      <c r="BH28" s="95">
        <f t="shared" si="3"/>
        <v>0</v>
      </c>
      <c r="BI28" s="95">
        <f t="shared" si="3"/>
        <v>0</v>
      </c>
      <c r="BJ28" s="95">
        <f t="shared" si="3"/>
        <v>0</v>
      </c>
      <c r="BK28" s="95">
        <f t="shared" si="3"/>
        <v>0</v>
      </c>
      <c r="BL28" s="95" t="e">
        <f t="shared" si="3"/>
        <v>#REF!</v>
      </c>
      <c r="BM28" s="95" t="e">
        <f t="shared" si="3"/>
        <v>#REF!</v>
      </c>
      <c r="BN28" s="95" t="e">
        <f t="shared" si="3"/>
        <v>#REF!</v>
      </c>
      <c r="BO28" s="95" t="e">
        <f t="shared" si="3"/>
        <v>#REF!</v>
      </c>
      <c r="BP28" s="95" t="e">
        <f t="shared" ref="BP28:CU28" si="4">MAX(0,BP25-BP26)</f>
        <v>#REF!</v>
      </c>
      <c r="BQ28" s="95" t="e">
        <f t="shared" si="4"/>
        <v>#REF!</v>
      </c>
      <c r="BR28" s="95" t="e">
        <f t="shared" si="4"/>
        <v>#REF!</v>
      </c>
      <c r="BS28" s="95" t="e">
        <f t="shared" si="4"/>
        <v>#REF!</v>
      </c>
      <c r="BT28" s="95" t="e">
        <f t="shared" si="4"/>
        <v>#REF!</v>
      </c>
      <c r="BU28" s="95" t="e">
        <f t="shared" si="4"/>
        <v>#REF!</v>
      </c>
      <c r="BV28" s="95" t="e">
        <f t="shared" si="4"/>
        <v>#REF!</v>
      </c>
      <c r="BW28" s="95" t="e">
        <f t="shared" si="4"/>
        <v>#REF!</v>
      </c>
      <c r="BX28" s="95" t="e">
        <f t="shared" si="4"/>
        <v>#REF!</v>
      </c>
      <c r="BY28" s="95" t="e">
        <f t="shared" si="4"/>
        <v>#REF!</v>
      </c>
      <c r="BZ28" s="95" t="e">
        <f t="shared" si="4"/>
        <v>#REF!</v>
      </c>
      <c r="CA28" s="95" t="e">
        <f t="shared" si="4"/>
        <v>#REF!</v>
      </c>
      <c r="CB28" s="95" t="e">
        <f t="shared" si="4"/>
        <v>#REF!</v>
      </c>
      <c r="CC28" s="95" t="e">
        <f t="shared" si="4"/>
        <v>#REF!</v>
      </c>
      <c r="CD28" s="95" t="e">
        <f t="shared" si="4"/>
        <v>#REF!</v>
      </c>
      <c r="CE28" s="95" t="e">
        <f t="shared" si="4"/>
        <v>#REF!</v>
      </c>
      <c r="CF28" s="95" t="e">
        <f t="shared" si="4"/>
        <v>#REF!</v>
      </c>
      <c r="CG28" s="95" t="e">
        <f t="shared" si="4"/>
        <v>#REF!</v>
      </c>
      <c r="CH28" s="95" t="e">
        <f t="shared" si="4"/>
        <v>#REF!</v>
      </c>
      <c r="CI28" s="95" t="e">
        <f t="shared" si="4"/>
        <v>#REF!</v>
      </c>
      <c r="CJ28" s="95" t="e">
        <f t="shared" si="4"/>
        <v>#REF!</v>
      </c>
      <c r="CK28" s="95" t="e">
        <f t="shared" si="4"/>
        <v>#REF!</v>
      </c>
      <c r="CL28" s="95" t="e">
        <f t="shared" si="4"/>
        <v>#REF!</v>
      </c>
      <c r="CM28" s="95" t="e">
        <f t="shared" si="4"/>
        <v>#REF!</v>
      </c>
      <c r="CN28" s="95" t="e">
        <f t="shared" si="4"/>
        <v>#REF!</v>
      </c>
      <c r="CO28" s="95" t="e">
        <f t="shared" si="4"/>
        <v>#REF!</v>
      </c>
      <c r="CP28" s="95" t="e">
        <f t="shared" si="4"/>
        <v>#REF!</v>
      </c>
      <c r="CQ28" s="95" t="e">
        <f t="shared" si="4"/>
        <v>#REF!</v>
      </c>
      <c r="CR28" s="95" t="e">
        <f t="shared" si="4"/>
        <v>#REF!</v>
      </c>
      <c r="CS28" s="95" t="e">
        <f t="shared" si="4"/>
        <v>#REF!</v>
      </c>
      <c r="CT28" s="95" t="e">
        <f t="shared" si="4"/>
        <v>#REF!</v>
      </c>
      <c r="CU28" s="95" t="e">
        <f t="shared" si="4"/>
        <v>#REF!</v>
      </c>
      <c r="CV28" s="95" t="e">
        <f>MAX(0,CV25-CV26)</f>
        <v>#REF!</v>
      </c>
      <c r="CW28" s="95" t="e">
        <f>MAX(0,CW25-CW26)</f>
        <v>#REF!</v>
      </c>
      <c r="CX28" s="95" t="e">
        <f>MAX(0,CX25-CX26)</f>
        <v>#REF!</v>
      </c>
      <c r="CY28" s="95" t="e">
        <f>MAX(0,CY25-CY26)</f>
        <v>#REF!</v>
      </c>
      <c r="CZ28" s="95" t="e">
        <f>MAX(0,CZ25-CZ26)</f>
        <v>#REF!</v>
      </c>
    </row>
    <row r="29" spans="1:104">
      <c r="A29" t="s">
        <v>62</v>
      </c>
      <c r="C29" s="152" t="s">
        <v>467</v>
      </c>
      <c r="D29" s="95">
        <f>BigCF!D48</f>
        <v>0</v>
      </c>
      <c r="E29" s="95">
        <f>BigCF!E48</f>
        <v>0</v>
      </c>
      <c r="F29" s="95">
        <f>BigCF!F48</f>
        <v>0</v>
      </c>
      <c r="G29" s="95">
        <f>BigCF!G48</f>
        <v>0</v>
      </c>
      <c r="H29" s="95">
        <f>BigCF!H48</f>
        <v>0</v>
      </c>
      <c r="I29" s="95">
        <f>BigCF!I48</f>
        <v>0</v>
      </c>
      <c r="J29" s="95">
        <f>BigCF!J48</f>
        <v>0</v>
      </c>
      <c r="K29" s="95">
        <f>BigCF!K48</f>
        <v>0</v>
      </c>
      <c r="L29" s="95">
        <f>BigCF!L48</f>
        <v>0</v>
      </c>
      <c r="M29" s="95">
        <f>BigCF!M48</f>
        <v>0</v>
      </c>
      <c r="N29" s="95">
        <f>BigCF!N48</f>
        <v>0</v>
      </c>
      <c r="O29" s="95">
        <f>BigCF!O48</f>
        <v>0</v>
      </c>
      <c r="P29" s="95">
        <f>BigCF!P48</f>
        <v>0</v>
      </c>
      <c r="Q29" s="95">
        <f>BigCF!Q48</f>
        <v>0</v>
      </c>
      <c r="R29" s="95">
        <f>BigCF!R48</f>
        <v>0</v>
      </c>
      <c r="S29" s="95">
        <f>BigCF!S48</f>
        <v>0</v>
      </c>
      <c r="T29" s="95">
        <f>BigCF!T48</f>
        <v>0</v>
      </c>
      <c r="U29" s="95">
        <f>BigCF!U48</f>
        <v>0</v>
      </c>
      <c r="V29" s="95">
        <f>BigCF!V48</f>
        <v>0</v>
      </c>
      <c r="W29" s="95">
        <f>BigCF!W48</f>
        <v>0</v>
      </c>
      <c r="X29" s="95">
        <f>BigCF!X48</f>
        <v>0</v>
      </c>
      <c r="Y29" s="95">
        <f>BigCF!Y48</f>
        <v>0</v>
      </c>
      <c r="Z29" s="95">
        <f>BigCF!Z48</f>
        <v>0</v>
      </c>
      <c r="AA29" s="95">
        <f>BigCF!AA48</f>
        <v>0</v>
      </c>
      <c r="AB29" s="95">
        <f>BigCF!AB48</f>
        <v>0</v>
      </c>
      <c r="AC29" s="95">
        <f>BigCF!AC48</f>
        <v>0</v>
      </c>
      <c r="AD29" s="95">
        <f>BigCF!AD48</f>
        <v>0</v>
      </c>
      <c r="AE29" s="95">
        <f>BigCF!AE48</f>
        <v>0</v>
      </c>
      <c r="AF29" s="95">
        <f>BigCF!AF48</f>
        <v>0</v>
      </c>
      <c r="AG29" s="95">
        <f>BigCF!AG48</f>
        <v>0</v>
      </c>
      <c r="AH29" s="95">
        <f>BigCF!AH48</f>
        <v>0</v>
      </c>
      <c r="AI29" s="95">
        <f>BigCF!AI48</f>
        <v>0</v>
      </c>
      <c r="AJ29" s="95">
        <f>BigCF!AJ48</f>
        <v>0</v>
      </c>
      <c r="AK29" s="95">
        <f>BigCF!AK48</f>
        <v>0</v>
      </c>
      <c r="AL29" s="95">
        <f>BigCF!AL48</f>
        <v>0</v>
      </c>
      <c r="AM29" s="95">
        <f>BigCF!AM48</f>
        <v>0</v>
      </c>
      <c r="AN29" s="95">
        <f>BigCF!AN48</f>
        <v>0</v>
      </c>
      <c r="AO29" s="95">
        <f>BigCF!AO48</f>
        <v>0</v>
      </c>
      <c r="AP29" s="95">
        <f>BigCF!AP48</f>
        <v>0</v>
      </c>
      <c r="AQ29" s="95">
        <f>BigCF!AQ48</f>
        <v>0</v>
      </c>
      <c r="AR29" s="95">
        <f>BigCF!AR48</f>
        <v>0</v>
      </c>
      <c r="AS29" s="95">
        <f>BigCF!AS48</f>
        <v>0</v>
      </c>
      <c r="AT29" s="95">
        <f>BigCF!AT48</f>
        <v>0</v>
      </c>
      <c r="AU29" s="95">
        <f>BigCF!AU48</f>
        <v>0</v>
      </c>
      <c r="AV29" s="95">
        <f>BigCF!AV48</f>
        <v>0</v>
      </c>
      <c r="AW29" s="95">
        <f>BigCF!AW48</f>
        <v>0</v>
      </c>
      <c r="AX29" s="95">
        <f>BigCF!AX48</f>
        <v>0</v>
      </c>
      <c r="AY29" s="95">
        <f>BigCF!AY48</f>
        <v>0</v>
      </c>
      <c r="AZ29" s="95">
        <f>BigCF!AZ48</f>
        <v>0</v>
      </c>
      <c r="BA29" s="95">
        <f>BigCF!BA48</f>
        <v>0</v>
      </c>
      <c r="BB29" s="95">
        <f>BigCF!BB48</f>
        <v>0</v>
      </c>
      <c r="BC29" s="95">
        <f>BigCF!BC48</f>
        <v>0</v>
      </c>
      <c r="BD29" s="95">
        <f>BigCF!BD48</f>
        <v>0</v>
      </c>
      <c r="BE29" s="95">
        <f>BigCF!BE48</f>
        <v>0</v>
      </c>
      <c r="BF29" s="95">
        <f>BigCF!BF48</f>
        <v>0</v>
      </c>
      <c r="BG29" s="95">
        <f>BigCF!BG48</f>
        <v>0</v>
      </c>
      <c r="BH29" s="95">
        <f>BigCF!BH48</f>
        <v>0</v>
      </c>
      <c r="BI29" s="95">
        <f>BigCF!BI48</f>
        <v>0</v>
      </c>
      <c r="BJ29" s="95">
        <f>BigCF!BJ48</f>
        <v>0</v>
      </c>
      <c r="BK29" s="95">
        <f>BigCF!BK48</f>
        <v>0</v>
      </c>
      <c r="BL29" s="95" t="e">
        <f>BigCF!#REF!</f>
        <v>#REF!</v>
      </c>
      <c r="BM29" s="95" t="e">
        <f>BigCF!#REF!</f>
        <v>#REF!</v>
      </c>
      <c r="BN29" s="95" t="e">
        <f>BigCF!#REF!</f>
        <v>#REF!</v>
      </c>
      <c r="BO29" s="95" t="e">
        <f>BigCF!#REF!</f>
        <v>#REF!</v>
      </c>
      <c r="BP29" s="95" t="e">
        <f>BigCF!#REF!</f>
        <v>#REF!</v>
      </c>
      <c r="BQ29" s="95" t="e">
        <f>BigCF!#REF!</f>
        <v>#REF!</v>
      </c>
      <c r="BR29" s="95" t="e">
        <f>BigCF!#REF!</f>
        <v>#REF!</v>
      </c>
      <c r="BS29" s="95" t="e">
        <f>BigCF!#REF!</f>
        <v>#REF!</v>
      </c>
      <c r="BT29" s="95" t="e">
        <f>BigCF!#REF!</f>
        <v>#REF!</v>
      </c>
      <c r="BU29" s="95" t="e">
        <f>BigCF!#REF!</f>
        <v>#REF!</v>
      </c>
      <c r="BV29" s="95" t="e">
        <f>BigCF!#REF!</f>
        <v>#REF!</v>
      </c>
      <c r="BW29" s="95" t="e">
        <f>BigCF!#REF!</f>
        <v>#REF!</v>
      </c>
      <c r="BX29" s="95" t="e">
        <f>BigCF!#REF!</f>
        <v>#REF!</v>
      </c>
      <c r="BY29" s="95" t="e">
        <f>BigCF!#REF!</f>
        <v>#REF!</v>
      </c>
      <c r="BZ29" s="95" t="e">
        <f>BigCF!#REF!</f>
        <v>#REF!</v>
      </c>
      <c r="CA29" s="95" t="e">
        <f>BigCF!#REF!</f>
        <v>#REF!</v>
      </c>
      <c r="CB29" s="95" t="e">
        <f>BigCF!#REF!</f>
        <v>#REF!</v>
      </c>
      <c r="CC29" s="95" t="e">
        <f>BigCF!#REF!</f>
        <v>#REF!</v>
      </c>
      <c r="CD29" s="95" t="e">
        <f>BigCF!#REF!</f>
        <v>#REF!</v>
      </c>
      <c r="CE29" s="95" t="e">
        <f>BigCF!#REF!</f>
        <v>#REF!</v>
      </c>
      <c r="CF29" s="95" t="e">
        <f>BigCF!#REF!</f>
        <v>#REF!</v>
      </c>
      <c r="CG29" s="95" t="e">
        <f>BigCF!#REF!</f>
        <v>#REF!</v>
      </c>
      <c r="CH29" s="95" t="e">
        <f>BigCF!#REF!</f>
        <v>#REF!</v>
      </c>
      <c r="CI29" s="95" t="e">
        <f>BigCF!#REF!</f>
        <v>#REF!</v>
      </c>
      <c r="CJ29" s="95" t="e">
        <f>BigCF!#REF!</f>
        <v>#REF!</v>
      </c>
      <c r="CK29" s="95" t="e">
        <f>BigCF!#REF!</f>
        <v>#REF!</v>
      </c>
      <c r="CL29" s="95" t="e">
        <f>BigCF!#REF!</f>
        <v>#REF!</v>
      </c>
      <c r="CM29" s="95" t="e">
        <f>BigCF!#REF!</f>
        <v>#REF!</v>
      </c>
      <c r="CN29" s="95" t="e">
        <f>BigCF!#REF!</f>
        <v>#REF!</v>
      </c>
      <c r="CO29" s="95" t="e">
        <f>BigCF!#REF!</f>
        <v>#REF!</v>
      </c>
      <c r="CP29" s="95" t="e">
        <f>BigCF!#REF!</f>
        <v>#REF!</v>
      </c>
      <c r="CQ29" s="95" t="e">
        <f>BigCF!#REF!</f>
        <v>#REF!</v>
      </c>
      <c r="CR29" s="95" t="e">
        <f>BigCF!#REF!</f>
        <v>#REF!</v>
      </c>
      <c r="CS29" s="95" t="e">
        <f>BigCF!#REF!</f>
        <v>#REF!</v>
      </c>
      <c r="CT29" s="95" t="e">
        <f>BigCF!#REF!</f>
        <v>#REF!</v>
      </c>
      <c r="CU29" s="95" t="e">
        <f>BigCF!#REF!</f>
        <v>#REF!</v>
      </c>
      <c r="CV29" s="95" t="e">
        <f>BigCF!#REF!</f>
        <v>#REF!</v>
      </c>
      <c r="CW29" s="95" t="e">
        <f>BigCF!#REF!</f>
        <v>#REF!</v>
      </c>
      <c r="CX29" s="95" t="e">
        <f>BigCF!#REF!</f>
        <v>#REF!</v>
      </c>
      <c r="CY29" s="95" t="e">
        <f>BigCF!#REF!</f>
        <v>#REF!</v>
      </c>
      <c r="CZ29" s="95" t="e">
        <f>BigCF!#REF!</f>
        <v>#REF!</v>
      </c>
    </row>
    <row r="30" spans="1:104">
      <c r="A30" t="s">
        <v>63</v>
      </c>
      <c r="C30" s="152" t="s">
        <v>764</v>
      </c>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row>
    <row r="31" spans="1:104">
      <c r="A31" t="s">
        <v>64</v>
      </c>
      <c r="C31" s="152" t="s">
        <v>464</v>
      </c>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97"/>
      <c r="CY31" s="97"/>
      <c r="CZ31" s="97"/>
    </row>
    <row r="32" spans="1:104">
      <c r="A32" t="s">
        <v>65</v>
      </c>
      <c r="C32" s="152" t="s">
        <v>610</v>
      </c>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97"/>
      <c r="CX32" s="97"/>
      <c r="CY32" s="97"/>
      <c r="CZ32" s="97"/>
    </row>
    <row r="33" spans="1:104">
      <c r="A33" t="s">
        <v>66</v>
      </c>
      <c r="C33" s="152" t="s">
        <v>609</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row>
    <row r="34" spans="1:104">
      <c r="A34" t="s">
        <v>67</v>
      </c>
      <c r="C34" s="152" t="s">
        <v>762</v>
      </c>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row>
    <row r="35" spans="1:104">
      <c r="A35" t="s">
        <v>68</v>
      </c>
      <c r="C35" s="153" t="s">
        <v>766</v>
      </c>
      <c r="D35" s="95">
        <f>SUM(D28:D34)</f>
        <v>356</v>
      </c>
      <c r="E35" s="95">
        <f t="shared" ref="E35:BP35" si="5">SUM(E28:E34)</f>
        <v>356</v>
      </c>
      <c r="F35" s="95">
        <f t="shared" si="5"/>
        <v>356</v>
      </c>
      <c r="G35" s="95">
        <f t="shared" si="5"/>
        <v>356</v>
      </c>
      <c r="H35" s="95">
        <f t="shared" si="5"/>
        <v>356</v>
      </c>
      <c r="I35" s="95">
        <f t="shared" si="5"/>
        <v>414.4</v>
      </c>
      <c r="J35" s="95">
        <f t="shared" si="5"/>
        <v>414.4</v>
      </c>
      <c r="K35" s="95">
        <f t="shared" si="5"/>
        <v>414.4</v>
      </c>
      <c r="L35" s="95">
        <f t="shared" si="5"/>
        <v>414.4</v>
      </c>
      <c r="M35" s="95">
        <f t="shared" si="5"/>
        <v>414.4</v>
      </c>
      <c r="N35" s="95">
        <f t="shared" si="5"/>
        <v>475.2</v>
      </c>
      <c r="O35" s="95">
        <f t="shared" si="5"/>
        <v>475.2</v>
      </c>
      <c r="P35" s="95">
        <f t="shared" si="5"/>
        <v>475.2</v>
      </c>
      <c r="Q35" s="95">
        <f t="shared" si="5"/>
        <v>475.2</v>
      </c>
      <c r="R35" s="95">
        <f t="shared" si="5"/>
        <v>475.2</v>
      </c>
      <c r="S35" s="95">
        <f t="shared" si="5"/>
        <v>541.6</v>
      </c>
      <c r="T35" s="95">
        <f t="shared" si="5"/>
        <v>541.6</v>
      </c>
      <c r="U35" s="95">
        <f t="shared" si="5"/>
        <v>541.6</v>
      </c>
      <c r="V35" s="95">
        <f t="shared" si="5"/>
        <v>541.6</v>
      </c>
      <c r="W35" s="95">
        <f t="shared" si="5"/>
        <v>541.6</v>
      </c>
      <c r="X35" s="95">
        <f t="shared" si="5"/>
        <v>574</v>
      </c>
      <c r="Y35" s="95">
        <f t="shared" si="5"/>
        <v>574</v>
      </c>
      <c r="Z35" s="95">
        <f t="shared" si="5"/>
        <v>574</v>
      </c>
      <c r="AA35" s="95">
        <f t="shared" si="5"/>
        <v>574</v>
      </c>
      <c r="AB35" s="95">
        <f t="shared" si="5"/>
        <v>574</v>
      </c>
      <c r="AC35" s="95">
        <f t="shared" si="5"/>
        <v>536.20000000000005</v>
      </c>
      <c r="AD35" s="95">
        <f t="shared" si="5"/>
        <v>536.20000000000005</v>
      </c>
      <c r="AE35" s="95">
        <f t="shared" si="5"/>
        <v>536.20000000000005</v>
      </c>
      <c r="AF35" s="95">
        <f t="shared" si="5"/>
        <v>536.20000000000005</v>
      </c>
      <c r="AG35" s="95">
        <f t="shared" si="5"/>
        <v>536.20000000000005</v>
      </c>
      <c r="AH35" s="95">
        <f t="shared" si="5"/>
        <v>536.20000000000005</v>
      </c>
      <c r="AI35" s="95">
        <f t="shared" si="5"/>
        <v>364.8</v>
      </c>
      <c r="AJ35" s="95">
        <f t="shared" si="5"/>
        <v>364.8</v>
      </c>
      <c r="AK35" s="95">
        <f t="shared" si="5"/>
        <v>364.8</v>
      </c>
      <c r="AL35" s="95">
        <f t="shared" si="5"/>
        <v>364.8</v>
      </c>
      <c r="AM35" s="95">
        <f t="shared" si="5"/>
        <v>364.8</v>
      </c>
      <c r="AN35" s="95">
        <f t="shared" si="5"/>
        <v>0</v>
      </c>
      <c r="AO35" s="95">
        <f t="shared" si="5"/>
        <v>0</v>
      </c>
      <c r="AP35" s="95">
        <f t="shared" si="5"/>
        <v>0</v>
      </c>
      <c r="AQ35" s="95">
        <f t="shared" si="5"/>
        <v>0</v>
      </c>
      <c r="AR35" s="95">
        <f t="shared" si="5"/>
        <v>0</v>
      </c>
      <c r="AS35" s="95">
        <f t="shared" si="5"/>
        <v>0</v>
      </c>
      <c r="AT35" s="95">
        <f t="shared" si="5"/>
        <v>0</v>
      </c>
      <c r="AU35" s="95">
        <f t="shared" si="5"/>
        <v>0</v>
      </c>
      <c r="AV35" s="95">
        <f t="shared" si="5"/>
        <v>0</v>
      </c>
      <c r="AW35" s="95">
        <f t="shared" si="5"/>
        <v>0</v>
      </c>
      <c r="AX35" s="95">
        <f t="shared" si="5"/>
        <v>0</v>
      </c>
      <c r="AY35" s="95">
        <f t="shared" si="5"/>
        <v>0</v>
      </c>
      <c r="AZ35" s="95">
        <f t="shared" si="5"/>
        <v>0</v>
      </c>
      <c r="BA35" s="95">
        <f t="shared" si="5"/>
        <v>0</v>
      </c>
      <c r="BB35" s="95">
        <f t="shared" si="5"/>
        <v>0</v>
      </c>
      <c r="BC35" s="95">
        <f t="shared" si="5"/>
        <v>0</v>
      </c>
      <c r="BD35" s="95">
        <f t="shared" si="5"/>
        <v>0</v>
      </c>
      <c r="BE35" s="95">
        <f t="shared" si="5"/>
        <v>0</v>
      </c>
      <c r="BF35" s="95">
        <f t="shared" si="5"/>
        <v>0</v>
      </c>
      <c r="BG35" s="95">
        <f t="shared" si="5"/>
        <v>0</v>
      </c>
      <c r="BH35" s="95">
        <f t="shared" si="5"/>
        <v>0</v>
      </c>
      <c r="BI35" s="95">
        <f t="shared" si="5"/>
        <v>0</v>
      </c>
      <c r="BJ35" s="95">
        <f t="shared" si="5"/>
        <v>0</v>
      </c>
      <c r="BK35" s="95">
        <f t="shared" si="5"/>
        <v>0</v>
      </c>
      <c r="BL35" s="95" t="e">
        <f t="shared" si="5"/>
        <v>#REF!</v>
      </c>
      <c r="BM35" s="95" t="e">
        <f t="shared" si="5"/>
        <v>#REF!</v>
      </c>
      <c r="BN35" s="95" t="e">
        <f t="shared" si="5"/>
        <v>#REF!</v>
      </c>
      <c r="BO35" s="95" t="e">
        <f t="shared" si="5"/>
        <v>#REF!</v>
      </c>
      <c r="BP35" s="95" t="e">
        <f t="shared" si="5"/>
        <v>#REF!</v>
      </c>
      <c r="BQ35" s="95" t="e">
        <f t="shared" ref="BQ35:CZ35" si="6">SUM(BQ28:BQ34)</f>
        <v>#REF!</v>
      </c>
      <c r="BR35" s="95" t="e">
        <f t="shared" si="6"/>
        <v>#REF!</v>
      </c>
      <c r="BS35" s="95" t="e">
        <f t="shared" si="6"/>
        <v>#REF!</v>
      </c>
      <c r="BT35" s="95" t="e">
        <f t="shared" si="6"/>
        <v>#REF!</v>
      </c>
      <c r="BU35" s="95" t="e">
        <f t="shared" si="6"/>
        <v>#REF!</v>
      </c>
      <c r="BV35" s="95" t="e">
        <f t="shared" si="6"/>
        <v>#REF!</v>
      </c>
      <c r="BW35" s="95" t="e">
        <f t="shared" si="6"/>
        <v>#REF!</v>
      </c>
      <c r="BX35" s="95" t="e">
        <f t="shared" si="6"/>
        <v>#REF!</v>
      </c>
      <c r="BY35" s="95" t="e">
        <f t="shared" si="6"/>
        <v>#REF!</v>
      </c>
      <c r="BZ35" s="95" t="e">
        <f t="shared" si="6"/>
        <v>#REF!</v>
      </c>
      <c r="CA35" s="95" t="e">
        <f t="shared" si="6"/>
        <v>#REF!</v>
      </c>
      <c r="CB35" s="95" t="e">
        <f t="shared" si="6"/>
        <v>#REF!</v>
      </c>
      <c r="CC35" s="95" t="e">
        <f t="shared" si="6"/>
        <v>#REF!</v>
      </c>
      <c r="CD35" s="95" t="e">
        <f t="shared" si="6"/>
        <v>#REF!</v>
      </c>
      <c r="CE35" s="95" t="e">
        <f t="shared" si="6"/>
        <v>#REF!</v>
      </c>
      <c r="CF35" s="95" t="e">
        <f t="shared" si="6"/>
        <v>#REF!</v>
      </c>
      <c r="CG35" s="95" t="e">
        <f t="shared" si="6"/>
        <v>#REF!</v>
      </c>
      <c r="CH35" s="95" t="e">
        <f t="shared" si="6"/>
        <v>#REF!</v>
      </c>
      <c r="CI35" s="95" t="e">
        <f t="shared" si="6"/>
        <v>#REF!</v>
      </c>
      <c r="CJ35" s="95" t="e">
        <f t="shared" si="6"/>
        <v>#REF!</v>
      </c>
      <c r="CK35" s="95" t="e">
        <f t="shared" si="6"/>
        <v>#REF!</v>
      </c>
      <c r="CL35" s="95" t="e">
        <f t="shared" si="6"/>
        <v>#REF!</v>
      </c>
      <c r="CM35" s="95" t="e">
        <f t="shared" si="6"/>
        <v>#REF!</v>
      </c>
      <c r="CN35" s="95" t="e">
        <f t="shared" si="6"/>
        <v>#REF!</v>
      </c>
      <c r="CO35" s="95" t="e">
        <f t="shared" si="6"/>
        <v>#REF!</v>
      </c>
      <c r="CP35" s="95" t="e">
        <f t="shared" si="6"/>
        <v>#REF!</v>
      </c>
      <c r="CQ35" s="95" t="e">
        <f t="shared" si="6"/>
        <v>#REF!</v>
      </c>
      <c r="CR35" s="95" t="e">
        <f t="shared" si="6"/>
        <v>#REF!</v>
      </c>
      <c r="CS35" s="95" t="e">
        <f t="shared" si="6"/>
        <v>#REF!</v>
      </c>
      <c r="CT35" s="95" t="e">
        <f t="shared" si="6"/>
        <v>#REF!</v>
      </c>
      <c r="CU35" s="95" t="e">
        <f t="shared" si="6"/>
        <v>#REF!</v>
      </c>
      <c r="CV35" s="95" t="e">
        <f t="shared" si="6"/>
        <v>#REF!</v>
      </c>
      <c r="CW35" s="95" t="e">
        <f t="shared" si="6"/>
        <v>#REF!</v>
      </c>
      <c r="CX35" s="95" t="e">
        <f t="shared" si="6"/>
        <v>#REF!</v>
      </c>
      <c r="CY35" s="95" t="e">
        <f t="shared" si="6"/>
        <v>#REF!</v>
      </c>
      <c r="CZ35" s="95" t="e">
        <f t="shared" si="6"/>
        <v>#REF!</v>
      </c>
    </row>
    <row r="36" spans="1:104">
      <c r="A36" t="s">
        <v>69</v>
      </c>
      <c r="C36" s="94"/>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95"/>
      <c r="CC36" s="95"/>
      <c r="CD36" s="95"/>
      <c r="CE36" s="95"/>
      <c r="CF36" s="95"/>
      <c r="CG36" s="95"/>
      <c r="CH36" s="95"/>
      <c r="CI36" s="95"/>
      <c r="CJ36" s="95"/>
      <c r="CK36" s="95"/>
      <c r="CL36" s="95"/>
      <c r="CM36" s="95"/>
      <c r="CN36" s="95"/>
      <c r="CO36" s="95"/>
      <c r="CP36" s="95"/>
      <c r="CQ36" s="95"/>
      <c r="CR36" s="95"/>
      <c r="CS36" s="95"/>
      <c r="CT36" s="95"/>
      <c r="CU36" s="95"/>
      <c r="CV36" s="95"/>
      <c r="CW36" s="95"/>
      <c r="CX36" s="95"/>
      <c r="CY36" s="95"/>
      <c r="CZ36" s="95"/>
    </row>
    <row r="37" spans="1:104">
      <c r="A37" t="s">
        <v>70</v>
      </c>
      <c r="C37" s="152" t="s">
        <v>465</v>
      </c>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row>
    <row r="38" spans="1:104">
      <c r="A38" t="s">
        <v>71</v>
      </c>
      <c r="C38" s="152" t="s">
        <v>765</v>
      </c>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c r="CT38" s="97"/>
      <c r="CU38" s="97"/>
      <c r="CV38" s="97"/>
      <c r="CW38" s="97"/>
      <c r="CX38" s="97"/>
      <c r="CY38" s="97"/>
      <c r="CZ38" s="97"/>
    </row>
    <row r="39" spans="1:104">
      <c r="A39" t="s">
        <v>72</v>
      </c>
      <c r="C39" s="153" t="s">
        <v>766</v>
      </c>
      <c r="D39" s="95">
        <f>SUM(D37:D38)/2</f>
        <v>0</v>
      </c>
      <c r="E39" s="95">
        <f t="shared" ref="E39:BP39" si="7">SUM(E37:E38)/2</f>
        <v>0</v>
      </c>
      <c r="F39" s="95">
        <f t="shared" si="7"/>
        <v>0</v>
      </c>
      <c r="G39" s="95">
        <f t="shared" si="7"/>
        <v>0</v>
      </c>
      <c r="H39" s="95">
        <f t="shared" si="7"/>
        <v>0</v>
      </c>
      <c r="I39" s="95">
        <f t="shared" si="7"/>
        <v>0</v>
      </c>
      <c r="J39" s="95">
        <f t="shared" si="7"/>
        <v>0</v>
      </c>
      <c r="K39" s="95">
        <f t="shared" si="7"/>
        <v>0</v>
      </c>
      <c r="L39" s="95">
        <f t="shared" si="7"/>
        <v>0</v>
      </c>
      <c r="M39" s="95">
        <f t="shared" si="7"/>
        <v>0</v>
      </c>
      <c r="N39" s="95">
        <f t="shared" si="7"/>
        <v>0</v>
      </c>
      <c r="O39" s="95">
        <f t="shared" si="7"/>
        <v>0</v>
      </c>
      <c r="P39" s="95">
        <f t="shared" si="7"/>
        <v>0</v>
      </c>
      <c r="Q39" s="95">
        <f t="shared" si="7"/>
        <v>0</v>
      </c>
      <c r="R39" s="95">
        <f t="shared" si="7"/>
        <v>0</v>
      </c>
      <c r="S39" s="95">
        <f t="shared" si="7"/>
        <v>0</v>
      </c>
      <c r="T39" s="95">
        <f t="shared" si="7"/>
        <v>0</v>
      </c>
      <c r="U39" s="95">
        <f t="shared" si="7"/>
        <v>0</v>
      </c>
      <c r="V39" s="95">
        <f t="shared" si="7"/>
        <v>0</v>
      </c>
      <c r="W39" s="95">
        <f t="shared" si="7"/>
        <v>0</v>
      </c>
      <c r="X39" s="95">
        <f t="shared" si="7"/>
        <v>0</v>
      </c>
      <c r="Y39" s="95">
        <f t="shared" si="7"/>
        <v>0</v>
      </c>
      <c r="Z39" s="95">
        <f t="shared" si="7"/>
        <v>0</v>
      </c>
      <c r="AA39" s="95">
        <f t="shared" si="7"/>
        <v>0</v>
      </c>
      <c r="AB39" s="95">
        <f t="shared" si="7"/>
        <v>0</v>
      </c>
      <c r="AC39" s="95">
        <f t="shared" si="7"/>
        <v>0</v>
      </c>
      <c r="AD39" s="95">
        <f t="shared" si="7"/>
        <v>0</v>
      </c>
      <c r="AE39" s="95">
        <f t="shared" si="7"/>
        <v>0</v>
      </c>
      <c r="AF39" s="95">
        <f t="shared" si="7"/>
        <v>0</v>
      </c>
      <c r="AG39" s="95">
        <f t="shared" si="7"/>
        <v>0</v>
      </c>
      <c r="AH39" s="95">
        <f t="shared" si="7"/>
        <v>0</v>
      </c>
      <c r="AI39" s="95">
        <f t="shared" si="7"/>
        <v>0</v>
      </c>
      <c r="AJ39" s="95">
        <f t="shared" si="7"/>
        <v>0</v>
      </c>
      <c r="AK39" s="95">
        <f t="shared" si="7"/>
        <v>0</v>
      </c>
      <c r="AL39" s="95">
        <f t="shared" si="7"/>
        <v>0</v>
      </c>
      <c r="AM39" s="95">
        <f t="shared" si="7"/>
        <v>0</v>
      </c>
      <c r="AN39" s="95">
        <f t="shared" si="7"/>
        <v>0</v>
      </c>
      <c r="AO39" s="95">
        <f t="shared" si="7"/>
        <v>0</v>
      </c>
      <c r="AP39" s="95">
        <f t="shared" si="7"/>
        <v>0</v>
      </c>
      <c r="AQ39" s="95">
        <f t="shared" si="7"/>
        <v>0</v>
      </c>
      <c r="AR39" s="95">
        <f t="shared" si="7"/>
        <v>0</v>
      </c>
      <c r="AS39" s="95">
        <f t="shared" si="7"/>
        <v>0</v>
      </c>
      <c r="AT39" s="95">
        <f t="shared" si="7"/>
        <v>0</v>
      </c>
      <c r="AU39" s="95">
        <f t="shared" si="7"/>
        <v>0</v>
      </c>
      <c r="AV39" s="95">
        <f t="shared" si="7"/>
        <v>0</v>
      </c>
      <c r="AW39" s="95">
        <f t="shared" si="7"/>
        <v>0</v>
      </c>
      <c r="AX39" s="95">
        <f t="shared" si="7"/>
        <v>0</v>
      </c>
      <c r="AY39" s="95">
        <f t="shared" si="7"/>
        <v>0</v>
      </c>
      <c r="AZ39" s="95">
        <f t="shared" si="7"/>
        <v>0</v>
      </c>
      <c r="BA39" s="95">
        <f t="shared" si="7"/>
        <v>0</v>
      </c>
      <c r="BB39" s="95">
        <f t="shared" si="7"/>
        <v>0</v>
      </c>
      <c r="BC39" s="95">
        <f t="shared" si="7"/>
        <v>0</v>
      </c>
      <c r="BD39" s="95">
        <f t="shared" si="7"/>
        <v>0</v>
      </c>
      <c r="BE39" s="95">
        <f t="shared" si="7"/>
        <v>0</v>
      </c>
      <c r="BF39" s="95">
        <f t="shared" si="7"/>
        <v>0</v>
      </c>
      <c r="BG39" s="95">
        <f t="shared" si="7"/>
        <v>0</v>
      </c>
      <c r="BH39" s="95">
        <f t="shared" si="7"/>
        <v>0</v>
      </c>
      <c r="BI39" s="95">
        <f t="shared" si="7"/>
        <v>0</v>
      </c>
      <c r="BJ39" s="95">
        <f t="shared" si="7"/>
        <v>0</v>
      </c>
      <c r="BK39" s="95">
        <f t="shared" si="7"/>
        <v>0</v>
      </c>
      <c r="BL39" s="95">
        <f t="shared" si="7"/>
        <v>0</v>
      </c>
      <c r="BM39" s="95">
        <f t="shared" si="7"/>
        <v>0</v>
      </c>
      <c r="BN39" s="95">
        <f t="shared" si="7"/>
        <v>0</v>
      </c>
      <c r="BO39" s="95">
        <f t="shared" si="7"/>
        <v>0</v>
      </c>
      <c r="BP39" s="95">
        <f t="shared" si="7"/>
        <v>0</v>
      </c>
      <c r="BQ39" s="95">
        <f t="shared" ref="BQ39:CZ39" si="8">SUM(BQ37:BQ38)/2</f>
        <v>0</v>
      </c>
      <c r="BR39" s="95">
        <f t="shared" si="8"/>
        <v>0</v>
      </c>
      <c r="BS39" s="95">
        <f t="shared" si="8"/>
        <v>0</v>
      </c>
      <c r="BT39" s="95">
        <f t="shared" si="8"/>
        <v>0</v>
      </c>
      <c r="BU39" s="95">
        <f t="shared" si="8"/>
        <v>0</v>
      </c>
      <c r="BV39" s="95">
        <f t="shared" si="8"/>
        <v>0</v>
      </c>
      <c r="BW39" s="95">
        <f t="shared" si="8"/>
        <v>0</v>
      </c>
      <c r="BX39" s="95">
        <f t="shared" si="8"/>
        <v>0</v>
      </c>
      <c r="BY39" s="95">
        <f t="shared" si="8"/>
        <v>0</v>
      </c>
      <c r="BZ39" s="95">
        <f t="shared" si="8"/>
        <v>0</v>
      </c>
      <c r="CA39" s="95">
        <f t="shared" si="8"/>
        <v>0</v>
      </c>
      <c r="CB39" s="95">
        <f t="shared" si="8"/>
        <v>0</v>
      </c>
      <c r="CC39" s="95">
        <f t="shared" si="8"/>
        <v>0</v>
      </c>
      <c r="CD39" s="95">
        <f t="shared" si="8"/>
        <v>0</v>
      </c>
      <c r="CE39" s="95">
        <f t="shared" si="8"/>
        <v>0</v>
      </c>
      <c r="CF39" s="95">
        <f t="shared" si="8"/>
        <v>0</v>
      </c>
      <c r="CG39" s="95">
        <f t="shared" si="8"/>
        <v>0</v>
      </c>
      <c r="CH39" s="95">
        <f t="shared" si="8"/>
        <v>0</v>
      </c>
      <c r="CI39" s="95">
        <f t="shared" si="8"/>
        <v>0</v>
      </c>
      <c r="CJ39" s="95">
        <f t="shared" si="8"/>
        <v>0</v>
      </c>
      <c r="CK39" s="95">
        <f t="shared" si="8"/>
        <v>0</v>
      </c>
      <c r="CL39" s="95">
        <f t="shared" si="8"/>
        <v>0</v>
      </c>
      <c r="CM39" s="95">
        <f t="shared" si="8"/>
        <v>0</v>
      </c>
      <c r="CN39" s="95">
        <f t="shared" si="8"/>
        <v>0</v>
      </c>
      <c r="CO39" s="95">
        <f t="shared" si="8"/>
        <v>0</v>
      </c>
      <c r="CP39" s="95">
        <f t="shared" si="8"/>
        <v>0</v>
      </c>
      <c r="CQ39" s="95">
        <f t="shared" si="8"/>
        <v>0</v>
      </c>
      <c r="CR39" s="95">
        <f t="shared" si="8"/>
        <v>0</v>
      </c>
      <c r="CS39" s="95">
        <f t="shared" si="8"/>
        <v>0</v>
      </c>
      <c r="CT39" s="95">
        <f t="shared" si="8"/>
        <v>0</v>
      </c>
      <c r="CU39" s="95">
        <f t="shared" si="8"/>
        <v>0</v>
      </c>
      <c r="CV39" s="95">
        <f t="shared" si="8"/>
        <v>0</v>
      </c>
      <c r="CW39" s="95">
        <f t="shared" si="8"/>
        <v>0</v>
      </c>
      <c r="CX39" s="95">
        <f t="shared" si="8"/>
        <v>0</v>
      </c>
      <c r="CY39" s="95">
        <f t="shared" si="8"/>
        <v>0</v>
      </c>
      <c r="CZ39" s="95">
        <f t="shared" si="8"/>
        <v>0</v>
      </c>
    </row>
    <row r="40" spans="1:104">
      <c r="A40" t="s">
        <v>73</v>
      </c>
      <c r="C40" s="94"/>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row>
    <row r="41" spans="1:104">
      <c r="A41" t="s">
        <v>74</v>
      </c>
      <c r="C41" s="152" t="s">
        <v>763</v>
      </c>
      <c r="D41" s="95">
        <f>D35+D39</f>
        <v>356</v>
      </c>
      <c r="E41" s="95">
        <f t="shared" ref="E41:BP41" si="9">E35+E39</f>
        <v>356</v>
      </c>
      <c r="F41" s="95">
        <f t="shared" si="9"/>
        <v>356</v>
      </c>
      <c r="G41" s="95">
        <f t="shared" si="9"/>
        <v>356</v>
      </c>
      <c r="H41" s="95">
        <f t="shared" si="9"/>
        <v>356</v>
      </c>
      <c r="I41" s="95">
        <f t="shared" si="9"/>
        <v>414.4</v>
      </c>
      <c r="J41" s="95">
        <f t="shared" si="9"/>
        <v>414.4</v>
      </c>
      <c r="K41" s="95">
        <f t="shared" si="9"/>
        <v>414.4</v>
      </c>
      <c r="L41" s="95">
        <f t="shared" si="9"/>
        <v>414.4</v>
      </c>
      <c r="M41" s="95">
        <f t="shared" si="9"/>
        <v>414.4</v>
      </c>
      <c r="N41" s="95">
        <f t="shared" si="9"/>
        <v>475.2</v>
      </c>
      <c r="O41" s="95">
        <f t="shared" si="9"/>
        <v>475.2</v>
      </c>
      <c r="P41" s="95">
        <f t="shared" si="9"/>
        <v>475.2</v>
      </c>
      <c r="Q41" s="95">
        <f t="shared" si="9"/>
        <v>475.2</v>
      </c>
      <c r="R41" s="95">
        <f t="shared" si="9"/>
        <v>475.2</v>
      </c>
      <c r="S41" s="95">
        <f t="shared" si="9"/>
        <v>541.6</v>
      </c>
      <c r="T41" s="95">
        <f t="shared" si="9"/>
        <v>541.6</v>
      </c>
      <c r="U41" s="95">
        <f t="shared" si="9"/>
        <v>541.6</v>
      </c>
      <c r="V41" s="95">
        <f t="shared" si="9"/>
        <v>541.6</v>
      </c>
      <c r="W41" s="95">
        <f t="shared" si="9"/>
        <v>541.6</v>
      </c>
      <c r="X41" s="95">
        <f t="shared" si="9"/>
        <v>574</v>
      </c>
      <c r="Y41" s="95">
        <f t="shared" si="9"/>
        <v>574</v>
      </c>
      <c r="Z41" s="95">
        <f t="shared" si="9"/>
        <v>574</v>
      </c>
      <c r="AA41" s="95">
        <f t="shared" si="9"/>
        <v>574</v>
      </c>
      <c r="AB41" s="95">
        <f t="shared" si="9"/>
        <v>574</v>
      </c>
      <c r="AC41" s="95">
        <f t="shared" si="9"/>
        <v>536.20000000000005</v>
      </c>
      <c r="AD41" s="95">
        <f t="shared" si="9"/>
        <v>536.20000000000005</v>
      </c>
      <c r="AE41" s="95">
        <f t="shared" si="9"/>
        <v>536.20000000000005</v>
      </c>
      <c r="AF41" s="95">
        <f t="shared" si="9"/>
        <v>536.20000000000005</v>
      </c>
      <c r="AG41" s="95">
        <f t="shared" si="9"/>
        <v>536.20000000000005</v>
      </c>
      <c r="AH41" s="95">
        <f t="shared" si="9"/>
        <v>536.20000000000005</v>
      </c>
      <c r="AI41" s="95">
        <f t="shared" si="9"/>
        <v>364.8</v>
      </c>
      <c r="AJ41" s="95">
        <f t="shared" si="9"/>
        <v>364.8</v>
      </c>
      <c r="AK41" s="95">
        <f t="shared" si="9"/>
        <v>364.8</v>
      </c>
      <c r="AL41" s="95">
        <f t="shared" si="9"/>
        <v>364.8</v>
      </c>
      <c r="AM41" s="95">
        <f t="shared" si="9"/>
        <v>364.8</v>
      </c>
      <c r="AN41" s="95">
        <f t="shared" si="9"/>
        <v>0</v>
      </c>
      <c r="AO41" s="95">
        <f t="shared" si="9"/>
        <v>0</v>
      </c>
      <c r="AP41" s="95">
        <f t="shared" si="9"/>
        <v>0</v>
      </c>
      <c r="AQ41" s="95">
        <f t="shared" si="9"/>
        <v>0</v>
      </c>
      <c r="AR41" s="95">
        <f t="shared" si="9"/>
        <v>0</v>
      </c>
      <c r="AS41" s="95">
        <f t="shared" si="9"/>
        <v>0</v>
      </c>
      <c r="AT41" s="95">
        <f t="shared" si="9"/>
        <v>0</v>
      </c>
      <c r="AU41" s="95">
        <f t="shared" si="9"/>
        <v>0</v>
      </c>
      <c r="AV41" s="95">
        <f t="shared" si="9"/>
        <v>0</v>
      </c>
      <c r="AW41" s="95">
        <f t="shared" si="9"/>
        <v>0</v>
      </c>
      <c r="AX41" s="95">
        <f t="shared" si="9"/>
        <v>0</v>
      </c>
      <c r="AY41" s="95">
        <f t="shared" si="9"/>
        <v>0</v>
      </c>
      <c r="AZ41" s="95">
        <f t="shared" si="9"/>
        <v>0</v>
      </c>
      <c r="BA41" s="95">
        <f t="shared" si="9"/>
        <v>0</v>
      </c>
      <c r="BB41" s="95">
        <f t="shared" si="9"/>
        <v>0</v>
      </c>
      <c r="BC41" s="95">
        <f t="shared" si="9"/>
        <v>0</v>
      </c>
      <c r="BD41" s="95">
        <f t="shared" si="9"/>
        <v>0</v>
      </c>
      <c r="BE41" s="95">
        <f t="shared" si="9"/>
        <v>0</v>
      </c>
      <c r="BF41" s="95">
        <f t="shared" si="9"/>
        <v>0</v>
      </c>
      <c r="BG41" s="95">
        <f t="shared" si="9"/>
        <v>0</v>
      </c>
      <c r="BH41" s="95">
        <f t="shared" si="9"/>
        <v>0</v>
      </c>
      <c r="BI41" s="95">
        <f t="shared" si="9"/>
        <v>0</v>
      </c>
      <c r="BJ41" s="95">
        <f t="shared" si="9"/>
        <v>0</v>
      </c>
      <c r="BK41" s="95">
        <f t="shared" si="9"/>
        <v>0</v>
      </c>
      <c r="BL41" s="95" t="e">
        <f t="shared" si="9"/>
        <v>#REF!</v>
      </c>
      <c r="BM41" s="95" t="e">
        <f t="shared" si="9"/>
        <v>#REF!</v>
      </c>
      <c r="BN41" s="95" t="e">
        <f t="shared" si="9"/>
        <v>#REF!</v>
      </c>
      <c r="BO41" s="95" t="e">
        <f t="shared" si="9"/>
        <v>#REF!</v>
      </c>
      <c r="BP41" s="95" t="e">
        <f t="shared" si="9"/>
        <v>#REF!</v>
      </c>
      <c r="BQ41" s="95" t="e">
        <f t="shared" ref="BQ41:CZ41" si="10">BQ35+BQ39</f>
        <v>#REF!</v>
      </c>
      <c r="BR41" s="95" t="e">
        <f t="shared" si="10"/>
        <v>#REF!</v>
      </c>
      <c r="BS41" s="95" t="e">
        <f t="shared" si="10"/>
        <v>#REF!</v>
      </c>
      <c r="BT41" s="95" t="e">
        <f t="shared" si="10"/>
        <v>#REF!</v>
      </c>
      <c r="BU41" s="95" t="e">
        <f t="shared" si="10"/>
        <v>#REF!</v>
      </c>
      <c r="BV41" s="95" t="e">
        <f t="shared" si="10"/>
        <v>#REF!</v>
      </c>
      <c r="BW41" s="95" t="e">
        <f t="shared" si="10"/>
        <v>#REF!</v>
      </c>
      <c r="BX41" s="95" t="e">
        <f t="shared" si="10"/>
        <v>#REF!</v>
      </c>
      <c r="BY41" s="95" t="e">
        <f t="shared" si="10"/>
        <v>#REF!</v>
      </c>
      <c r="BZ41" s="95" t="e">
        <f t="shared" si="10"/>
        <v>#REF!</v>
      </c>
      <c r="CA41" s="95" t="e">
        <f t="shared" si="10"/>
        <v>#REF!</v>
      </c>
      <c r="CB41" s="95" t="e">
        <f t="shared" si="10"/>
        <v>#REF!</v>
      </c>
      <c r="CC41" s="95" t="e">
        <f t="shared" si="10"/>
        <v>#REF!</v>
      </c>
      <c r="CD41" s="95" t="e">
        <f t="shared" si="10"/>
        <v>#REF!</v>
      </c>
      <c r="CE41" s="95" t="e">
        <f t="shared" si="10"/>
        <v>#REF!</v>
      </c>
      <c r="CF41" s="95" t="e">
        <f t="shared" si="10"/>
        <v>#REF!</v>
      </c>
      <c r="CG41" s="95" t="e">
        <f t="shared" si="10"/>
        <v>#REF!</v>
      </c>
      <c r="CH41" s="95" t="e">
        <f t="shared" si="10"/>
        <v>#REF!</v>
      </c>
      <c r="CI41" s="95" t="e">
        <f t="shared" si="10"/>
        <v>#REF!</v>
      </c>
      <c r="CJ41" s="95" t="e">
        <f t="shared" si="10"/>
        <v>#REF!</v>
      </c>
      <c r="CK41" s="95" t="e">
        <f t="shared" si="10"/>
        <v>#REF!</v>
      </c>
      <c r="CL41" s="95" t="e">
        <f t="shared" si="10"/>
        <v>#REF!</v>
      </c>
      <c r="CM41" s="95" t="e">
        <f t="shared" si="10"/>
        <v>#REF!</v>
      </c>
      <c r="CN41" s="95" t="e">
        <f t="shared" si="10"/>
        <v>#REF!</v>
      </c>
      <c r="CO41" s="95" t="e">
        <f t="shared" si="10"/>
        <v>#REF!</v>
      </c>
      <c r="CP41" s="95" t="e">
        <f t="shared" si="10"/>
        <v>#REF!</v>
      </c>
      <c r="CQ41" s="95" t="e">
        <f t="shared" si="10"/>
        <v>#REF!</v>
      </c>
      <c r="CR41" s="95" t="e">
        <f t="shared" si="10"/>
        <v>#REF!</v>
      </c>
      <c r="CS41" s="95" t="e">
        <f t="shared" si="10"/>
        <v>#REF!</v>
      </c>
      <c r="CT41" s="95" t="e">
        <f t="shared" si="10"/>
        <v>#REF!</v>
      </c>
      <c r="CU41" s="95" t="e">
        <f t="shared" si="10"/>
        <v>#REF!</v>
      </c>
      <c r="CV41" s="95" t="e">
        <f t="shared" si="10"/>
        <v>#REF!</v>
      </c>
      <c r="CW41" s="95" t="e">
        <f t="shared" si="10"/>
        <v>#REF!</v>
      </c>
      <c r="CX41" s="95" t="e">
        <f t="shared" si="10"/>
        <v>#REF!</v>
      </c>
      <c r="CY41" s="95" t="e">
        <f t="shared" si="10"/>
        <v>#REF!</v>
      </c>
      <c r="CZ41" s="95" t="e">
        <f t="shared" si="10"/>
        <v>#REF!</v>
      </c>
    </row>
    <row r="42" spans="1:104">
      <c r="A42" t="s">
        <v>75</v>
      </c>
      <c r="C42" s="94"/>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row>
    <row r="43" spans="1:104">
      <c r="A43" t="s">
        <v>76</v>
      </c>
      <c r="C43" s="152" t="s">
        <v>767</v>
      </c>
      <c r="D43" s="95">
        <f>BigCF!D330</f>
        <v>0</v>
      </c>
      <c r="E43" s="95">
        <f>BigCF!E330</f>
        <v>0</v>
      </c>
      <c r="F43" s="95">
        <f>BigCF!F330</f>
        <v>0</v>
      </c>
      <c r="G43" s="95">
        <f>BigCF!G330</f>
        <v>0</v>
      </c>
      <c r="H43" s="95">
        <f>BigCF!H330</f>
        <v>0</v>
      </c>
      <c r="I43" s="95">
        <f>BigCF!I330</f>
        <v>0</v>
      </c>
      <c r="J43" s="95">
        <f>BigCF!J330</f>
        <v>0</v>
      </c>
      <c r="K43" s="95">
        <f>BigCF!K330</f>
        <v>0</v>
      </c>
      <c r="L43" s="95">
        <f>BigCF!L330</f>
        <v>0</v>
      </c>
      <c r="M43" s="95">
        <f>BigCF!M330</f>
        <v>0</v>
      </c>
      <c r="N43" s="95">
        <f>BigCF!N330</f>
        <v>0</v>
      </c>
      <c r="O43" s="95">
        <f>BigCF!O330</f>
        <v>0</v>
      </c>
      <c r="P43" s="95">
        <f>BigCF!P330</f>
        <v>0</v>
      </c>
      <c r="Q43" s="95">
        <f>BigCF!Q330</f>
        <v>0</v>
      </c>
      <c r="R43" s="95">
        <f>BigCF!R330</f>
        <v>0</v>
      </c>
      <c r="S43" s="95">
        <f>BigCF!S330</f>
        <v>0</v>
      </c>
      <c r="T43" s="95">
        <f>BigCF!T330</f>
        <v>0</v>
      </c>
      <c r="U43" s="95">
        <f>BigCF!U330</f>
        <v>0</v>
      </c>
      <c r="V43" s="95">
        <f>BigCF!V330</f>
        <v>0</v>
      </c>
      <c r="W43" s="95">
        <f>BigCF!W330</f>
        <v>0</v>
      </c>
      <c r="X43" s="95">
        <f>BigCF!X330</f>
        <v>0</v>
      </c>
      <c r="Y43" s="95">
        <f>BigCF!Y330</f>
        <v>0</v>
      </c>
      <c r="Z43" s="95">
        <f>BigCF!Z330</f>
        <v>0</v>
      </c>
      <c r="AA43" s="95">
        <f>BigCF!AA330</f>
        <v>0</v>
      </c>
      <c r="AB43" s="95">
        <f>BigCF!AB330</f>
        <v>0</v>
      </c>
      <c r="AC43" s="95">
        <f>BigCF!AC330</f>
        <v>0</v>
      </c>
      <c r="AD43" s="95">
        <f>BigCF!AD330</f>
        <v>0</v>
      </c>
      <c r="AE43" s="95">
        <f>BigCF!AE330</f>
        <v>0</v>
      </c>
      <c r="AF43" s="95">
        <f>BigCF!AF330</f>
        <v>0</v>
      </c>
      <c r="AG43" s="95">
        <f>BigCF!AG330</f>
        <v>0</v>
      </c>
      <c r="AH43" s="95">
        <f>BigCF!AH330</f>
        <v>0</v>
      </c>
      <c r="AI43" s="95">
        <f>BigCF!AI330</f>
        <v>0</v>
      </c>
      <c r="AJ43" s="95">
        <f>BigCF!AJ330</f>
        <v>0</v>
      </c>
      <c r="AK43" s="95">
        <f>BigCF!AK330</f>
        <v>0</v>
      </c>
      <c r="AL43" s="95">
        <f>BigCF!AL330</f>
        <v>0</v>
      </c>
      <c r="AM43" s="95">
        <f>BigCF!AM330</f>
        <v>182.7</v>
      </c>
      <c r="AN43" s="95">
        <f>BigCF!AN330</f>
        <v>228</v>
      </c>
      <c r="AO43" s="95">
        <f>BigCF!AO330</f>
        <v>228</v>
      </c>
      <c r="AP43" s="95">
        <f>BigCF!AP330</f>
        <v>228</v>
      </c>
      <c r="AQ43" s="95">
        <f>BigCF!AQ330</f>
        <v>228</v>
      </c>
      <c r="AR43" s="95">
        <f>BigCF!AR330</f>
        <v>228</v>
      </c>
      <c r="AS43" s="95">
        <f>BigCF!AS330</f>
        <v>228</v>
      </c>
      <c r="AT43" s="95">
        <f>BigCF!AT330</f>
        <v>228</v>
      </c>
      <c r="AU43" s="95">
        <f>BigCF!AU330</f>
        <v>228</v>
      </c>
      <c r="AV43" s="95">
        <f>BigCF!AV330</f>
        <v>228</v>
      </c>
      <c r="AW43" s="95">
        <f>BigCF!AW330</f>
        <v>228</v>
      </c>
      <c r="AX43" s="95">
        <f>BigCF!AX330</f>
        <v>228</v>
      </c>
      <c r="AY43" s="95">
        <f>BigCF!AY330</f>
        <v>228</v>
      </c>
      <c r="AZ43" s="95">
        <f>BigCF!AZ330</f>
        <v>228</v>
      </c>
      <c r="BA43" s="95">
        <f>BigCF!BA330</f>
        <v>228</v>
      </c>
      <c r="BB43" s="95">
        <f>BigCF!BB330</f>
        <v>228</v>
      </c>
      <c r="BC43" s="95">
        <f>BigCF!BC330</f>
        <v>228</v>
      </c>
      <c r="BD43" s="95">
        <f>BigCF!BD330</f>
        <v>228</v>
      </c>
      <c r="BE43" s="95">
        <f>BigCF!BE330</f>
        <v>228</v>
      </c>
      <c r="BF43" s="95">
        <f>BigCF!BF330</f>
        <v>228</v>
      </c>
      <c r="BG43" s="95">
        <f>BigCF!BG330</f>
        <v>228</v>
      </c>
      <c r="BH43" s="95">
        <f>BigCF!BH330</f>
        <v>228</v>
      </c>
      <c r="BI43" s="95">
        <f>BigCF!BI330</f>
        <v>228</v>
      </c>
      <c r="BJ43" s="95">
        <f>BigCF!BJ330</f>
        <v>228</v>
      </c>
      <c r="BK43" s="95">
        <f>BigCF!BK330</f>
        <v>228</v>
      </c>
      <c r="BL43" s="95" t="e">
        <f>BigCF!#REF!</f>
        <v>#REF!</v>
      </c>
      <c r="BM43" s="95" t="e">
        <f>BigCF!#REF!</f>
        <v>#REF!</v>
      </c>
      <c r="BN43" s="95" t="e">
        <f>BigCF!#REF!</f>
        <v>#REF!</v>
      </c>
      <c r="BO43" s="95" t="e">
        <f>BigCF!#REF!</f>
        <v>#REF!</v>
      </c>
      <c r="BP43" s="95" t="e">
        <f>BigCF!#REF!</f>
        <v>#REF!</v>
      </c>
      <c r="BQ43" s="95" t="e">
        <f>BigCF!#REF!</f>
        <v>#REF!</v>
      </c>
      <c r="BR43" s="95" t="e">
        <f>BigCF!#REF!</f>
        <v>#REF!</v>
      </c>
      <c r="BS43" s="95" t="e">
        <f>BigCF!#REF!</f>
        <v>#REF!</v>
      </c>
      <c r="BT43" s="95" t="e">
        <f>BigCF!#REF!</f>
        <v>#REF!</v>
      </c>
      <c r="BU43" s="95" t="e">
        <f>BigCF!#REF!</f>
        <v>#REF!</v>
      </c>
      <c r="BV43" s="95" t="e">
        <f>BigCF!#REF!</f>
        <v>#REF!</v>
      </c>
      <c r="BW43" s="95" t="e">
        <f>BigCF!#REF!</f>
        <v>#REF!</v>
      </c>
      <c r="BX43" s="95" t="e">
        <f>BigCF!#REF!</f>
        <v>#REF!</v>
      </c>
      <c r="BY43" s="95" t="e">
        <f>BigCF!#REF!</f>
        <v>#REF!</v>
      </c>
      <c r="BZ43" s="95" t="e">
        <f>BigCF!#REF!</f>
        <v>#REF!</v>
      </c>
      <c r="CA43" s="95" t="e">
        <f>BigCF!#REF!</f>
        <v>#REF!</v>
      </c>
      <c r="CB43" s="95" t="e">
        <f>BigCF!#REF!</f>
        <v>#REF!</v>
      </c>
      <c r="CC43" s="95" t="e">
        <f>BigCF!#REF!</f>
        <v>#REF!</v>
      </c>
      <c r="CD43" s="95" t="e">
        <f>BigCF!#REF!</f>
        <v>#REF!</v>
      </c>
      <c r="CE43" s="95" t="e">
        <f>BigCF!#REF!</f>
        <v>#REF!</v>
      </c>
      <c r="CF43" s="95" t="e">
        <f>BigCF!#REF!</f>
        <v>#REF!</v>
      </c>
      <c r="CG43" s="95" t="e">
        <f>BigCF!#REF!</f>
        <v>#REF!</v>
      </c>
      <c r="CH43" s="95" t="e">
        <f>BigCF!#REF!</f>
        <v>#REF!</v>
      </c>
      <c r="CI43" s="95" t="e">
        <f>BigCF!#REF!</f>
        <v>#REF!</v>
      </c>
      <c r="CJ43" s="95" t="e">
        <f>BigCF!#REF!</f>
        <v>#REF!</v>
      </c>
      <c r="CK43" s="95" t="e">
        <f>BigCF!#REF!</f>
        <v>#REF!</v>
      </c>
      <c r="CL43" s="95" t="e">
        <f>BigCF!#REF!</f>
        <v>#REF!</v>
      </c>
      <c r="CM43" s="95" t="e">
        <f>BigCF!#REF!</f>
        <v>#REF!</v>
      </c>
      <c r="CN43" s="95" t="e">
        <f>BigCF!#REF!</f>
        <v>#REF!</v>
      </c>
      <c r="CO43" s="95" t="e">
        <f>BigCF!#REF!</f>
        <v>#REF!</v>
      </c>
      <c r="CP43" s="95" t="e">
        <f>BigCF!#REF!</f>
        <v>#REF!</v>
      </c>
      <c r="CQ43" s="95" t="e">
        <f>BigCF!#REF!</f>
        <v>#REF!</v>
      </c>
      <c r="CR43" s="95" t="e">
        <f>BigCF!#REF!</f>
        <v>#REF!</v>
      </c>
      <c r="CS43" s="95" t="e">
        <f>BigCF!#REF!</f>
        <v>#REF!</v>
      </c>
      <c r="CT43" s="95" t="e">
        <f>BigCF!#REF!</f>
        <v>#REF!</v>
      </c>
      <c r="CU43" s="95" t="e">
        <f>BigCF!#REF!</f>
        <v>#REF!</v>
      </c>
      <c r="CV43" s="95" t="e">
        <f>BigCF!#REF!</f>
        <v>#REF!</v>
      </c>
      <c r="CW43" s="95" t="e">
        <f>BigCF!#REF!</f>
        <v>#REF!</v>
      </c>
      <c r="CX43" s="95" t="e">
        <f>BigCF!#REF!</f>
        <v>#REF!</v>
      </c>
      <c r="CY43" s="95" t="e">
        <f>BigCF!#REF!</f>
        <v>#REF!</v>
      </c>
      <c r="CZ43" s="95" t="e">
        <f>BigCF!#REF!</f>
        <v>#REF!</v>
      </c>
    </row>
    <row r="44" spans="1:104">
      <c r="A44" t="s">
        <v>77</v>
      </c>
      <c r="C44" s="152" t="s">
        <v>498</v>
      </c>
      <c r="D44" s="95">
        <f t="shared" ref="D44:AI44" si="11">D79</f>
        <v>60</v>
      </c>
      <c r="E44" s="95">
        <f t="shared" si="11"/>
        <v>60</v>
      </c>
      <c r="F44" s="95">
        <f t="shared" si="11"/>
        <v>60</v>
      </c>
      <c r="G44" s="95">
        <f t="shared" si="11"/>
        <v>60</v>
      </c>
      <c r="H44" s="95">
        <f t="shared" si="11"/>
        <v>60</v>
      </c>
      <c r="I44" s="95">
        <f t="shared" si="11"/>
        <v>60</v>
      </c>
      <c r="J44" s="95">
        <f t="shared" si="11"/>
        <v>60</v>
      </c>
      <c r="K44" s="95">
        <f t="shared" si="11"/>
        <v>60</v>
      </c>
      <c r="L44" s="95">
        <f t="shared" si="11"/>
        <v>60</v>
      </c>
      <c r="M44" s="95">
        <f t="shared" si="11"/>
        <v>60</v>
      </c>
      <c r="N44" s="95">
        <f t="shared" si="11"/>
        <v>60</v>
      </c>
      <c r="O44" s="95">
        <f t="shared" si="11"/>
        <v>60</v>
      </c>
      <c r="P44" s="95">
        <f t="shared" si="11"/>
        <v>60</v>
      </c>
      <c r="Q44" s="95">
        <f t="shared" si="11"/>
        <v>60</v>
      </c>
      <c r="R44" s="95">
        <f t="shared" si="11"/>
        <v>60</v>
      </c>
      <c r="S44" s="95">
        <f t="shared" si="11"/>
        <v>60</v>
      </c>
      <c r="T44" s="95">
        <f t="shared" si="11"/>
        <v>60</v>
      </c>
      <c r="U44" s="95">
        <f t="shared" si="11"/>
        <v>60</v>
      </c>
      <c r="V44" s="95">
        <f t="shared" si="11"/>
        <v>60</v>
      </c>
      <c r="W44" s="95">
        <f t="shared" si="11"/>
        <v>60</v>
      </c>
      <c r="X44" s="95">
        <f t="shared" si="11"/>
        <v>60</v>
      </c>
      <c r="Y44" s="95">
        <f t="shared" si="11"/>
        <v>60</v>
      </c>
      <c r="Z44" s="95">
        <f t="shared" si="11"/>
        <v>60</v>
      </c>
      <c r="AA44" s="95">
        <f t="shared" si="11"/>
        <v>60</v>
      </c>
      <c r="AB44" s="95">
        <f t="shared" si="11"/>
        <v>60</v>
      </c>
      <c r="AC44" s="95">
        <f t="shared" si="11"/>
        <v>60</v>
      </c>
      <c r="AD44" s="95">
        <f t="shared" si="11"/>
        <v>60</v>
      </c>
      <c r="AE44" s="95">
        <f t="shared" si="11"/>
        <v>60</v>
      </c>
      <c r="AF44" s="95">
        <f t="shared" si="11"/>
        <v>60</v>
      </c>
      <c r="AG44" s="95">
        <f t="shared" si="11"/>
        <v>60</v>
      </c>
      <c r="AH44" s="95">
        <f t="shared" si="11"/>
        <v>60</v>
      </c>
      <c r="AI44" s="95">
        <f t="shared" si="11"/>
        <v>60</v>
      </c>
      <c r="AJ44" s="95">
        <f t="shared" ref="AJ44:BO44" si="12">AJ79</f>
        <v>60</v>
      </c>
      <c r="AK44" s="95">
        <f t="shared" si="12"/>
        <v>60</v>
      </c>
      <c r="AL44" s="95">
        <f t="shared" si="12"/>
        <v>60</v>
      </c>
      <c r="AM44" s="95">
        <f t="shared" si="12"/>
        <v>110</v>
      </c>
      <c r="AN44" s="95">
        <f t="shared" si="12"/>
        <v>110</v>
      </c>
      <c r="AO44" s="95">
        <f t="shared" si="12"/>
        <v>110</v>
      </c>
      <c r="AP44" s="95">
        <f t="shared" si="12"/>
        <v>110</v>
      </c>
      <c r="AQ44" s="95">
        <f t="shared" si="12"/>
        <v>110</v>
      </c>
      <c r="AR44" s="95">
        <f t="shared" si="12"/>
        <v>110</v>
      </c>
      <c r="AS44" s="95">
        <f t="shared" si="12"/>
        <v>110</v>
      </c>
      <c r="AT44" s="95">
        <f t="shared" si="12"/>
        <v>110</v>
      </c>
      <c r="AU44" s="95">
        <f t="shared" si="12"/>
        <v>110</v>
      </c>
      <c r="AV44" s="95">
        <f t="shared" si="12"/>
        <v>110</v>
      </c>
      <c r="AW44" s="95">
        <f t="shared" si="12"/>
        <v>110</v>
      </c>
      <c r="AX44" s="95">
        <f t="shared" si="12"/>
        <v>110</v>
      </c>
      <c r="AY44" s="95">
        <f t="shared" si="12"/>
        <v>110</v>
      </c>
      <c r="AZ44" s="95">
        <f t="shared" si="12"/>
        <v>110</v>
      </c>
      <c r="BA44" s="95">
        <f t="shared" si="12"/>
        <v>110</v>
      </c>
      <c r="BB44" s="95">
        <f t="shared" si="12"/>
        <v>110</v>
      </c>
      <c r="BC44" s="95">
        <f t="shared" si="12"/>
        <v>110</v>
      </c>
      <c r="BD44" s="95">
        <f t="shared" si="12"/>
        <v>110</v>
      </c>
      <c r="BE44" s="95">
        <f t="shared" si="12"/>
        <v>110</v>
      </c>
      <c r="BF44" s="95">
        <f t="shared" si="12"/>
        <v>110</v>
      </c>
      <c r="BG44" s="95">
        <f t="shared" si="12"/>
        <v>110</v>
      </c>
      <c r="BH44" s="95">
        <f t="shared" si="12"/>
        <v>110</v>
      </c>
      <c r="BI44" s="95">
        <f t="shared" si="12"/>
        <v>110</v>
      </c>
      <c r="BJ44" s="95">
        <f t="shared" si="12"/>
        <v>110</v>
      </c>
      <c r="BK44" s="95">
        <f t="shared" si="12"/>
        <v>110</v>
      </c>
      <c r="BL44" s="95">
        <f t="shared" si="12"/>
        <v>0</v>
      </c>
      <c r="BM44" s="95">
        <f t="shared" si="12"/>
        <v>0</v>
      </c>
      <c r="BN44" s="95">
        <f t="shared" si="12"/>
        <v>0</v>
      </c>
      <c r="BO44" s="95">
        <f t="shared" si="12"/>
        <v>0</v>
      </c>
      <c r="BP44" s="95">
        <f t="shared" ref="BP44:CZ44" si="13">BP79</f>
        <v>0</v>
      </c>
      <c r="BQ44" s="95">
        <f t="shared" si="13"/>
        <v>0</v>
      </c>
      <c r="BR44" s="95">
        <f t="shared" si="13"/>
        <v>0</v>
      </c>
      <c r="BS44" s="95">
        <f t="shared" si="13"/>
        <v>0</v>
      </c>
      <c r="BT44" s="95">
        <f t="shared" si="13"/>
        <v>0</v>
      </c>
      <c r="BU44" s="95">
        <f t="shared" si="13"/>
        <v>0</v>
      </c>
      <c r="BV44" s="95">
        <f t="shared" si="13"/>
        <v>0</v>
      </c>
      <c r="BW44" s="95">
        <f t="shared" si="13"/>
        <v>0</v>
      </c>
      <c r="BX44" s="95">
        <f t="shared" si="13"/>
        <v>0</v>
      </c>
      <c r="BY44" s="95">
        <f t="shared" si="13"/>
        <v>0</v>
      </c>
      <c r="BZ44" s="95">
        <f t="shared" si="13"/>
        <v>0</v>
      </c>
      <c r="CA44" s="95">
        <f t="shared" si="13"/>
        <v>0</v>
      </c>
      <c r="CB44" s="95">
        <f t="shared" si="13"/>
        <v>0</v>
      </c>
      <c r="CC44" s="95">
        <f t="shared" si="13"/>
        <v>0</v>
      </c>
      <c r="CD44" s="95">
        <f t="shared" si="13"/>
        <v>0</v>
      </c>
      <c r="CE44" s="95">
        <f t="shared" si="13"/>
        <v>0</v>
      </c>
      <c r="CF44" s="95">
        <f t="shared" si="13"/>
        <v>0</v>
      </c>
      <c r="CG44" s="95">
        <f t="shared" si="13"/>
        <v>0</v>
      </c>
      <c r="CH44" s="95">
        <f t="shared" si="13"/>
        <v>0</v>
      </c>
      <c r="CI44" s="95">
        <f t="shared" si="13"/>
        <v>0</v>
      </c>
      <c r="CJ44" s="95">
        <f t="shared" si="13"/>
        <v>0</v>
      </c>
      <c r="CK44" s="95">
        <f t="shared" si="13"/>
        <v>0</v>
      </c>
      <c r="CL44" s="95">
        <f t="shared" si="13"/>
        <v>0</v>
      </c>
      <c r="CM44" s="95">
        <f t="shared" si="13"/>
        <v>0</v>
      </c>
      <c r="CN44" s="95">
        <f t="shared" si="13"/>
        <v>0</v>
      </c>
      <c r="CO44" s="95">
        <f t="shared" si="13"/>
        <v>0</v>
      </c>
      <c r="CP44" s="95">
        <f t="shared" si="13"/>
        <v>0</v>
      </c>
      <c r="CQ44" s="95">
        <f t="shared" si="13"/>
        <v>0</v>
      </c>
      <c r="CR44" s="95">
        <f t="shared" si="13"/>
        <v>0</v>
      </c>
      <c r="CS44" s="95">
        <f t="shared" si="13"/>
        <v>0</v>
      </c>
      <c r="CT44" s="95">
        <f t="shared" si="13"/>
        <v>0</v>
      </c>
      <c r="CU44" s="95">
        <f t="shared" si="13"/>
        <v>0</v>
      </c>
      <c r="CV44" s="95">
        <f t="shared" si="13"/>
        <v>0</v>
      </c>
      <c r="CW44" s="95">
        <f t="shared" si="13"/>
        <v>0</v>
      </c>
      <c r="CX44" s="95">
        <f t="shared" si="13"/>
        <v>0</v>
      </c>
      <c r="CY44" s="95">
        <f t="shared" si="13"/>
        <v>0</v>
      </c>
      <c r="CZ44" s="95">
        <f t="shared" si="13"/>
        <v>0</v>
      </c>
    </row>
    <row r="45" spans="1:104">
      <c r="A45" t="s">
        <v>78</v>
      </c>
      <c r="C45" s="152" t="s">
        <v>463</v>
      </c>
      <c r="D45" s="95">
        <f t="shared" ref="D45:AI45" si="14">MAX(0,D43-D44)</f>
        <v>0</v>
      </c>
      <c r="E45" s="95">
        <f t="shared" si="14"/>
        <v>0</v>
      </c>
      <c r="F45" s="95">
        <f t="shared" si="14"/>
        <v>0</v>
      </c>
      <c r="G45" s="95">
        <f t="shared" si="14"/>
        <v>0</v>
      </c>
      <c r="H45" s="95">
        <f t="shared" si="14"/>
        <v>0</v>
      </c>
      <c r="I45" s="95">
        <f t="shared" si="14"/>
        <v>0</v>
      </c>
      <c r="J45" s="95">
        <f t="shared" si="14"/>
        <v>0</v>
      </c>
      <c r="K45" s="95">
        <f t="shared" si="14"/>
        <v>0</v>
      </c>
      <c r="L45" s="95">
        <f t="shared" si="14"/>
        <v>0</v>
      </c>
      <c r="M45" s="95">
        <f t="shared" si="14"/>
        <v>0</v>
      </c>
      <c r="N45" s="95">
        <f t="shared" si="14"/>
        <v>0</v>
      </c>
      <c r="O45" s="95">
        <f t="shared" si="14"/>
        <v>0</v>
      </c>
      <c r="P45" s="95">
        <f t="shared" si="14"/>
        <v>0</v>
      </c>
      <c r="Q45" s="95">
        <f t="shared" si="14"/>
        <v>0</v>
      </c>
      <c r="R45" s="95">
        <f t="shared" si="14"/>
        <v>0</v>
      </c>
      <c r="S45" s="95">
        <f t="shared" si="14"/>
        <v>0</v>
      </c>
      <c r="T45" s="95">
        <f t="shared" si="14"/>
        <v>0</v>
      </c>
      <c r="U45" s="95">
        <f t="shared" si="14"/>
        <v>0</v>
      </c>
      <c r="V45" s="95">
        <f t="shared" si="14"/>
        <v>0</v>
      </c>
      <c r="W45" s="95">
        <f t="shared" si="14"/>
        <v>0</v>
      </c>
      <c r="X45" s="95">
        <f t="shared" si="14"/>
        <v>0</v>
      </c>
      <c r="Y45" s="95">
        <f t="shared" si="14"/>
        <v>0</v>
      </c>
      <c r="Z45" s="95">
        <f t="shared" si="14"/>
        <v>0</v>
      </c>
      <c r="AA45" s="95">
        <f t="shared" si="14"/>
        <v>0</v>
      </c>
      <c r="AB45" s="95">
        <f t="shared" si="14"/>
        <v>0</v>
      </c>
      <c r="AC45" s="95">
        <f t="shared" si="14"/>
        <v>0</v>
      </c>
      <c r="AD45" s="95">
        <f t="shared" si="14"/>
        <v>0</v>
      </c>
      <c r="AE45" s="95">
        <f t="shared" si="14"/>
        <v>0</v>
      </c>
      <c r="AF45" s="95">
        <f t="shared" si="14"/>
        <v>0</v>
      </c>
      <c r="AG45" s="95">
        <f t="shared" si="14"/>
        <v>0</v>
      </c>
      <c r="AH45" s="95">
        <f t="shared" si="14"/>
        <v>0</v>
      </c>
      <c r="AI45" s="95">
        <f t="shared" si="14"/>
        <v>0</v>
      </c>
      <c r="AJ45" s="95">
        <f t="shared" ref="AJ45:BO45" si="15">MAX(0,AJ43-AJ44)</f>
        <v>0</v>
      </c>
      <c r="AK45" s="95">
        <f t="shared" si="15"/>
        <v>0</v>
      </c>
      <c r="AL45" s="95">
        <f t="shared" si="15"/>
        <v>0</v>
      </c>
      <c r="AM45" s="95">
        <f t="shared" si="15"/>
        <v>72.699999999999989</v>
      </c>
      <c r="AN45" s="95">
        <f t="shared" si="15"/>
        <v>118</v>
      </c>
      <c r="AO45" s="95">
        <f t="shared" si="15"/>
        <v>118</v>
      </c>
      <c r="AP45" s="95">
        <f t="shared" si="15"/>
        <v>118</v>
      </c>
      <c r="AQ45" s="95">
        <f t="shared" si="15"/>
        <v>118</v>
      </c>
      <c r="AR45" s="95">
        <f t="shared" si="15"/>
        <v>118</v>
      </c>
      <c r="AS45" s="95">
        <f t="shared" si="15"/>
        <v>118</v>
      </c>
      <c r="AT45" s="95">
        <f t="shared" si="15"/>
        <v>118</v>
      </c>
      <c r="AU45" s="95">
        <f t="shared" si="15"/>
        <v>118</v>
      </c>
      <c r="AV45" s="95">
        <f t="shared" si="15"/>
        <v>118</v>
      </c>
      <c r="AW45" s="95">
        <f t="shared" si="15"/>
        <v>118</v>
      </c>
      <c r="AX45" s="95">
        <f t="shared" si="15"/>
        <v>118</v>
      </c>
      <c r="AY45" s="95">
        <f t="shared" si="15"/>
        <v>118</v>
      </c>
      <c r="AZ45" s="95">
        <f t="shared" si="15"/>
        <v>118</v>
      </c>
      <c r="BA45" s="95">
        <f t="shared" si="15"/>
        <v>118</v>
      </c>
      <c r="BB45" s="95">
        <f t="shared" si="15"/>
        <v>118</v>
      </c>
      <c r="BC45" s="95">
        <f t="shared" si="15"/>
        <v>118</v>
      </c>
      <c r="BD45" s="95">
        <f t="shared" si="15"/>
        <v>118</v>
      </c>
      <c r="BE45" s="95">
        <f t="shared" si="15"/>
        <v>118</v>
      </c>
      <c r="BF45" s="95">
        <f t="shared" si="15"/>
        <v>118</v>
      </c>
      <c r="BG45" s="95">
        <f t="shared" si="15"/>
        <v>118</v>
      </c>
      <c r="BH45" s="95">
        <f t="shared" si="15"/>
        <v>118</v>
      </c>
      <c r="BI45" s="95">
        <f t="shared" si="15"/>
        <v>118</v>
      </c>
      <c r="BJ45" s="95">
        <f t="shared" si="15"/>
        <v>118</v>
      </c>
      <c r="BK45" s="95">
        <f t="shared" si="15"/>
        <v>118</v>
      </c>
      <c r="BL45" s="95" t="e">
        <f t="shared" si="15"/>
        <v>#REF!</v>
      </c>
      <c r="BM45" s="95" t="e">
        <f t="shared" si="15"/>
        <v>#REF!</v>
      </c>
      <c r="BN45" s="95" t="e">
        <f t="shared" si="15"/>
        <v>#REF!</v>
      </c>
      <c r="BO45" s="95" t="e">
        <f t="shared" si="15"/>
        <v>#REF!</v>
      </c>
      <c r="BP45" s="95" t="e">
        <f t="shared" ref="BP45:CU45" si="16">MAX(0,BP43-BP44)</f>
        <v>#REF!</v>
      </c>
      <c r="BQ45" s="95" t="e">
        <f t="shared" si="16"/>
        <v>#REF!</v>
      </c>
      <c r="BR45" s="95" t="e">
        <f t="shared" si="16"/>
        <v>#REF!</v>
      </c>
      <c r="BS45" s="95" t="e">
        <f t="shared" si="16"/>
        <v>#REF!</v>
      </c>
      <c r="BT45" s="95" t="e">
        <f t="shared" si="16"/>
        <v>#REF!</v>
      </c>
      <c r="BU45" s="95" t="e">
        <f t="shared" si="16"/>
        <v>#REF!</v>
      </c>
      <c r="BV45" s="95" t="e">
        <f t="shared" si="16"/>
        <v>#REF!</v>
      </c>
      <c r="BW45" s="95" t="e">
        <f t="shared" si="16"/>
        <v>#REF!</v>
      </c>
      <c r="BX45" s="95" t="e">
        <f t="shared" si="16"/>
        <v>#REF!</v>
      </c>
      <c r="BY45" s="95" t="e">
        <f t="shared" si="16"/>
        <v>#REF!</v>
      </c>
      <c r="BZ45" s="95" t="e">
        <f t="shared" si="16"/>
        <v>#REF!</v>
      </c>
      <c r="CA45" s="95" t="e">
        <f t="shared" si="16"/>
        <v>#REF!</v>
      </c>
      <c r="CB45" s="95" t="e">
        <f t="shared" si="16"/>
        <v>#REF!</v>
      </c>
      <c r="CC45" s="95" t="e">
        <f t="shared" si="16"/>
        <v>#REF!</v>
      </c>
      <c r="CD45" s="95" t="e">
        <f t="shared" si="16"/>
        <v>#REF!</v>
      </c>
      <c r="CE45" s="95" t="e">
        <f t="shared" si="16"/>
        <v>#REF!</v>
      </c>
      <c r="CF45" s="95" t="e">
        <f t="shared" si="16"/>
        <v>#REF!</v>
      </c>
      <c r="CG45" s="95" t="e">
        <f t="shared" si="16"/>
        <v>#REF!</v>
      </c>
      <c r="CH45" s="95" t="e">
        <f t="shared" si="16"/>
        <v>#REF!</v>
      </c>
      <c r="CI45" s="95" t="e">
        <f t="shared" si="16"/>
        <v>#REF!</v>
      </c>
      <c r="CJ45" s="95" t="e">
        <f t="shared" si="16"/>
        <v>#REF!</v>
      </c>
      <c r="CK45" s="95" t="e">
        <f t="shared" si="16"/>
        <v>#REF!</v>
      </c>
      <c r="CL45" s="95" t="e">
        <f t="shared" si="16"/>
        <v>#REF!</v>
      </c>
      <c r="CM45" s="95" t="e">
        <f t="shared" si="16"/>
        <v>#REF!</v>
      </c>
      <c r="CN45" s="95" t="e">
        <f t="shared" si="16"/>
        <v>#REF!</v>
      </c>
      <c r="CO45" s="95" t="e">
        <f t="shared" si="16"/>
        <v>#REF!</v>
      </c>
      <c r="CP45" s="95" t="e">
        <f t="shared" si="16"/>
        <v>#REF!</v>
      </c>
      <c r="CQ45" s="95" t="e">
        <f t="shared" si="16"/>
        <v>#REF!</v>
      </c>
      <c r="CR45" s="95" t="e">
        <f t="shared" si="16"/>
        <v>#REF!</v>
      </c>
      <c r="CS45" s="95" t="e">
        <f t="shared" si="16"/>
        <v>#REF!</v>
      </c>
      <c r="CT45" s="95" t="e">
        <f t="shared" si="16"/>
        <v>#REF!</v>
      </c>
      <c r="CU45" s="95" t="e">
        <f t="shared" si="16"/>
        <v>#REF!</v>
      </c>
      <c r="CV45" s="95" t="e">
        <f t="shared" ref="CV45:CZ45" si="17">MAX(0,CV43-CV44)</f>
        <v>#REF!</v>
      </c>
      <c r="CW45" s="95" t="e">
        <f t="shared" si="17"/>
        <v>#REF!</v>
      </c>
      <c r="CX45" s="95" t="e">
        <f t="shared" si="17"/>
        <v>#REF!</v>
      </c>
      <c r="CY45" s="95" t="e">
        <f t="shared" si="17"/>
        <v>#REF!</v>
      </c>
      <c r="CZ45" s="95" t="e">
        <f t="shared" si="17"/>
        <v>#REF!</v>
      </c>
    </row>
    <row r="46" spans="1:104">
      <c r="A46" t="s">
        <v>79</v>
      </c>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c r="CA46" s="96"/>
      <c r="CB46" s="96"/>
      <c r="CC46" s="96"/>
      <c r="CD46" s="96"/>
      <c r="CE46" s="96"/>
      <c r="CF46" s="96"/>
      <c r="CG46" s="96"/>
      <c r="CH46" s="96"/>
      <c r="CI46" s="96"/>
      <c r="CJ46" s="96"/>
      <c r="CK46" s="96"/>
      <c r="CL46" s="96"/>
      <c r="CM46" s="96"/>
      <c r="CN46" s="96"/>
      <c r="CO46" s="96"/>
      <c r="CP46" s="96"/>
      <c r="CQ46" s="96"/>
      <c r="CR46" s="96"/>
      <c r="CS46" s="96"/>
      <c r="CT46" s="96"/>
      <c r="CU46" s="96"/>
      <c r="CV46" s="96"/>
      <c r="CW46" s="96"/>
      <c r="CX46" s="96"/>
      <c r="CY46" s="96"/>
      <c r="CZ46" s="96"/>
    </row>
    <row r="47" spans="1:104">
      <c r="A47" t="s">
        <v>80</v>
      </c>
      <c r="C47" s="152" t="s">
        <v>564</v>
      </c>
      <c r="D47" s="95">
        <f>D41+D45</f>
        <v>356</v>
      </c>
      <c r="E47" s="95">
        <f t="shared" ref="E47:BP47" si="18">E41+E45</f>
        <v>356</v>
      </c>
      <c r="F47" s="95">
        <f t="shared" si="18"/>
        <v>356</v>
      </c>
      <c r="G47" s="95">
        <f t="shared" si="18"/>
        <v>356</v>
      </c>
      <c r="H47" s="95">
        <f t="shared" si="18"/>
        <v>356</v>
      </c>
      <c r="I47" s="95">
        <f t="shared" si="18"/>
        <v>414.4</v>
      </c>
      <c r="J47" s="95">
        <f t="shared" si="18"/>
        <v>414.4</v>
      </c>
      <c r="K47" s="95">
        <f t="shared" si="18"/>
        <v>414.4</v>
      </c>
      <c r="L47" s="95">
        <f t="shared" si="18"/>
        <v>414.4</v>
      </c>
      <c r="M47" s="95">
        <f t="shared" si="18"/>
        <v>414.4</v>
      </c>
      <c r="N47" s="95">
        <f t="shared" si="18"/>
        <v>475.2</v>
      </c>
      <c r="O47" s="95">
        <f t="shared" si="18"/>
        <v>475.2</v>
      </c>
      <c r="P47" s="95">
        <f t="shared" si="18"/>
        <v>475.2</v>
      </c>
      <c r="Q47" s="95">
        <f t="shared" si="18"/>
        <v>475.2</v>
      </c>
      <c r="R47" s="95">
        <f t="shared" si="18"/>
        <v>475.2</v>
      </c>
      <c r="S47" s="95">
        <f t="shared" si="18"/>
        <v>541.6</v>
      </c>
      <c r="T47" s="95">
        <f t="shared" si="18"/>
        <v>541.6</v>
      </c>
      <c r="U47" s="95">
        <f t="shared" si="18"/>
        <v>541.6</v>
      </c>
      <c r="V47" s="95">
        <f t="shared" si="18"/>
        <v>541.6</v>
      </c>
      <c r="W47" s="95">
        <f t="shared" si="18"/>
        <v>541.6</v>
      </c>
      <c r="X47" s="95">
        <f t="shared" si="18"/>
        <v>574</v>
      </c>
      <c r="Y47" s="95">
        <f t="shared" si="18"/>
        <v>574</v>
      </c>
      <c r="Z47" s="95">
        <f t="shared" si="18"/>
        <v>574</v>
      </c>
      <c r="AA47" s="95">
        <f t="shared" si="18"/>
        <v>574</v>
      </c>
      <c r="AB47" s="95">
        <f t="shared" si="18"/>
        <v>574</v>
      </c>
      <c r="AC47" s="95">
        <f t="shared" si="18"/>
        <v>536.20000000000005</v>
      </c>
      <c r="AD47" s="95">
        <f t="shared" si="18"/>
        <v>536.20000000000005</v>
      </c>
      <c r="AE47" s="95">
        <f t="shared" si="18"/>
        <v>536.20000000000005</v>
      </c>
      <c r="AF47" s="95">
        <f t="shared" si="18"/>
        <v>536.20000000000005</v>
      </c>
      <c r="AG47" s="95">
        <f t="shared" si="18"/>
        <v>536.20000000000005</v>
      </c>
      <c r="AH47" s="95">
        <f t="shared" si="18"/>
        <v>536.20000000000005</v>
      </c>
      <c r="AI47" s="95">
        <f t="shared" si="18"/>
        <v>364.8</v>
      </c>
      <c r="AJ47" s="95">
        <f t="shared" si="18"/>
        <v>364.8</v>
      </c>
      <c r="AK47" s="95">
        <f t="shared" si="18"/>
        <v>364.8</v>
      </c>
      <c r="AL47" s="95">
        <f t="shared" si="18"/>
        <v>364.8</v>
      </c>
      <c r="AM47" s="95">
        <f t="shared" si="18"/>
        <v>437.5</v>
      </c>
      <c r="AN47" s="95">
        <f t="shared" si="18"/>
        <v>118</v>
      </c>
      <c r="AO47" s="95">
        <f t="shared" si="18"/>
        <v>118</v>
      </c>
      <c r="AP47" s="95">
        <f t="shared" si="18"/>
        <v>118</v>
      </c>
      <c r="AQ47" s="95">
        <f t="shared" si="18"/>
        <v>118</v>
      </c>
      <c r="AR47" s="95">
        <f t="shared" si="18"/>
        <v>118</v>
      </c>
      <c r="AS47" s="95">
        <f t="shared" si="18"/>
        <v>118</v>
      </c>
      <c r="AT47" s="95">
        <f t="shared" si="18"/>
        <v>118</v>
      </c>
      <c r="AU47" s="95">
        <f t="shared" si="18"/>
        <v>118</v>
      </c>
      <c r="AV47" s="95">
        <f t="shared" si="18"/>
        <v>118</v>
      </c>
      <c r="AW47" s="95">
        <f t="shared" si="18"/>
        <v>118</v>
      </c>
      <c r="AX47" s="95">
        <f t="shared" si="18"/>
        <v>118</v>
      </c>
      <c r="AY47" s="95">
        <f t="shared" si="18"/>
        <v>118</v>
      </c>
      <c r="AZ47" s="95">
        <f t="shared" si="18"/>
        <v>118</v>
      </c>
      <c r="BA47" s="95">
        <f t="shared" si="18"/>
        <v>118</v>
      </c>
      <c r="BB47" s="95">
        <f t="shared" si="18"/>
        <v>118</v>
      </c>
      <c r="BC47" s="95">
        <f t="shared" si="18"/>
        <v>118</v>
      </c>
      <c r="BD47" s="95">
        <f t="shared" si="18"/>
        <v>118</v>
      </c>
      <c r="BE47" s="95">
        <f t="shared" si="18"/>
        <v>118</v>
      </c>
      <c r="BF47" s="95">
        <f t="shared" si="18"/>
        <v>118</v>
      </c>
      <c r="BG47" s="95">
        <f t="shared" si="18"/>
        <v>118</v>
      </c>
      <c r="BH47" s="95">
        <f t="shared" si="18"/>
        <v>118</v>
      </c>
      <c r="BI47" s="95">
        <f t="shared" si="18"/>
        <v>118</v>
      </c>
      <c r="BJ47" s="95">
        <f t="shared" si="18"/>
        <v>118</v>
      </c>
      <c r="BK47" s="95">
        <f t="shared" si="18"/>
        <v>118</v>
      </c>
      <c r="BL47" s="95" t="e">
        <f t="shared" si="18"/>
        <v>#REF!</v>
      </c>
      <c r="BM47" s="95" t="e">
        <f t="shared" si="18"/>
        <v>#REF!</v>
      </c>
      <c r="BN47" s="95" t="e">
        <f t="shared" si="18"/>
        <v>#REF!</v>
      </c>
      <c r="BO47" s="95" t="e">
        <f t="shared" si="18"/>
        <v>#REF!</v>
      </c>
      <c r="BP47" s="95" t="e">
        <f t="shared" si="18"/>
        <v>#REF!</v>
      </c>
      <c r="BQ47" s="95" t="e">
        <f t="shared" ref="BQ47:CZ47" si="19">BQ41+BQ45</f>
        <v>#REF!</v>
      </c>
      <c r="BR47" s="95" t="e">
        <f t="shared" si="19"/>
        <v>#REF!</v>
      </c>
      <c r="BS47" s="95" t="e">
        <f t="shared" si="19"/>
        <v>#REF!</v>
      </c>
      <c r="BT47" s="95" t="e">
        <f t="shared" si="19"/>
        <v>#REF!</v>
      </c>
      <c r="BU47" s="95" t="e">
        <f t="shared" si="19"/>
        <v>#REF!</v>
      </c>
      <c r="BV47" s="95" t="e">
        <f t="shared" si="19"/>
        <v>#REF!</v>
      </c>
      <c r="BW47" s="95" t="e">
        <f t="shared" si="19"/>
        <v>#REF!</v>
      </c>
      <c r="BX47" s="95" t="e">
        <f t="shared" si="19"/>
        <v>#REF!</v>
      </c>
      <c r="BY47" s="95" t="e">
        <f t="shared" si="19"/>
        <v>#REF!</v>
      </c>
      <c r="BZ47" s="95" t="e">
        <f t="shared" si="19"/>
        <v>#REF!</v>
      </c>
      <c r="CA47" s="95" t="e">
        <f t="shared" si="19"/>
        <v>#REF!</v>
      </c>
      <c r="CB47" s="95" t="e">
        <f t="shared" si="19"/>
        <v>#REF!</v>
      </c>
      <c r="CC47" s="95" t="e">
        <f t="shared" si="19"/>
        <v>#REF!</v>
      </c>
      <c r="CD47" s="95" t="e">
        <f t="shared" si="19"/>
        <v>#REF!</v>
      </c>
      <c r="CE47" s="95" t="e">
        <f t="shared" si="19"/>
        <v>#REF!</v>
      </c>
      <c r="CF47" s="95" t="e">
        <f t="shared" si="19"/>
        <v>#REF!</v>
      </c>
      <c r="CG47" s="95" t="e">
        <f t="shared" si="19"/>
        <v>#REF!</v>
      </c>
      <c r="CH47" s="95" t="e">
        <f t="shared" si="19"/>
        <v>#REF!</v>
      </c>
      <c r="CI47" s="95" t="e">
        <f t="shared" si="19"/>
        <v>#REF!</v>
      </c>
      <c r="CJ47" s="95" t="e">
        <f t="shared" si="19"/>
        <v>#REF!</v>
      </c>
      <c r="CK47" s="95" t="e">
        <f t="shared" si="19"/>
        <v>#REF!</v>
      </c>
      <c r="CL47" s="95" t="e">
        <f t="shared" si="19"/>
        <v>#REF!</v>
      </c>
      <c r="CM47" s="95" t="e">
        <f t="shared" si="19"/>
        <v>#REF!</v>
      </c>
      <c r="CN47" s="95" t="e">
        <f t="shared" si="19"/>
        <v>#REF!</v>
      </c>
      <c r="CO47" s="95" t="e">
        <f t="shared" si="19"/>
        <v>#REF!</v>
      </c>
      <c r="CP47" s="95" t="e">
        <f t="shared" si="19"/>
        <v>#REF!</v>
      </c>
      <c r="CQ47" s="95" t="e">
        <f t="shared" si="19"/>
        <v>#REF!</v>
      </c>
      <c r="CR47" s="95" t="e">
        <f t="shared" si="19"/>
        <v>#REF!</v>
      </c>
      <c r="CS47" s="95" t="e">
        <f t="shared" si="19"/>
        <v>#REF!</v>
      </c>
      <c r="CT47" s="95" t="e">
        <f t="shared" si="19"/>
        <v>#REF!</v>
      </c>
      <c r="CU47" s="95" t="e">
        <f t="shared" si="19"/>
        <v>#REF!</v>
      </c>
      <c r="CV47" s="95" t="e">
        <f t="shared" si="19"/>
        <v>#REF!</v>
      </c>
      <c r="CW47" s="95" t="e">
        <f t="shared" si="19"/>
        <v>#REF!</v>
      </c>
      <c r="CX47" s="95" t="e">
        <f t="shared" si="19"/>
        <v>#REF!</v>
      </c>
      <c r="CY47" s="95" t="e">
        <f t="shared" si="19"/>
        <v>#REF!</v>
      </c>
      <c r="CZ47" s="95" t="e">
        <f t="shared" si="19"/>
        <v>#REF!</v>
      </c>
    </row>
    <row r="48" spans="1:104">
      <c r="A48" t="s">
        <v>81</v>
      </c>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row>
    <row r="49" spans="1:104">
      <c r="A49" t="s">
        <v>82</v>
      </c>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96"/>
      <c r="CX49" s="96"/>
      <c r="CY49" s="96"/>
      <c r="CZ49" s="96"/>
    </row>
    <row r="50" spans="1:104">
      <c r="A50" t="s">
        <v>83</v>
      </c>
      <c r="B50" t="s">
        <v>648</v>
      </c>
    </row>
    <row r="51" spans="1:104">
      <c r="A51" t="s">
        <v>84</v>
      </c>
      <c r="B51" t="s">
        <v>466</v>
      </c>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row>
    <row r="52" spans="1:104">
      <c r="A52" t="s">
        <v>85</v>
      </c>
      <c r="C52" s="154" t="s">
        <v>496</v>
      </c>
      <c r="D52" s="95">
        <f>BigCF!D49</f>
        <v>0</v>
      </c>
      <c r="E52" s="95">
        <f>BigCF!E49</f>
        <v>0</v>
      </c>
      <c r="F52" s="95">
        <f>BigCF!F49</f>
        <v>0</v>
      </c>
      <c r="G52" s="95">
        <f>BigCF!G49</f>
        <v>0</v>
      </c>
      <c r="H52" s="95">
        <f>BigCF!H49</f>
        <v>0</v>
      </c>
      <c r="I52" s="95">
        <f>BigCF!I49</f>
        <v>0</v>
      </c>
      <c r="J52" s="95">
        <f>BigCF!J49</f>
        <v>0</v>
      </c>
      <c r="K52" s="95">
        <f>BigCF!K49</f>
        <v>0</v>
      </c>
      <c r="L52" s="95">
        <f>BigCF!L49</f>
        <v>0</v>
      </c>
      <c r="M52" s="95">
        <f>BigCF!M49</f>
        <v>0</v>
      </c>
      <c r="N52" s="95">
        <f>BigCF!N49</f>
        <v>0</v>
      </c>
      <c r="O52" s="95">
        <f>BigCF!O49</f>
        <v>0</v>
      </c>
      <c r="P52" s="95">
        <f>BigCF!P49</f>
        <v>0</v>
      </c>
      <c r="Q52" s="95">
        <f>BigCF!Q49</f>
        <v>0</v>
      </c>
      <c r="R52" s="95">
        <f>BigCF!R49</f>
        <v>0</v>
      </c>
      <c r="S52" s="95">
        <f>BigCF!S49</f>
        <v>0</v>
      </c>
      <c r="T52" s="95">
        <f>BigCF!T49</f>
        <v>0</v>
      </c>
      <c r="U52" s="95">
        <f>BigCF!U49</f>
        <v>0</v>
      </c>
      <c r="V52" s="95">
        <f>BigCF!V49</f>
        <v>0</v>
      </c>
      <c r="W52" s="95">
        <f>BigCF!W49</f>
        <v>0</v>
      </c>
      <c r="X52" s="95">
        <f>BigCF!X49</f>
        <v>0</v>
      </c>
      <c r="Y52" s="95">
        <f>BigCF!Y49</f>
        <v>0</v>
      </c>
      <c r="Z52" s="95">
        <f>BigCF!Z49</f>
        <v>0</v>
      </c>
      <c r="AA52" s="95">
        <f>BigCF!AA49</f>
        <v>0</v>
      </c>
      <c r="AB52" s="95">
        <f>BigCF!AB49</f>
        <v>0</v>
      </c>
      <c r="AC52" s="95">
        <f>BigCF!AC49</f>
        <v>0</v>
      </c>
      <c r="AD52" s="95">
        <f>BigCF!AD49</f>
        <v>0</v>
      </c>
      <c r="AE52" s="95">
        <f>BigCF!AE49</f>
        <v>0</v>
      </c>
      <c r="AF52" s="95">
        <f>BigCF!AF49</f>
        <v>0</v>
      </c>
      <c r="AG52" s="95">
        <f>BigCF!AG49</f>
        <v>0</v>
      </c>
      <c r="AH52" s="95">
        <f>BigCF!AH49</f>
        <v>0</v>
      </c>
      <c r="AI52" s="95">
        <f>BigCF!AI49</f>
        <v>0</v>
      </c>
      <c r="AJ52" s="95">
        <f>BigCF!AJ49</f>
        <v>0</v>
      </c>
      <c r="AK52" s="95">
        <f>BigCF!AK49</f>
        <v>0</v>
      </c>
      <c r="AL52" s="95">
        <f>BigCF!AL49</f>
        <v>0</v>
      </c>
      <c r="AM52" s="95">
        <f>BigCF!AM49</f>
        <v>0</v>
      </c>
      <c r="AN52" s="95">
        <f>BigCF!AN49</f>
        <v>0</v>
      </c>
      <c r="AO52" s="95">
        <f>BigCF!AO49</f>
        <v>0</v>
      </c>
      <c r="AP52" s="95">
        <f>BigCF!AP49</f>
        <v>0</v>
      </c>
      <c r="AQ52" s="95">
        <f>BigCF!AQ49</f>
        <v>0</v>
      </c>
      <c r="AR52" s="95">
        <f>BigCF!AR49</f>
        <v>0</v>
      </c>
      <c r="AS52" s="95">
        <f>BigCF!AS49</f>
        <v>0</v>
      </c>
      <c r="AT52" s="95">
        <f>BigCF!AT49</f>
        <v>0</v>
      </c>
      <c r="AU52" s="95">
        <f>BigCF!AU49</f>
        <v>0</v>
      </c>
      <c r="AV52" s="95">
        <f>BigCF!AV49</f>
        <v>0</v>
      </c>
      <c r="AW52" s="95">
        <f>BigCF!AW49</f>
        <v>0</v>
      </c>
      <c r="AX52" s="95">
        <f>BigCF!AX49</f>
        <v>0</v>
      </c>
      <c r="AY52" s="95">
        <f>BigCF!AY49</f>
        <v>0</v>
      </c>
      <c r="AZ52" s="95">
        <f>BigCF!AZ49</f>
        <v>0</v>
      </c>
      <c r="BA52" s="95">
        <f>BigCF!BA49</f>
        <v>0</v>
      </c>
      <c r="BB52" s="95">
        <f>BigCF!BB49</f>
        <v>0</v>
      </c>
      <c r="BC52" s="95">
        <f>BigCF!BC49</f>
        <v>0</v>
      </c>
      <c r="BD52" s="95">
        <f>BigCF!BD49</f>
        <v>0</v>
      </c>
      <c r="BE52" s="95">
        <f>BigCF!BE49</f>
        <v>0</v>
      </c>
      <c r="BF52" s="95">
        <f>BigCF!BF49</f>
        <v>0</v>
      </c>
      <c r="BG52" s="95">
        <f>BigCF!BG49</f>
        <v>0</v>
      </c>
      <c r="BH52" s="95">
        <f>BigCF!BH49</f>
        <v>0</v>
      </c>
      <c r="BI52" s="95">
        <f>BigCF!BI49</f>
        <v>0</v>
      </c>
      <c r="BJ52" s="95">
        <f>BigCF!BJ49</f>
        <v>0</v>
      </c>
      <c r="BK52" s="95">
        <f>BigCF!BK49</f>
        <v>0</v>
      </c>
      <c r="BL52" s="95" t="e">
        <f>BigCF!#REF!</f>
        <v>#REF!</v>
      </c>
      <c r="BM52" s="95" t="e">
        <f>BigCF!#REF!</f>
        <v>#REF!</v>
      </c>
      <c r="BN52" s="95" t="e">
        <f>BigCF!#REF!</f>
        <v>#REF!</v>
      </c>
      <c r="BO52" s="95" t="e">
        <f>BigCF!#REF!</f>
        <v>#REF!</v>
      </c>
      <c r="BP52" s="95" t="e">
        <f>BigCF!#REF!</f>
        <v>#REF!</v>
      </c>
      <c r="BQ52" s="95" t="e">
        <f>BigCF!#REF!</f>
        <v>#REF!</v>
      </c>
      <c r="BR52" s="95" t="e">
        <f>BigCF!#REF!</f>
        <v>#REF!</v>
      </c>
      <c r="BS52" s="95" t="e">
        <f>BigCF!#REF!</f>
        <v>#REF!</v>
      </c>
      <c r="BT52" s="95" t="e">
        <f>BigCF!#REF!</f>
        <v>#REF!</v>
      </c>
      <c r="BU52" s="95" t="e">
        <f>BigCF!#REF!</f>
        <v>#REF!</v>
      </c>
      <c r="BV52" s="95" t="e">
        <f>BigCF!#REF!</f>
        <v>#REF!</v>
      </c>
      <c r="BW52" s="95" t="e">
        <f>BigCF!#REF!</f>
        <v>#REF!</v>
      </c>
      <c r="BX52" s="95" t="e">
        <f>BigCF!#REF!</f>
        <v>#REF!</v>
      </c>
      <c r="BY52" s="95" t="e">
        <f>BigCF!#REF!</f>
        <v>#REF!</v>
      </c>
      <c r="BZ52" s="95" t="e">
        <f>BigCF!#REF!</f>
        <v>#REF!</v>
      </c>
      <c r="CA52" s="95" t="e">
        <f>BigCF!#REF!</f>
        <v>#REF!</v>
      </c>
      <c r="CB52" s="95" t="e">
        <f>BigCF!#REF!</f>
        <v>#REF!</v>
      </c>
      <c r="CC52" s="95" t="e">
        <f>BigCF!#REF!</f>
        <v>#REF!</v>
      </c>
      <c r="CD52" s="95" t="e">
        <f>BigCF!#REF!</f>
        <v>#REF!</v>
      </c>
      <c r="CE52" s="95" t="e">
        <f>BigCF!#REF!</f>
        <v>#REF!</v>
      </c>
      <c r="CF52" s="95" t="e">
        <f>BigCF!#REF!</f>
        <v>#REF!</v>
      </c>
      <c r="CG52" s="95" t="e">
        <f>BigCF!#REF!</f>
        <v>#REF!</v>
      </c>
      <c r="CH52" s="95" t="e">
        <f>BigCF!#REF!</f>
        <v>#REF!</v>
      </c>
      <c r="CI52" s="95" t="e">
        <f>BigCF!#REF!</f>
        <v>#REF!</v>
      </c>
      <c r="CJ52" s="95" t="e">
        <f>BigCF!#REF!</f>
        <v>#REF!</v>
      </c>
      <c r="CK52" s="95" t="e">
        <f>BigCF!#REF!</f>
        <v>#REF!</v>
      </c>
      <c r="CL52" s="95" t="e">
        <f>BigCF!#REF!</f>
        <v>#REF!</v>
      </c>
      <c r="CM52" s="95" t="e">
        <f>BigCF!#REF!</f>
        <v>#REF!</v>
      </c>
      <c r="CN52" s="95" t="e">
        <f>BigCF!#REF!</f>
        <v>#REF!</v>
      </c>
      <c r="CO52" s="95" t="e">
        <f>BigCF!#REF!</f>
        <v>#REF!</v>
      </c>
      <c r="CP52" s="95" t="e">
        <f>BigCF!#REF!</f>
        <v>#REF!</v>
      </c>
      <c r="CQ52" s="95" t="e">
        <f>BigCF!#REF!</f>
        <v>#REF!</v>
      </c>
      <c r="CR52" s="95" t="e">
        <f>BigCF!#REF!</f>
        <v>#REF!</v>
      </c>
      <c r="CS52" s="95" t="e">
        <f>BigCF!#REF!</f>
        <v>#REF!</v>
      </c>
      <c r="CT52" s="95" t="e">
        <f>BigCF!#REF!</f>
        <v>#REF!</v>
      </c>
      <c r="CU52" s="95" t="e">
        <f>BigCF!#REF!</f>
        <v>#REF!</v>
      </c>
      <c r="CV52" s="95" t="e">
        <f>BigCF!#REF!</f>
        <v>#REF!</v>
      </c>
      <c r="CW52" s="95" t="e">
        <f>BigCF!#REF!</f>
        <v>#REF!</v>
      </c>
      <c r="CX52" s="95" t="e">
        <f>BigCF!#REF!</f>
        <v>#REF!</v>
      </c>
      <c r="CY52" s="95" t="e">
        <f>BigCF!#REF!</f>
        <v>#REF!</v>
      </c>
      <c r="CZ52" s="95" t="e">
        <f>BigCF!#REF!</f>
        <v>#REF!</v>
      </c>
    </row>
    <row r="53" spans="1:104">
      <c r="A53" t="s">
        <v>86</v>
      </c>
      <c r="C53" s="154" t="s">
        <v>497</v>
      </c>
      <c r="D53" s="95">
        <f>BigCF!D62</f>
        <v>0</v>
      </c>
      <c r="E53" s="95">
        <f>BigCF!E62</f>
        <v>0</v>
      </c>
      <c r="F53" s="95">
        <f>BigCF!F62</f>
        <v>0</v>
      </c>
      <c r="G53" s="95">
        <f>BigCF!G62</f>
        <v>0</v>
      </c>
      <c r="H53" s="95">
        <f>BigCF!H62</f>
        <v>0</v>
      </c>
      <c r="I53" s="95">
        <f>BigCF!I62</f>
        <v>0</v>
      </c>
      <c r="J53" s="95">
        <f>BigCF!J62</f>
        <v>0</v>
      </c>
      <c r="K53" s="95">
        <f>BigCF!K62</f>
        <v>0</v>
      </c>
      <c r="L53" s="95">
        <f>BigCF!L62</f>
        <v>0</v>
      </c>
      <c r="M53" s="95">
        <f>BigCF!M62</f>
        <v>0</v>
      </c>
      <c r="N53" s="95">
        <f>BigCF!N62</f>
        <v>0</v>
      </c>
      <c r="O53" s="95">
        <f>BigCF!O62</f>
        <v>0</v>
      </c>
      <c r="P53" s="95">
        <f>BigCF!P62</f>
        <v>0</v>
      </c>
      <c r="Q53" s="95">
        <f>BigCF!Q62</f>
        <v>0</v>
      </c>
      <c r="R53" s="95">
        <f>BigCF!R62</f>
        <v>0</v>
      </c>
      <c r="S53" s="95">
        <f>BigCF!S62</f>
        <v>0</v>
      </c>
      <c r="T53" s="95">
        <f>BigCF!T62</f>
        <v>0</v>
      </c>
      <c r="U53" s="95">
        <f>BigCF!U62</f>
        <v>0</v>
      </c>
      <c r="V53" s="95">
        <f>BigCF!V62</f>
        <v>0</v>
      </c>
      <c r="W53" s="95">
        <f>BigCF!W62</f>
        <v>0</v>
      </c>
      <c r="X53" s="95">
        <f>BigCF!X62</f>
        <v>0</v>
      </c>
      <c r="Y53" s="95">
        <f>BigCF!Y62</f>
        <v>0</v>
      </c>
      <c r="Z53" s="95">
        <f>BigCF!Z62</f>
        <v>0</v>
      </c>
      <c r="AA53" s="95">
        <f>BigCF!AA62</f>
        <v>0</v>
      </c>
      <c r="AB53" s="95">
        <f>BigCF!AB62</f>
        <v>0</v>
      </c>
      <c r="AC53" s="95">
        <f>BigCF!AC62</f>
        <v>0</v>
      </c>
      <c r="AD53" s="95">
        <f>BigCF!AD62</f>
        <v>0</v>
      </c>
      <c r="AE53" s="95">
        <f>BigCF!AE62</f>
        <v>0</v>
      </c>
      <c r="AF53" s="95">
        <f>BigCF!AF62</f>
        <v>0</v>
      </c>
      <c r="AG53" s="95">
        <f>BigCF!AG62</f>
        <v>0</v>
      </c>
      <c r="AH53" s="95">
        <f>BigCF!AH62</f>
        <v>0</v>
      </c>
      <c r="AI53" s="95">
        <f>BigCF!AI62</f>
        <v>0</v>
      </c>
      <c r="AJ53" s="95">
        <f>BigCF!AJ62</f>
        <v>0</v>
      </c>
      <c r="AK53" s="95">
        <f>BigCF!AK62</f>
        <v>0</v>
      </c>
      <c r="AL53" s="95">
        <f>BigCF!AL62</f>
        <v>0</v>
      </c>
      <c r="AM53" s="95">
        <f>BigCF!AM62</f>
        <v>0</v>
      </c>
      <c r="AN53" s="95">
        <f>BigCF!AN62</f>
        <v>0</v>
      </c>
      <c r="AO53" s="95">
        <f>BigCF!AO62</f>
        <v>0</v>
      </c>
      <c r="AP53" s="95">
        <f>BigCF!AP62</f>
        <v>0</v>
      </c>
      <c r="AQ53" s="95">
        <f>BigCF!AQ62</f>
        <v>0</v>
      </c>
      <c r="AR53" s="95">
        <f>BigCF!AR62</f>
        <v>0</v>
      </c>
      <c r="AS53" s="95">
        <f>BigCF!AS62</f>
        <v>0</v>
      </c>
      <c r="AT53" s="95">
        <f>BigCF!AT62</f>
        <v>0</v>
      </c>
      <c r="AU53" s="95">
        <f>BigCF!AU62</f>
        <v>0</v>
      </c>
      <c r="AV53" s="95">
        <f>BigCF!AV62</f>
        <v>0</v>
      </c>
      <c r="AW53" s="95">
        <f>BigCF!AW62</f>
        <v>0</v>
      </c>
      <c r="AX53" s="95">
        <f>BigCF!AX62</f>
        <v>0</v>
      </c>
      <c r="AY53" s="95">
        <f>BigCF!AY62</f>
        <v>0</v>
      </c>
      <c r="AZ53" s="95">
        <f>BigCF!AZ62</f>
        <v>0</v>
      </c>
      <c r="BA53" s="95">
        <f>BigCF!BA62</f>
        <v>0</v>
      </c>
      <c r="BB53" s="95">
        <f>BigCF!BB62</f>
        <v>0</v>
      </c>
      <c r="BC53" s="95">
        <f>BigCF!BC62</f>
        <v>0</v>
      </c>
      <c r="BD53" s="95">
        <f>BigCF!BD62</f>
        <v>0</v>
      </c>
      <c r="BE53" s="95">
        <f>BigCF!BE62</f>
        <v>0</v>
      </c>
      <c r="BF53" s="95">
        <f>BigCF!BF62</f>
        <v>0</v>
      </c>
      <c r="BG53" s="95">
        <f>BigCF!BG62</f>
        <v>0</v>
      </c>
      <c r="BH53" s="95">
        <f>BigCF!BH62</f>
        <v>0</v>
      </c>
      <c r="BI53" s="95">
        <f>BigCF!BI62</f>
        <v>0</v>
      </c>
      <c r="BJ53" s="95">
        <f>BigCF!BJ62</f>
        <v>0</v>
      </c>
      <c r="BK53" s="95">
        <f>BigCF!BK62</f>
        <v>0</v>
      </c>
      <c r="BL53" s="95" t="e">
        <f>BigCF!#REF!</f>
        <v>#REF!</v>
      </c>
      <c r="BM53" s="95" t="e">
        <f>BigCF!#REF!</f>
        <v>#REF!</v>
      </c>
      <c r="BN53" s="95" t="e">
        <f>BigCF!#REF!</f>
        <v>#REF!</v>
      </c>
      <c r="BO53" s="95" t="e">
        <f>BigCF!#REF!</f>
        <v>#REF!</v>
      </c>
      <c r="BP53" s="95" t="e">
        <f>BigCF!#REF!</f>
        <v>#REF!</v>
      </c>
      <c r="BQ53" s="95" t="e">
        <f>BigCF!#REF!</f>
        <v>#REF!</v>
      </c>
      <c r="BR53" s="95" t="e">
        <f>BigCF!#REF!</f>
        <v>#REF!</v>
      </c>
      <c r="BS53" s="95" t="e">
        <f>BigCF!#REF!</f>
        <v>#REF!</v>
      </c>
      <c r="BT53" s="95" t="e">
        <f>BigCF!#REF!</f>
        <v>#REF!</v>
      </c>
      <c r="BU53" s="95" t="e">
        <f>BigCF!#REF!</f>
        <v>#REF!</v>
      </c>
      <c r="BV53" s="95" t="e">
        <f>BigCF!#REF!</f>
        <v>#REF!</v>
      </c>
      <c r="BW53" s="95" t="e">
        <f>BigCF!#REF!</f>
        <v>#REF!</v>
      </c>
      <c r="BX53" s="95" t="e">
        <f>BigCF!#REF!</f>
        <v>#REF!</v>
      </c>
      <c r="BY53" s="95" t="e">
        <f>BigCF!#REF!</f>
        <v>#REF!</v>
      </c>
      <c r="BZ53" s="95" t="e">
        <f>BigCF!#REF!</f>
        <v>#REF!</v>
      </c>
      <c r="CA53" s="95" t="e">
        <f>BigCF!#REF!</f>
        <v>#REF!</v>
      </c>
      <c r="CB53" s="95" t="e">
        <f>BigCF!#REF!</f>
        <v>#REF!</v>
      </c>
      <c r="CC53" s="95" t="e">
        <f>BigCF!#REF!</f>
        <v>#REF!</v>
      </c>
      <c r="CD53" s="95" t="e">
        <f>BigCF!#REF!</f>
        <v>#REF!</v>
      </c>
      <c r="CE53" s="95" t="e">
        <f>BigCF!#REF!</f>
        <v>#REF!</v>
      </c>
      <c r="CF53" s="95" t="e">
        <f>BigCF!#REF!</f>
        <v>#REF!</v>
      </c>
      <c r="CG53" s="95" t="e">
        <f>BigCF!#REF!</f>
        <v>#REF!</v>
      </c>
      <c r="CH53" s="95" t="e">
        <f>BigCF!#REF!</f>
        <v>#REF!</v>
      </c>
      <c r="CI53" s="95" t="e">
        <f>BigCF!#REF!</f>
        <v>#REF!</v>
      </c>
      <c r="CJ53" s="95" t="e">
        <f>BigCF!#REF!</f>
        <v>#REF!</v>
      </c>
      <c r="CK53" s="95" t="e">
        <f>BigCF!#REF!</f>
        <v>#REF!</v>
      </c>
      <c r="CL53" s="95" t="e">
        <f>BigCF!#REF!</f>
        <v>#REF!</v>
      </c>
      <c r="CM53" s="95" t="e">
        <f>BigCF!#REF!</f>
        <v>#REF!</v>
      </c>
      <c r="CN53" s="95" t="e">
        <f>BigCF!#REF!</f>
        <v>#REF!</v>
      </c>
      <c r="CO53" s="95" t="e">
        <f>BigCF!#REF!</f>
        <v>#REF!</v>
      </c>
      <c r="CP53" s="95" t="e">
        <f>BigCF!#REF!</f>
        <v>#REF!</v>
      </c>
      <c r="CQ53" s="95" t="e">
        <f>BigCF!#REF!</f>
        <v>#REF!</v>
      </c>
      <c r="CR53" s="95" t="e">
        <f>BigCF!#REF!</f>
        <v>#REF!</v>
      </c>
      <c r="CS53" s="95" t="e">
        <f>BigCF!#REF!</f>
        <v>#REF!</v>
      </c>
      <c r="CT53" s="95" t="e">
        <f>BigCF!#REF!</f>
        <v>#REF!</v>
      </c>
      <c r="CU53" s="95" t="e">
        <f>BigCF!#REF!</f>
        <v>#REF!</v>
      </c>
      <c r="CV53" s="95" t="e">
        <f>BigCF!#REF!</f>
        <v>#REF!</v>
      </c>
      <c r="CW53" s="95" t="e">
        <f>BigCF!#REF!</f>
        <v>#REF!</v>
      </c>
      <c r="CX53" s="95" t="e">
        <f>BigCF!#REF!</f>
        <v>#REF!</v>
      </c>
      <c r="CY53" s="95" t="e">
        <f>BigCF!#REF!</f>
        <v>#REF!</v>
      </c>
      <c r="CZ53" s="95" t="e">
        <f>BigCF!#REF!</f>
        <v>#REF!</v>
      </c>
    </row>
    <row r="54" spans="1:104">
      <c r="A54" t="s">
        <v>87</v>
      </c>
      <c r="C54" s="94"/>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row>
    <row r="55" spans="1:104">
      <c r="A55" t="s">
        <v>88</v>
      </c>
      <c r="C55" s="154" t="s">
        <v>462</v>
      </c>
      <c r="D55" s="95">
        <f>MAX(0,D52-D53)</f>
        <v>0</v>
      </c>
      <c r="E55" s="95">
        <f t="shared" ref="E55:BP55" si="20">MAX(0,E52-E53)</f>
        <v>0</v>
      </c>
      <c r="F55" s="95">
        <f t="shared" si="20"/>
        <v>0</v>
      </c>
      <c r="G55" s="95">
        <f t="shared" si="20"/>
        <v>0</v>
      </c>
      <c r="H55" s="95">
        <f t="shared" si="20"/>
        <v>0</v>
      </c>
      <c r="I55" s="95">
        <f t="shared" si="20"/>
        <v>0</v>
      </c>
      <c r="J55" s="95">
        <f t="shared" si="20"/>
        <v>0</v>
      </c>
      <c r="K55" s="95">
        <f t="shared" si="20"/>
        <v>0</v>
      </c>
      <c r="L55" s="95">
        <f t="shared" si="20"/>
        <v>0</v>
      </c>
      <c r="M55" s="95">
        <f t="shared" si="20"/>
        <v>0</v>
      </c>
      <c r="N55" s="95">
        <f t="shared" si="20"/>
        <v>0</v>
      </c>
      <c r="O55" s="95">
        <f t="shared" si="20"/>
        <v>0</v>
      </c>
      <c r="P55" s="95">
        <f t="shared" si="20"/>
        <v>0</v>
      </c>
      <c r="Q55" s="95">
        <f t="shared" si="20"/>
        <v>0</v>
      </c>
      <c r="R55" s="95">
        <f t="shared" si="20"/>
        <v>0</v>
      </c>
      <c r="S55" s="95">
        <f t="shared" si="20"/>
        <v>0</v>
      </c>
      <c r="T55" s="95">
        <f t="shared" si="20"/>
        <v>0</v>
      </c>
      <c r="U55" s="95">
        <f t="shared" si="20"/>
        <v>0</v>
      </c>
      <c r="V55" s="95">
        <f t="shared" si="20"/>
        <v>0</v>
      </c>
      <c r="W55" s="95">
        <f t="shared" si="20"/>
        <v>0</v>
      </c>
      <c r="X55" s="95">
        <f t="shared" si="20"/>
        <v>0</v>
      </c>
      <c r="Y55" s="95">
        <f t="shared" si="20"/>
        <v>0</v>
      </c>
      <c r="Z55" s="95">
        <f t="shared" si="20"/>
        <v>0</v>
      </c>
      <c r="AA55" s="95">
        <f t="shared" si="20"/>
        <v>0</v>
      </c>
      <c r="AB55" s="95">
        <f t="shared" si="20"/>
        <v>0</v>
      </c>
      <c r="AC55" s="95">
        <f t="shared" si="20"/>
        <v>0</v>
      </c>
      <c r="AD55" s="95">
        <f t="shared" si="20"/>
        <v>0</v>
      </c>
      <c r="AE55" s="95">
        <f t="shared" si="20"/>
        <v>0</v>
      </c>
      <c r="AF55" s="95">
        <f t="shared" si="20"/>
        <v>0</v>
      </c>
      <c r="AG55" s="95">
        <f t="shared" si="20"/>
        <v>0</v>
      </c>
      <c r="AH55" s="95">
        <f t="shared" si="20"/>
        <v>0</v>
      </c>
      <c r="AI55" s="95">
        <f t="shared" si="20"/>
        <v>0</v>
      </c>
      <c r="AJ55" s="95">
        <f t="shared" si="20"/>
        <v>0</v>
      </c>
      <c r="AK55" s="95">
        <f t="shared" si="20"/>
        <v>0</v>
      </c>
      <c r="AL55" s="95">
        <f t="shared" si="20"/>
        <v>0</v>
      </c>
      <c r="AM55" s="95">
        <f t="shared" si="20"/>
        <v>0</v>
      </c>
      <c r="AN55" s="95">
        <f t="shared" si="20"/>
        <v>0</v>
      </c>
      <c r="AO55" s="95">
        <f t="shared" si="20"/>
        <v>0</v>
      </c>
      <c r="AP55" s="95">
        <f t="shared" si="20"/>
        <v>0</v>
      </c>
      <c r="AQ55" s="95">
        <f t="shared" si="20"/>
        <v>0</v>
      </c>
      <c r="AR55" s="95">
        <f t="shared" si="20"/>
        <v>0</v>
      </c>
      <c r="AS55" s="95">
        <f t="shared" si="20"/>
        <v>0</v>
      </c>
      <c r="AT55" s="95">
        <f t="shared" si="20"/>
        <v>0</v>
      </c>
      <c r="AU55" s="95">
        <f t="shared" si="20"/>
        <v>0</v>
      </c>
      <c r="AV55" s="95">
        <f t="shared" si="20"/>
        <v>0</v>
      </c>
      <c r="AW55" s="95">
        <f t="shared" si="20"/>
        <v>0</v>
      </c>
      <c r="AX55" s="95">
        <f t="shared" si="20"/>
        <v>0</v>
      </c>
      <c r="AY55" s="95">
        <f t="shared" si="20"/>
        <v>0</v>
      </c>
      <c r="AZ55" s="95">
        <f t="shared" si="20"/>
        <v>0</v>
      </c>
      <c r="BA55" s="95">
        <f t="shared" si="20"/>
        <v>0</v>
      </c>
      <c r="BB55" s="95">
        <f t="shared" si="20"/>
        <v>0</v>
      </c>
      <c r="BC55" s="95">
        <f t="shared" si="20"/>
        <v>0</v>
      </c>
      <c r="BD55" s="95">
        <f t="shared" si="20"/>
        <v>0</v>
      </c>
      <c r="BE55" s="95">
        <f t="shared" si="20"/>
        <v>0</v>
      </c>
      <c r="BF55" s="95">
        <f t="shared" si="20"/>
        <v>0</v>
      </c>
      <c r="BG55" s="95">
        <f t="shared" si="20"/>
        <v>0</v>
      </c>
      <c r="BH55" s="95">
        <f t="shared" si="20"/>
        <v>0</v>
      </c>
      <c r="BI55" s="95">
        <f t="shared" si="20"/>
        <v>0</v>
      </c>
      <c r="BJ55" s="95">
        <f t="shared" si="20"/>
        <v>0</v>
      </c>
      <c r="BK55" s="95">
        <f t="shared" si="20"/>
        <v>0</v>
      </c>
      <c r="BL55" s="95" t="e">
        <f t="shared" si="20"/>
        <v>#REF!</v>
      </c>
      <c r="BM55" s="95" t="e">
        <f t="shared" si="20"/>
        <v>#REF!</v>
      </c>
      <c r="BN55" s="95" t="e">
        <f t="shared" si="20"/>
        <v>#REF!</v>
      </c>
      <c r="BO55" s="95" t="e">
        <f t="shared" si="20"/>
        <v>#REF!</v>
      </c>
      <c r="BP55" s="95" t="e">
        <f t="shared" si="20"/>
        <v>#REF!</v>
      </c>
      <c r="BQ55" s="95" t="e">
        <f t="shared" ref="BQ55:CZ55" si="21">MAX(0,BQ52-BQ53)</f>
        <v>#REF!</v>
      </c>
      <c r="BR55" s="95" t="e">
        <f t="shared" si="21"/>
        <v>#REF!</v>
      </c>
      <c r="BS55" s="95" t="e">
        <f t="shared" si="21"/>
        <v>#REF!</v>
      </c>
      <c r="BT55" s="95" t="e">
        <f t="shared" si="21"/>
        <v>#REF!</v>
      </c>
      <c r="BU55" s="95" t="e">
        <f t="shared" si="21"/>
        <v>#REF!</v>
      </c>
      <c r="BV55" s="95" t="e">
        <f t="shared" si="21"/>
        <v>#REF!</v>
      </c>
      <c r="BW55" s="95" t="e">
        <f t="shared" si="21"/>
        <v>#REF!</v>
      </c>
      <c r="BX55" s="95" t="e">
        <f t="shared" si="21"/>
        <v>#REF!</v>
      </c>
      <c r="BY55" s="95" t="e">
        <f t="shared" si="21"/>
        <v>#REF!</v>
      </c>
      <c r="BZ55" s="95" t="e">
        <f t="shared" si="21"/>
        <v>#REF!</v>
      </c>
      <c r="CA55" s="95" t="e">
        <f t="shared" si="21"/>
        <v>#REF!</v>
      </c>
      <c r="CB55" s="95" t="e">
        <f t="shared" si="21"/>
        <v>#REF!</v>
      </c>
      <c r="CC55" s="95" t="e">
        <f t="shared" si="21"/>
        <v>#REF!</v>
      </c>
      <c r="CD55" s="95" t="e">
        <f t="shared" si="21"/>
        <v>#REF!</v>
      </c>
      <c r="CE55" s="95" t="e">
        <f t="shared" si="21"/>
        <v>#REF!</v>
      </c>
      <c r="CF55" s="95" t="e">
        <f t="shared" si="21"/>
        <v>#REF!</v>
      </c>
      <c r="CG55" s="95" t="e">
        <f t="shared" si="21"/>
        <v>#REF!</v>
      </c>
      <c r="CH55" s="95" t="e">
        <f t="shared" si="21"/>
        <v>#REF!</v>
      </c>
      <c r="CI55" s="95" t="e">
        <f t="shared" si="21"/>
        <v>#REF!</v>
      </c>
      <c r="CJ55" s="95" t="e">
        <f t="shared" si="21"/>
        <v>#REF!</v>
      </c>
      <c r="CK55" s="95" t="e">
        <f t="shared" si="21"/>
        <v>#REF!</v>
      </c>
      <c r="CL55" s="95" t="e">
        <f t="shared" si="21"/>
        <v>#REF!</v>
      </c>
      <c r="CM55" s="95" t="e">
        <f t="shared" si="21"/>
        <v>#REF!</v>
      </c>
      <c r="CN55" s="95" t="e">
        <f t="shared" si="21"/>
        <v>#REF!</v>
      </c>
      <c r="CO55" s="95" t="e">
        <f t="shared" si="21"/>
        <v>#REF!</v>
      </c>
      <c r="CP55" s="95" t="e">
        <f t="shared" si="21"/>
        <v>#REF!</v>
      </c>
      <c r="CQ55" s="95" t="e">
        <f t="shared" si="21"/>
        <v>#REF!</v>
      </c>
      <c r="CR55" s="95" t="e">
        <f t="shared" si="21"/>
        <v>#REF!</v>
      </c>
      <c r="CS55" s="95" t="e">
        <f t="shared" si="21"/>
        <v>#REF!</v>
      </c>
      <c r="CT55" s="95" t="e">
        <f t="shared" si="21"/>
        <v>#REF!</v>
      </c>
      <c r="CU55" s="95" t="e">
        <f t="shared" si="21"/>
        <v>#REF!</v>
      </c>
      <c r="CV55" s="95" t="e">
        <f t="shared" si="21"/>
        <v>#REF!</v>
      </c>
      <c r="CW55" s="95" t="e">
        <f t="shared" si="21"/>
        <v>#REF!</v>
      </c>
      <c r="CX55" s="95" t="e">
        <f t="shared" si="21"/>
        <v>#REF!</v>
      </c>
      <c r="CY55" s="95" t="e">
        <f t="shared" si="21"/>
        <v>#REF!</v>
      </c>
      <c r="CZ55" s="95" t="e">
        <f t="shared" si="21"/>
        <v>#REF!</v>
      </c>
    </row>
    <row r="56" spans="1:104">
      <c r="A56" t="s">
        <v>89</v>
      </c>
      <c r="C56" s="154" t="s">
        <v>467</v>
      </c>
      <c r="D56" s="95">
        <f>BigCF!D50</f>
        <v>0</v>
      </c>
      <c r="E56" s="95">
        <f>BigCF!E50</f>
        <v>0</v>
      </c>
      <c r="F56" s="95">
        <f>BigCF!F50</f>
        <v>0</v>
      </c>
      <c r="G56" s="95">
        <f>BigCF!G50</f>
        <v>0</v>
      </c>
      <c r="H56" s="95">
        <f>BigCF!H50</f>
        <v>0</v>
      </c>
      <c r="I56" s="95">
        <f>BigCF!I50</f>
        <v>0</v>
      </c>
      <c r="J56" s="95">
        <f>BigCF!J50</f>
        <v>0</v>
      </c>
      <c r="K56" s="95">
        <f>BigCF!K50</f>
        <v>0</v>
      </c>
      <c r="L56" s="95">
        <f>BigCF!L50</f>
        <v>0</v>
      </c>
      <c r="M56" s="95">
        <f>BigCF!M50</f>
        <v>0</v>
      </c>
      <c r="N56" s="95">
        <f>BigCF!N50</f>
        <v>0</v>
      </c>
      <c r="O56" s="95">
        <f>BigCF!O50</f>
        <v>0</v>
      </c>
      <c r="P56" s="95">
        <f>BigCF!P50</f>
        <v>0</v>
      </c>
      <c r="Q56" s="95">
        <f>BigCF!Q50</f>
        <v>0</v>
      </c>
      <c r="R56" s="95">
        <f>BigCF!R50</f>
        <v>0</v>
      </c>
      <c r="S56" s="95">
        <f>BigCF!S50</f>
        <v>0</v>
      </c>
      <c r="T56" s="95">
        <f>BigCF!T50</f>
        <v>0</v>
      </c>
      <c r="U56" s="95">
        <f>BigCF!U50</f>
        <v>0</v>
      </c>
      <c r="V56" s="95">
        <f>BigCF!V50</f>
        <v>0</v>
      </c>
      <c r="W56" s="95">
        <f>BigCF!W50</f>
        <v>0</v>
      </c>
      <c r="X56" s="95">
        <f>BigCF!X50</f>
        <v>0</v>
      </c>
      <c r="Y56" s="95">
        <f>BigCF!Y50</f>
        <v>0</v>
      </c>
      <c r="Z56" s="95">
        <f>BigCF!Z50</f>
        <v>0</v>
      </c>
      <c r="AA56" s="95">
        <f>BigCF!AA50</f>
        <v>0</v>
      </c>
      <c r="AB56" s="95">
        <f>BigCF!AB50</f>
        <v>0</v>
      </c>
      <c r="AC56" s="95">
        <f>BigCF!AC50</f>
        <v>0</v>
      </c>
      <c r="AD56" s="95">
        <f>BigCF!AD50</f>
        <v>0</v>
      </c>
      <c r="AE56" s="95">
        <f>BigCF!AE50</f>
        <v>0</v>
      </c>
      <c r="AF56" s="95">
        <f>BigCF!AF50</f>
        <v>0</v>
      </c>
      <c r="AG56" s="95">
        <f>BigCF!AG50</f>
        <v>0</v>
      </c>
      <c r="AH56" s="95">
        <f>BigCF!AH50</f>
        <v>0</v>
      </c>
      <c r="AI56" s="95">
        <f>BigCF!AI50</f>
        <v>0</v>
      </c>
      <c r="AJ56" s="95">
        <f>BigCF!AJ50</f>
        <v>0</v>
      </c>
      <c r="AK56" s="95">
        <f>BigCF!AK50</f>
        <v>0</v>
      </c>
      <c r="AL56" s="95">
        <f>BigCF!AL50</f>
        <v>0</v>
      </c>
      <c r="AM56" s="95">
        <f>BigCF!AM50</f>
        <v>0</v>
      </c>
      <c r="AN56" s="95">
        <f>BigCF!AN50</f>
        <v>0</v>
      </c>
      <c r="AO56" s="95">
        <f>BigCF!AO50</f>
        <v>0</v>
      </c>
      <c r="AP56" s="95">
        <f>BigCF!AP50</f>
        <v>0</v>
      </c>
      <c r="AQ56" s="95">
        <f>BigCF!AQ50</f>
        <v>0</v>
      </c>
      <c r="AR56" s="95">
        <f>BigCF!AR50</f>
        <v>0</v>
      </c>
      <c r="AS56" s="95">
        <f>BigCF!AS50</f>
        <v>0</v>
      </c>
      <c r="AT56" s="95">
        <f>BigCF!AT50</f>
        <v>0</v>
      </c>
      <c r="AU56" s="95">
        <f>BigCF!AU50</f>
        <v>0</v>
      </c>
      <c r="AV56" s="95">
        <f>BigCF!AV50</f>
        <v>0</v>
      </c>
      <c r="AW56" s="95">
        <f>BigCF!AW50</f>
        <v>0</v>
      </c>
      <c r="AX56" s="95">
        <f>BigCF!AX50</f>
        <v>0</v>
      </c>
      <c r="AY56" s="95">
        <f>BigCF!AY50</f>
        <v>0</v>
      </c>
      <c r="AZ56" s="95">
        <f>BigCF!AZ50</f>
        <v>0</v>
      </c>
      <c r="BA56" s="95">
        <f>BigCF!BA50</f>
        <v>0</v>
      </c>
      <c r="BB56" s="95">
        <f>BigCF!BB50</f>
        <v>0</v>
      </c>
      <c r="BC56" s="95">
        <f>BigCF!BC50</f>
        <v>0</v>
      </c>
      <c r="BD56" s="95">
        <f>BigCF!BD50</f>
        <v>0</v>
      </c>
      <c r="BE56" s="95">
        <f>BigCF!BE50</f>
        <v>0</v>
      </c>
      <c r="BF56" s="95">
        <f>BigCF!BF50</f>
        <v>0</v>
      </c>
      <c r="BG56" s="95">
        <f>BigCF!BG50</f>
        <v>0</v>
      </c>
      <c r="BH56" s="95">
        <f>BigCF!BH50</f>
        <v>0</v>
      </c>
      <c r="BI56" s="95">
        <f>BigCF!BI50</f>
        <v>0</v>
      </c>
      <c r="BJ56" s="95">
        <f>BigCF!BJ50</f>
        <v>0</v>
      </c>
      <c r="BK56" s="95">
        <f>BigCF!BK50</f>
        <v>0</v>
      </c>
      <c r="BL56" s="95" t="e">
        <f>BigCF!#REF!</f>
        <v>#REF!</v>
      </c>
      <c r="BM56" s="95" t="e">
        <f>BigCF!#REF!</f>
        <v>#REF!</v>
      </c>
      <c r="BN56" s="95" t="e">
        <f>BigCF!#REF!</f>
        <v>#REF!</v>
      </c>
      <c r="BO56" s="95" t="e">
        <f>BigCF!#REF!</f>
        <v>#REF!</v>
      </c>
      <c r="BP56" s="95" t="e">
        <f>BigCF!#REF!</f>
        <v>#REF!</v>
      </c>
      <c r="BQ56" s="95" t="e">
        <f>BigCF!#REF!</f>
        <v>#REF!</v>
      </c>
      <c r="BR56" s="95" t="e">
        <f>BigCF!#REF!</f>
        <v>#REF!</v>
      </c>
      <c r="BS56" s="95" t="e">
        <f>BigCF!#REF!</f>
        <v>#REF!</v>
      </c>
      <c r="BT56" s="95" t="e">
        <f>BigCF!#REF!</f>
        <v>#REF!</v>
      </c>
      <c r="BU56" s="95" t="e">
        <f>BigCF!#REF!</f>
        <v>#REF!</v>
      </c>
      <c r="BV56" s="95" t="e">
        <f>BigCF!#REF!</f>
        <v>#REF!</v>
      </c>
      <c r="BW56" s="95" t="e">
        <f>BigCF!#REF!</f>
        <v>#REF!</v>
      </c>
      <c r="BX56" s="95" t="e">
        <f>BigCF!#REF!</f>
        <v>#REF!</v>
      </c>
      <c r="BY56" s="95" t="e">
        <f>BigCF!#REF!</f>
        <v>#REF!</v>
      </c>
      <c r="BZ56" s="95" t="e">
        <f>BigCF!#REF!</f>
        <v>#REF!</v>
      </c>
      <c r="CA56" s="95" t="e">
        <f>BigCF!#REF!</f>
        <v>#REF!</v>
      </c>
      <c r="CB56" s="95" t="e">
        <f>BigCF!#REF!</f>
        <v>#REF!</v>
      </c>
      <c r="CC56" s="95" t="e">
        <f>BigCF!#REF!</f>
        <v>#REF!</v>
      </c>
      <c r="CD56" s="95" t="e">
        <f>BigCF!#REF!</f>
        <v>#REF!</v>
      </c>
      <c r="CE56" s="95" t="e">
        <f>BigCF!#REF!</f>
        <v>#REF!</v>
      </c>
      <c r="CF56" s="95" t="e">
        <f>BigCF!#REF!</f>
        <v>#REF!</v>
      </c>
      <c r="CG56" s="95" t="e">
        <f>BigCF!#REF!</f>
        <v>#REF!</v>
      </c>
      <c r="CH56" s="95" t="e">
        <f>BigCF!#REF!</f>
        <v>#REF!</v>
      </c>
      <c r="CI56" s="95" t="e">
        <f>BigCF!#REF!</f>
        <v>#REF!</v>
      </c>
      <c r="CJ56" s="95" t="e">
        <f>BigCF!#REF!</f>
        <v>#REF!</v>
      </c>
      <c r="CK56" s="95" t="e">
        <f>BigCF!#REF!</f>
        <v>#REF!</v>
      </c>
      <c r="CL56" s="95" t="e">
        <f>BigCF!#REF!</f>
        <v>#REF!</v>
      </c>
      <c r="CM56" s="95" t="e">
        <f>BigCF!#REF!</f>
        <v>#REF!</v>
      </c>
      <c r="CN56" s="95" t="e">
        <f>BigCF!#REF!</f>
        <v>#REF!</v>
      </c>
      <c r="CO56" s="95" t="e">
        <f>BigCF!#REF!</f>
        <v>#REF!</v>
      </c>
      <c r="CP56" s="95" t="e">
        <f>BigCF!#REF!</f>
        <v>#REF!</v>
      </c>
      <c r="CQ56" s="95" t="e">
        <f>BigCF!#REF!</f>
        <v>#REF!</v>
      </c>
      <c r="CR56" s="95" t="e">
        <f>BigCF!#REF!</f>
        <v>#REF!</v>
      </c>
      <c r="CS56" s="95" t="e">
        <f>BigCF!#REF!</f>
        <v>#REF!</v>
      </c>
      <c r="CT56" s="95" t="e">
        <f>BigCF!#REF!</f>
        <v>#REF!</v>
      </c>
      <c r="CU56" s="95" t="e">
        <f>BigCF!#REF!</f>
        <v>#REF!</v>
      </c>
      <c r="CV56" s="95" t="e">
        <f>BigCF!#REF!</f>
        <v>#REF!</v>
      </c>
      <c r="CW56" s="95" t="e">
        <f>BigCF!#REF!</f>
        <v>#REF!</v>
      </c>
      <c r="CX56" s="95" t="e">
        <f>BigCF!#REF!</f>
        <v>#REF!</v>
      </c>
      <c r="CY56" s="95" t="e">
        <f>BigCF!#REF!</f>
        <v>#REF!</v>
      </c>
      <c r="CZ56" s="95" t="e">
        <f>BigCF!#REF!</f>
        <v>#REF!</v>
      </c>
    </row>
    <row r="57" spans="1:104">
      <c r="A57" t="s">
        <v>90</v>
      </c>
      <c r="C57" s="154" t="s">
        <v>764</v>
      </c>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c r="CC57" s="97"/>
      <c r="CD57" s="97"/>
      <c r="CE57" s="97"/>
      <c r="CF57" s="97"/>
      <c r="CG57" s="97"/>
      <c r="CH57" s="97"/>
      <c r="CI57" s="97"/>
      <c r="CJ57" s="97"/>
      <c r="CK57" s="97"/>
      <c r="CL57" s="97"/>
      <c r="CM57" s="97"/>
      <c r="CN57" s="97"/>
      <c r="CO57" s="97"/>
      <c r="CP57" s="97"/>
      <c r="CQ57" s="97"/>
      <c r="CR57" s="97"/>
      <c r="CS57" s="97"/>
      <c r="CT57" s="97"/>
      <c r="CU57" s="97"/>
      <c r="CV57" s="97"/>
      <c r="CW57" s="97"/>
      <c r="CX57" s="97"/>
      <c r="CY57" s="97"/>
      <c r="CZ57" s="97"/>
    </row>
    <row r="58" spans="1:104">
      <c r="A58" t="s">
        <v>91</v>
      </c>
      <c r="C58" s="154" t="s">
        <v>464</v>
      </c>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c r="CC58" s="97"/>
      <c r="CD58" s="97"/>
      <c r="CE58" s="97"/>
      <c r="CF58" s="97"/>
      <c r="CG58" s="97"/>
      <c r="CH58" s="97"/>
      <c r="CI58" s="97"/>
      <c r="CJ58" s="97"/>
      <c r="CK58" s="97"/>
      <c r="CL58" s="97"/>
      <c r="CM58" s="97"/>
      <c r="CN58" s="97"/>
      <c r="CO58" s="97"/>
      <c r="CP58" s="97"/>
      <c r="CQ58" s="97"/>
      <c r="CR58" s="97"/>
      <c r="CS58" s="97"/>
      <c r="CT58" s="97"/>
      <c r="CU58" s="97"/>
      <c r="CV58" s="97"/>
      <c r="CW58" s="97"/>
      <c r="CX58" s="97"/>
      <c r="CY58" s="97"/>
      <c r="CZ58" s="97"/>
    </row>
    <row r="59" spans="1:104">
      <c r="A59" t="s">
        <v>92</v>
      </c>
      <c r="C59" s="154" t="s">
        <v>610</v>
      </c>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C59" s="97"/>
      <c r="CD59" s="97"/>
      <c r="CE59" s="97"/>
      <c r="CF59" s="97"/>
      <c r="CG59" s="97"/>
      <c r="CH59" s="97"/>
      <c r="CI59" s="97"/>
      <c r="CJ59" s="97"/>
      <c r="CK59" s="97"/>
      <c r="CL59" s="97"/>
      <c r="CM59" s="97"/>
      <c r="CN59" s="97"/>
      <c r="CO59" s="97"/>
      <c r="CP59" s="97"/>
      <c r="CQ59" s="97"/>
      <c r="CR59" s="97"/>
      <c r="CS59" s="97"/>
      <c r="CT59" s="97"/>
      <c r="CU59" s="97"/>
      <c r="CV59" s="97"/>
      <c r="CW59" s="97"/>
      <c r="CX59" s="97"/>
      <c r="CY59" s="97"/>
      <c r="CZ59" s="97"/>
    </row>
    <row r="60" spans="1:104">
      <c r="A60" t="s">
        <v>93</v>
      </c>
      <c r="C60" s="154" t="s">
        <v>609</v>
      </c>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row>
    <row r="61" spans="1:104">
      <c r="A61" t="s">
        <v>94</v>
      </c>
      <c r="C61" s="154" t="s">
        <v>762</v>
      </c>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row>
    <row r="62" spans="1:104">
      <c r="A62" t="s">
        <v>95</v>
      </c>
      <c r="C62" s="155" t="s">
        <v>766</v>
      </c>
      <c r="D62" s="95">
        <f>SUM(D55:D61)</f>
        <v>0</v>
      </c>
      <c r="E62" s="95">
        <f t="shared" ref="E62:BP62" si="22">SUM(E55:E61)</f>
        <v>0</v>
      </c>
      <c r="F62" s="95">
        <f t="shared" si="22"/>
        <v>0</v>
      </c>
      <c r="G62" s="95">
        <f t="shared" si="22"/>
        <v>0</v>
      </c>
      <c r="H62" s="95">
        <f t="shared" si="22"/>
        <v>0</v>
      </c>
      <c r="I62" s="95">
        <f t="shared" si="22"/>
        <v>0</v>
      </c>
      <c r="J62" s="95">
        <f t="shared" si="22"/>
        <v>0</v>
      </c>
      <c r="K62" s="95">
        <f t="shared" si="22"/>
        <v>0</v>
      </c>
      <c r="L62" s="95">
        <f t="shared" si="22"/>
        <v>0</v>
      </c>
      <c r="M62" s="95">
        <f t="shared" si="22"/>
        <v>0</v>
      </c>
      <c r="N62" s="95">
        <f t="shared" si="22"/>
        <v>0</v>
      </c>
      <c r="O62" s="95">
        <f t="shared" si="22"/>
        <v>0</v>
      </c>
      <c r="P62" s="95">
        <f t="shared" si="22"/>
        <v>0</v>
      </c>
      <c r="Q62" s="95">
        <f t="shared" si="22"/>
        <v>0</v>
      </c>
      <c r="R62" s="95">
        <f t="shared" si="22"/>
        <v>0</v>
      </c>
      <c r="S62" s="95">
        <f t="shared" si="22"/>
        <v>0</v>
      </c>
      <c r="T62" s="95">
        <f t="shared" si="22"/>
        <v>0</v>
      </c>
      <c r="U62" s="95">
        <f t="shared" si="22"/>
        <v>0</v>
      </c>
      <c r="V62" s="95">
        <f t="shared" si="22"/>
        <v>0</v>
      </c>
      <c r="W62" s="95">
        <f t="shared" si="22"/>
        <v>0</v>
      </c>
      <c r="X62" s="95">
        <f t="shared" si="22"/>
        <v>0</v>
      </c>
      <c r="Y62" s="95">
        <f t="shared" si="22"/>
        <v>0</v>
      </c>
      <c r="Z62" s="95">
        <f t="shared" si="22"/>
        <v>0</v>
      </c>
      <c r="AA62" s="95">
        <f t="shared" si="22"/>
        <v>0</v>
      </c>
      <c r="AB62" s="95">
        <f t="shared" si="22"/>
        <v>0</v>
      </c>
      <c r="AC62" s="95">
        <f t="shared" si="22"/>
        <v>0</v>
      </c>
      <c r="AD62" s="95">
        <f t="shared" si="22"/>
        <v>0</v>
      </c>
      <c r="AE62" s="95">
        <f t="shared" si="22"/>
        <v>0</v>
      </c>
      <c r="AF62" s="95">
        <f t="shared" si="22"/>
        <v>0</v>
      </c>
      <c r="AG62" s="95">
        <f t="shared" si="22"/>
        <v>0</v>
      </c>
      <c r="AH62" s="95">
        <f t="shared" si="22"/>
        <v>0</v>
      </c>
      <c r="AI62" s="95">
        <f t="shared" si="22"/>
        <v>0</v>
      </c>
      <c r="AJ62" s="95">
        <f t="shared" si="22"/>
        <v>0</v>
      </c>
      <c r="AK62" s="95">
        <f t="shared" si="22"/>
        <v>0</v>
      </c>
      <c r="AL62" s="95">
        <f t="shared" si="22"/>
        <v>0</v>
      </c>
      <c r="AM62" s="95">
        <f t="shared" si="22"/>
        <v>0</v>
      </c>
      <c r="AN62" s="95">
        <f t="shared" si="22"/>
        <v>0</v>
      </c>
      <c r="AO62" s="95">
        <f t="shared" si="22"/>
        <v>0</v>
      </c>
      <c r="AP62" s="95">
        <f t="shared" si="22"/>
        <v>0</v>
      </c>
      <c r="AQ62" s="95">
        <f t="shared" si="22"/>
        <v>0</v>
      </c>
      <c r="AR62" s="95">
        <f t="shared" si="22"/>
        <v>0</v>
      </c>
      <c r="AS62" s="95">
        <f t="shared" si="22"/>
        <v>0</v>
      </c>
      <c r="AT62" s="95">
        <f t="shared" si="22"/>
        <v>0</v>
      </c>
      <c r="AU62" s="95">
        <f t="shared" si="22"/>
        <v>0</v>
      </c>
      <c r="AV62" s="95">
        <f t="shared" si="22"/>
        <v>0</v>
      </c>
      <c r="AW62" s="95">
        <f t="shared" si="22"/>
        <v>0</v>
      </c>
      <c r="AX62" s="95">
        <f t="shared" si="22"/>
        <v>0</v>
      </c>
      <c r="AY62" s="95">
        <f t="shared" si="22"/>
        <v>0</v>
      </c>
      <c r="AZ62" s="95">
        <f t="shared" si="22"/>
        <v>0</v>
      </c>
      <c r="BA62" s="95">
        <f t="shared" si="22"/>
        <v>0</v>
      </c>
      <c r="BB62" s="95">
        <f t="shared" si="22"/>
        <v>0</v>
      </c>
      <c r="BC62" s="95">
        <f t="shared" si="22"/>
        <v>0</v>
      </c>
      <c r="BD62" s="95">
        <f t="shared" si="22"/>
        <v>0</v>
      </c>
      <c r="BE62" s="95">
        <f t="shared" si="22"/>
        <v>0</v>
      </c>
      <c r="BF62" s="95">
        <f t="shared" si="22"/>
        <v>0</v>
      </c>
      <c r="BG62" s="95">
        <f t="shared" si="22"/>
        <v>0</v>
      </c>
      <c r="BH62" s="95">
        <f t="shared" si="22"/>
        <v>0</v>
      </c>
      <c r="BI62" s="95">
        <f t="shared" si="22"/>
        <v>0</v>
      </c>
      <c r="BJ62" s="95">
        <f t="shared" si="22"/>
        <v>0</v>
      </c>
      <c r="BK62" s="95">
        <f t="shared" si="22"/>
        <v>0</v>
      </c>
      <c r="BL62" s="95" t="e">
        <f t="shared" si="22"/>
        <v>#REF!</v>
      </c>
      <c r="BM62" s="95" t="e">
        <f t="shared" si="22"/>
        <v>#REF!</v>
      </c>
      <c r="BN62" s="95" t="e">
        <f t="shared" si="22"/>
        <v>#REF!</v>
      </c>
      <c r="BO62" s="95" t="e">
        <f t="shared" si="22"/>
        <v>#REF!</v>
      </c>
      <c r="BP62" s="95" t="e">
        <f t="shared" si="22"/>
        <v>#REF!</v>
      </c>
      <c r="BQ62" s="95" t="e">
        <f t="shared" ref="BQ62:CZ62" si="23">SUM(BQ55:BQ61)</f>
        <v>#REF!</v>
      </c>
      <c r="BR62" s="95" t="e">
        <f t="shared" si="23"/>
        <v>#REF!</v>
      </c>
      <c r="BS62" s="95" t="e">
        <f t="shared" si="23"/>
        <v>#REF!</v>
      </c>
      <c r="BT62" s="95" t="e">
        <f t="shared" si="23"/>
        <v>#REF!</v>
      </c>
      <c r="BU62" s="95" t="e">
        <f t="shared" si="23"/>
        <v>#REF!</v>
      </c>
      <c r="BV62" s="95" t="e">
        <f t="shared" si="23"/>
        <v>#REF!</v>
      </c>
      <c r="BW62" s="95" t="e">
        <f t="shared" si="23"/>
        <v>#REF!</v>
      </c>
      <c r="BX62" s="95" t="e">
        <f t="shared" si="23"/>
        <v>#REF!</v>
      </c>
      <c r="BY62" s="95" t="e">
        <f t="shared" si="23"/>
        <v>#REF!</v>
      </c>
      <c r="BZ62" s="95" t="e">
        <f t="shared" si="23"/>
        <v>#REF!</v>
      </c>
      <c r="CA62" s="95" t="e">
        <f t="shared" si="23"/>
        <v>#REF!</v>
      </c>
      <c r="CB62" s="95" t="e">
        <f t="shared" si="23"/>
        <v>#REF!</v>
      </c>
      <c r="CC62" s="95" t="e">
        <f t="shared" si="23"/>
        <v>#REF!</v>
      </c>
      <c r="CD62" s="95" t="e">
        <f t="shared" si="23"/>
        <v>#REF!</v>
      </c>
      <c r="CE62" s="95" t="e">
        <f t="shared" si="23"/>
        <v>#REF!</v>
      </c>
      <c r="CF62" s="95" t="e">
        <f t="shared" si="23"/>
        <v>#REF!</v>
      </c>
      <c r="CG62" s="95" t="e">
        <f t="shared" si="23"/>
        <v>#REF!</v>
      </c>
      <c r="CH62" s="95" t="e">
        <f t="shared" si="23"/>
        <v>#REF!</v>
      </c>
      <c r="CI62" s="95" t="e">
        <f t="shared" si="23"/>
        <v>#REF!</v>
      </c>
      <c r="CJ62" s="95" t="e">
        <f t="shared" si="23"/>
        <v>#REF!</v>
      </c>
      <c r="CK62" s="95" t="e">
        <f t="shared" si="23"/>
        <v>#REF!</v>
      </c>
      <c r="CL62" s="95" t="e">
        <f t="shared" si="23"/>
        <v>#REF!</v>
      </c>
      <c r="CM62" s="95" t="e">
        <f t="shared" si="23"/>
        <v>#REF!</v>
      </c>
      <c r="CN62" s="95" t="e">
        <f t="shared" si="23"/>
        <v>#REF!</v>
      </c>
      <c r="CO62" s="95" t="e">
        <f t="shared" si="23"/>
        <v>#REF!</v>
      </c>
      <c r="CP62" s="95" t="e">
        <f t="shared" si="23"/>
        <v>#REF!</v>
      </c>
      <c r="CQ62" s="95" t="e">
        <f t="shared" si="23"/>
        <v>#REF!</v>
      </c>
      <c r="CR62" s="95" t="e">
        <f t="shared" si="23"/>
        <v>#REF!</v>
      </c>
      <c r="CS62" s="95" t="e">
        <f t="shared" si="23"/>
        <v>#REF!</v>
      </c>
      <c r="CT62" s="95" t="e">
        <f t="shared" si="23"/>
        <v>#REF!</v>
      </c>
      <c r="CU62" s="95" t="e">
        <f t="shared" si="23"/>
        <v>#REF!</v>
      </c>
      <c r="CV62" s="95" t="e">
        <f t="shared" si="23"/>
        <v>#REF!</v>
      </c>
      <c r="CW62" s="95" t="e">
        <f t="shared" si="23"/>
        <v>#REF!</v>
      </c>
      <c r="CX62" s="95" t="e">
        <f t="shared" si="23"/>
        <v>#REF!</v>
      </c>
      <c r="CY62" s="95" t="e">
        <f t="shared" si="23"/>
        <v>#REF!</v>
      </c>
      <c r="CZ62" s="95" t="e">
        <f t="shared" si="23"/>
        <v>#REF!</v>
      </c>
    </row>
    <row r="63" spans="1:104">
      <c r="A63" t="s">
        <v>96</v>
      </c>
      <c r="C63" s="94"/>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row>
    <row r="64" spans="1:104">
      <c r="A64" t="s">
        <v>97</v>
      </c>
      <c r="C64" s="154" t="s">
        <v>465</v>
      </c>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c r="CC64" s="97"/>
      <c r="CD64" s="97"/>
      <c r="CE64" s="97"/>
      <c r="CF64" s="97"/>
      <c r="CG64" s="97"/>
      <c r="CH64" s="97"/>
      <c r="CI64" s="97"/>
      <c r="CJ64" s="97"/>
      <c r="CK64" s="97"/>
      <c r="CL64" s="97"/>
      <c r="CM64" s="97"/>
      <c r="CN64" s="97"/>
      <c r="CO64" s="97"/>
      <c r="CP64" s="97"/>
      <c r="CQ64" s="97"/>
      <c r="CR64" s="97"/>
      <c r="CS64" s="97"/>
      <c r="CT64" s="97"/>
      <c r="CU64" s="97"/>
      <c r="CV64" s="97"/>
      <c r="CW64" s="97"/>
      <c r="CX64" s="97"/>
      <c r="CY64" s="97"/>
      <c r="CZ64" s="97"/>
    </row>
    <row r="65" spans="1:104">
      <c r="A65" t="s">
        <v>98</v>
      </c>
      <c r="C65" s="154" t="s">
        <v>768</v>
      </c>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row>
    <row r="66" spans="1:104">
      <c r="A66" t="s">
        <v>99</v>
      </c>
      <c r="C66" s="155" t="s">
        <v>766</v>
      </c>
      <c r="D66" s="95">
        <f>SUM(D64:D65)/2</f>
        <v>0</v>
      </c>
      <c r="E66" s="95">
        <f t="shared" ref="E66:BP66" si="24">SUM(E64:E65)/2</f>
        <v>0</v>
      </c>
      <c r="F66" s="95">
        <f t="shared" si="24"/>
        <v>0</v>
      </c>
      <c r="G66" s="95">
        <f t="shared" si="24"/>
        <v>0</v>
      </c>
      <c r="H66" s="95">
        <f t="shared" si="24"/>
        <v>0</v>
      </c>
      <c r="I66" s="95">
        <f t="shared" si="24"/>
        <v>0</v>
      </c>
      <c r="J66" s="95">
        <f t="shared" si="24"/>
        <v>0</v>
      </c>
      <c r="K66" s="95">
        <f t="shared" si="24"/>
        <v>0</v>
      </c>
      <c r="L66" s="95">
        <f t="shared" si="24"/>
        <v>0</v>
      </c>
      <c r="M66" s="95">
        <f t="shared" si="24"/>
        <v>0</v>
      </c>
      <c r="N66" s="95">
        <f t="shared" si="24"/>
        <v>0</v>
      </c>
      <c r="O66" s="95">
        <f t="shared" si="24"/>
        <v>0</v>
      </c>
      <c r="P66" s="95">
        <f t="shared" si="24"/>
        <v>0</v>
      </c>
      <c r="Q66" s="95">
        <f t="shared" si="24"/>
        <v>0</v>
      </c>
      <c r="R66" s="95">
        <f t="shared" si="24"/>
        <v>0</v>
      </c>
      <c r="S66" s="95">
        <f t="shared" si="24"/>
        <v>0</v>
      </c>
      <c r="T66" s="95">
        <f t="shared" si="24"/>
        <v>0</v>
      </c>
      <c r="U66" s="95">
        <f t="shared" si="24"/>
        <v>0</v>
      </c>
      <c r="V66" s="95">
        <f t="shared" si="24"/>
        <v>0</v>
      </c>
      <c r="W66" s="95">
        <f t="shared" si="24"/>
        <v>0</v>
      </c>
      <c r="X66" s="95">
        <f t="shared" si="24"/>
        <v>0</v>
      </c>
      <c r="Y66" s="95">
        <f t="shared" si="24"/>
        <v>0</v>
      </c>
      <c r="Z66" s="95">
        <f t="shared" si="24"/>
        <v>0</v>
      </c>
      <c r="AA66" s="95">
        <f t="shared" si="24"/>
        <v>0</v>
      </c>
      <c r="AB66" s="95">
        <f t="shared" si="24"/>
        <v>0</v>
      </c>
      <c r="AC66" s="95">
        <f t="shared" si="24"/>
        <v>0</v>
      </c>
      <c r="AD66" s="95">
        <f t="shared" si="24"/>
        <v>0</v>
      </c>
      <c r="AE66" s="95">
        <f t="shared" si="24"/>
        <v>0</v>
      </c>
      <c r="AF66" s="95">
        <f t="shared" si="24"/>
        <v>0</v>
      </c>
      <c r="AG66" s="95">
        <f t="shared" si="24"/>
        <v>0</v>
      </c>
      <c r="AH66" s="95">
        <f t="shared" si="24"/>
        <v>0</v>
      </c>
      <c r="AI66" s="95">
        <f t="shared" si="24"/>
        <v>0</v>
      </c>
      <c r="AJ66" s="95">
        <f t="shared" si="24"/>
        <v>0</v>
      </c>
      <c r="AK66" s="95">
        <f t="shared" si="24"/>
        <v>0</v>
      </c>
      <c r="AL66" s="95">
        <f t="shared" si="24"/>
        <v>0</v>
      </c>
      <c r="AM66" s="95">
        <f t="shared" si="24"/>
        <v>0</v>
      </c>
      <c r="AN66" s="95">
        <f t="shared" si="24"/>
        <v>0</v>
      </c>
      <c r="AO66" s="95">
        <f t="shared" si="24"/>
        <v>0</v>
      </c>
      <c r="AP66" s="95">
        <f t="shared" si="24"/>
        <v>0</v>
      </c>
      <c r="AQ66" s="95">
        <f t="shared" si="24"/>
        <v>0</v>
      </c>
      <c r="AR66" s="95">
        <f t="shared" si="24"/>
        <v>0</v>
      </c>
      <c r="AS66" s="95">
        <f t="shared" si="24"/>
        <v>0</v>
      </c>
      <c r="AT66" s="95">
        <f t="shared" si="24"/>
        <v>0</v>
      </c>
      <c r="AU66" s="95">
        <f t="shared" si="24"/>
        <v>0</v>
      </c>
      <c r="AV66" s="95">
        <f t="shared" si="24"/>
        <v>0</v>
      </c>
      <c r="AW66" s="95">
        <f t="shared" si="24"/>
        <v>0</v>
      </c>
      <c r="AX66" s="95">
        <f t="shared" si="24"/>
        <v>0</v>
      </c>
      <c r="AY66" s="95">
        <f t="shared" si="24"/>
        <v>0</v>
      </c>
      <c r="AZ66" s="95">
        <f t="shared" si="24"/>
        <v>0</v>
      </c>
      <c r="BA66" s="95">
        <f t="shared" si="24"/>
        <v>0</v>
      </c>
      <c r="BB66" s="95">
        <f t="shared" si="24"/>
        <v>0</v>
      </c>
      <c r="BC66" s="95">
        <f t="shared" si="24"/>
        <v>0</v>
      </c>
      <c r="BD66" s="95">
        <f t="shared" si="24"/>
        <v>0</v>
      </c>
      <c r="BE66" s="95">
        <f t="shared" si="24"/>
        <v>0</v>
      </c>
      <c r="BF66" s="95">
        <f t="shared" si="24"/>
        <v>0</v>
      </c>
      <c r="BG66" s="95">
        <f t="shared" si="24"/>
        <v>0</v>
      </c>
      <c r="BH66" s="95">
        <f t="shared" si="24"/>
        <v>0</v>
      </c>
      <c r="BI66" s="95">
        <f t="shared" si="24"/>
        <v>0</v>
      </c>
      <c r="BJ66" s="95">
        <f t="shared" si="24"/>
        <v>0</v>
      </c>
      <c r="BK66" s="95">
        <f t="shared" si="24"/>
        <v>0</v>
      </c>
      <c r="BL66" s="95">
        <f t="shared" si="24"/>
        <v>0</v>
      </c>
      <c r="BM66" s="95">
        <f t="shared" si="24"/>
        <v>0</v>
      </c>
      <c r="BN66" s="95">
        <f t="shared" si="24"/>
        <v>0</v>
      </c>
      <c r="BO66" s="95">
        <f t="shared" si="24"/>
        <v>0</v>
      </c>
      <c r="BP66" s="95">
        <f t="shared" si="24"/>
        <v>0</v>
      </c>
      <c r="BQ66" s="95">
        <f t="shared" ref="BQ66:CZ66" si="25">SUM(BQ64:BQ65)/2</f>
        <v>0</v>
      </c>
      <c r="BR66" s="95">
        <f t="shared" si="25"/>
        <v>0</v>
      </c>
      <c r="BS66" s="95">
        <f t="shared" si="25"/>
        <v>0</v>
      </c>
      <c r="BT66" s="95">
        <f t="shared" si="25"/>
        <v>0</v>
      </c>
      <c r="BU66" s="95">
        <f t="shared" si="25"/>
        <v>0</v>
      </c>
      <c r="BV66" s="95">
        <f t="shared" si="25"/>
        <v>0</v>
      </c>
      <c r="BW66" s="95">
        <f t="shared" si="25"/>
        <v>0</v>
      </c>
      <c r="BX66" s="95">
        <f t="shared" si="25"/>
        <v>0</v>
      </c>
      <c r="BY66" s="95">
        <f t="shared" si="25"/>
        <v>0</v>
      </c>
      <c r="BZ66" s="95">
        <f t="shared" si="25"/>
        <v>0</v>
      </c>
      <c r="CA66" s="95">
        <f t="shared" si="25"/>
        <v>0</v>
      </c>
      <c r="CB66" s="95">
        <f t="shared" si="25"/>
        <v>0</v>
      </c>
      <c r="CC66" s="95">
        <f t="shared" si="25"/>
        <v>0</v>
      </c>
      <c r="CD66" s="95">
        <f t="shared" si="25"/>
        <v>0</v>
      </c>
      <c r="CE66" s="95">
        <f t="shared" si="25"/>
        <v>0</v>
      </c>
      <c r="CF66" s="95">
        <f t="shared" si="25"/>
        <v>0</v>
      </c>
      <c r="CG66" s="95">
        <f t="shared" si="25"/>
        <v>0</v>
      </c>
      <c r="CH66" s="95">
        <f t="shared" si="25"/>
        <v>0</v>
      </c>
      <c r="CI66" s="95">
        <f t="shared" si="25"/>
        <v>0</v>
      </c>
      <c r="CJ66" s="95">
        <f t="shared" si="25"/>
        <v>0</v>
      </c>
      <c r="CK66" s="95">
        <f t="shared" si="25"/>
        <v>0</v>
      </c>
      <c r="CL66" s="95">
        <f t="shared" si="25"/>
        <v>0</v>
      </c>
      <c r="CM66" s="95">
        <f t="shared" si="25"/>
        <v>0</v>
      </c>
      <c r="CN66" s="95">
        <f t="shared" si="25"/>
        <v>0</v>
      </c>
      <c r="CO66" s="95">
        <f t="shared" si="25"/>
        <v>0</v>
      </c>
      <c r="CP66" s="95">
        <f t="shared" si="25"/>
        <v>0</v>
      </c>
      <c r="CQ66" s="95">
        <f t="shared" si="25"/>
        <v>0</v>
      </c>
      <c r="CR66" s="95">
        <f t="shared" si="25"/>
        <v>0</v>
      </c>
      <c r="CS66" s="95">
        <f t="shared" si="25"/>
        <v>0</v>
      </c>
      <c r="CT66" s="95">
        <f t="shared" si="25"/>
        <v>0</v>
      </c>
      <c r="CU66" s="95">
        <f t="shared" si="25"/>
        <v>0</v>
      </c>
      <c r="CV66" s="95">
        <f t="shared" si="25"/>
        <v>0</v>
      </c>
      <c r="CW66" s="95">
        <f t="shared" si="25"/>
        <v>0</v>
      </c>
      <c r="CX66" s="95">
        <f t="shared" si="25"/>
        <v>0</v>
      </c>
      <c r="CY66" s="95">
        <f t="shared" si="25"/>
        <v>0</v>
      </c>
      <c r="CZ66" s="95">
        <f t="shared" si="25"/>
        <v>0</v>
      </c>
    </row>
    <row r="67" spans="1:104">
      <c r="A67" t="s">
        <v>100</v>
      </c>
      <c r="C67" s="94"/>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5"/>
      <c r="BR67" s="95"/>
      <c r="BS67" s="95"/>
      <c r="BT67" s="95"/>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row>
    <row r="68" spans="1:104">
      <c r="A68" t="s">
        <v>101</v>
      </c>
      <c r="C68" s="154" t="s">
        <v>763</v>
      </c>
      <c r="D68" s="95">
        <f>D62+D66</f>
        <v>0</v>
      </c>
      <c r="E68" s="95">
        <f t="shared" ref="E68:BP68" si="26">E62+E66</f>
        <v>0</v>
      </c>
      <c r="F68" s="95">
        <f t="shared" si="26"/>
        <v>0</v>
      </c>
      <c r="G68" s="95">
        <f t="shared" si="26"/>
        <v>0</v>
      </c>
      <c r="H68" s="95">
        <f t="shared" si="26"/>
        <v>0</v>
      </c>
      <c r="I68" s="95">
        <f t="shared" si="26"/>
        <v>0</v>
      </c>
      <c r="J68" s="95">
        <f t="shared" si="26"/>
        <v>0</v>
      </c>
      <c r="K68" s="95">
        <f t="shared" si="26"/>
        <v>0</v>
      </c>
      <c r="L68" s="95">
        <f t="shared" si="26"/>
        <v>0</v>
      </c>
      <c r="M68" s="95">
        <f t="shared" si="26"/>
        <v>0</v>
      </c>
      <c r="N68" s="95">
        <f t="shared" si="26"/>
        <v>0</v>
      </c>
      <c r="O68" s="95">
        <f t="shared" si="26"/>
        <v>0</v>
      </c>
      <c r="P68" s="95">
        <f t="shared" si="26"/>
        <v>0</v>
      </c>
      <c r="Q68" s="95">
        <f t="shared" si="26"/>
        <v>0</v>
      </c>
      <c r="R68" s="95">
        <f t="shared" si="26"/>
        <v>0</v>
      </c>
      <c r="S68" s="95">
        <f t="shared" si="26"/>
        <v>0</v>
      </c>
      <c r="T68" s="95">
        <f t="shared" si="26"/>
        <v>0</v>
      </c>
      <c r="U68" s="95">
        <f t="shared" si="26"/>
        <v>0</v>
      </c>
      <c r="V68" s="95">
        <f t="shared" si="26"/>
        <v>0</v>
      </c>
      <c r="W68" s="95">
        <f t="shared" si="26"/>
        <v>0</v>
      </c>
      <c r="X68" s="95">
        <f t="shared" si="26"/>
        <v>0</v>
      </c>
      <c r="Y68" s="95">
        <f t="shared" si="26"/>
        <v>0</v>
      </c>
      <c r="Z68" s="95">
        <f t="shared" si="26"/>
        <v>0</v>
      </c>
      <c r="AA68" s="95">
        <f t="shared" si="26"/>
        <v>0</v>
      </c>
      <c r="AB68" s="95">
        <f t="shared" si="26"/>
        <v>0</v>
      </c>
      <c r="AC68" s="95">
        <f t="shared" si="26"/>
        <v>0</v>
      </c>
      <c r="AD68" s="95">
        <f t="shared" si="26"/>
        <v>0</v>
      </c>
      <c r="AE68" s="95">
        <f t="shared" si="26"/>
        <v>0</v>
      </c>
      <c r="AF68" s="95">
        <f t="shared" si="26"/>
        <v>0</v>
      </c>
      <c r="AG68" s="95">
        <f t="shared" si="26"/>
        <v>0</v>
      </c>
      <c r="AH68" s="95">
        <f t="shared" si="26"/>
        <v>0</v>
      </c>
      <c r="AI68" s="95">
        <f t="shared" si="26"/>
        <v>0</v>
      </c>
      <c r="AJ68" s="95">
        <f t="shared" si="26"/>
        <v>0</v>
      </c>
      <c r="AK68" s="95">
        <f t="shared" si="26"/>
        <v>0</v>
      </c>
      <c r="AL68" s="95">
        <f t="shared" si="26"/>
        <v>0</v>
      </c>
      <c r="AM68" s="95">
        <f t="shared" si="26"/>
        <v>0</v>
      </c>
      <c r="AN68" s="95">
        <f t="shared" si="26"/>
        <v>0</v>
      </c>
      <c r="AO68" s="95">
        <f t="shared" si="26"/>
        <v>0</v>
      </c>
      <c r="AP68" s="95">
        <f t="shared" si="26"/>
        <v>0</v>
      </c>
      <c r="AQ68" s="95">
        <f t="shared" si="26"/>
        <v>0</v>
      </c>
      <c r="AR68" s="95">
        <f t="shared" si="26"/>
        <v>0</v>
      </c>
      <c r="AS68" s="95">
        <f t="shared" si="26"/>
        <v>0</v>
      </c>
      <c r="AT68" s="95">
        <f t="shared" si="26"/>
        <v>0</v>
      </c>
      <c r="AU68" s="95">
        <f t="shared" si="26"/>
        <v>0</v>
      </c>
      <c r="AV68" s="95">
        <f t="shared" si="26"/>
        <v>0</v>
      </c>
      <c r="AW68" s="95">
        <f t="shared" si="26"/>
        <v>0</v>
      </c>
      <c r="AX68" s="95">
        <f t="shared" si="26"/>
        <v>0</v>
      </c>
      <c r="AY68" s="95">
        <f t="shared" si="26"/>
        <v>0</v>
      </c>
      <c r="AZ68" s="95">
        <f t="shared" si="26"/>
        <v>0</v>
      </c>
      <c r="BA68" s="95">
        <f t="shared" si="26"/>
        <v>0</v>
      </c>
      <c r="BB68" s="95">
        <f t="shared" si="26"/>
        <v>0</v>
      </c>
      <c r="BC68" s="95">
        <f t="shared" si="26"/>
        <v>0</v>
      </c>
      <c r="BD68" s="95">
        <f t="shared" si="26"/>
        <v>0</v>
      </c>
      <c r="BE68" s="95">
        <f t="shared" si="26"/>
        <v>0</v>
      </c>
      <c r="BF68" s="95">
        <f t="shared" si="26"/>
        <v>0</v>
      </c>
      <c r="BG68" s="95">
        <f t="shared" si="26"/>
        <v>0</v>
      </c>
      <c r="BH68" s="95">
        <f t="shared" si="26"/>
        <v>0</v>
      </c>
      <c r="BI68" s="95">
        <f t="shared" si="26"/>
        <v>0</v>
      </c>
      <c r="BJ68" s="95">
        <f t="shared" si="26"/>
        <v>0</v>
      </c>
      <c r="BK68" s="95">
        <f t="shared" si="26"/>
        <v>0</v>
      </c>
      <c r="BL68" s="95" t="e">
        <f t="shared" si="26"/>
        <v>#REF!</v>
      </c>
      <c r="BM68" s="95" t="e">
        <f t="shared" si="26"/>
        <v>#REF!</v>
      </c>
      <c r="BN68" s="95" t="e">
        <f t="shared" si="26"/>
        <v>#REF!</v>
      </c>
      <c r="BO68" s="95" t="e">
        <f t="shared" si="26"/>
        <v>#REF!</v>
      </c>
      <c r="BP68" s="95" t="e">
        <f t="shared" si="26"/>
        <v>#REF!</v>
      </c>
      <c r="BQ68" s="95" t="e">
        <f t="shared" ref="BQ68:CZ68" si="27">BQ62+BQ66</f>
        <v>#REF!</v>
      </c>
      <c r="BR68" s="95" t="e">
        <f t="shared" si="27"/>
        <v>#REF!</v>
      </c>
      <c r="BS68" s="95" t="e">
        <f t="shared" si="27"/>
        <v>#REF!</v>
      </c>
      <c r="BT68" s="95" t="e">
        <f t="shared" si="27"/>
        <v>#REF!</v>
      </c>
      <c r="BU68" s="95" t="e">
        <f t="shared" si="27"/>
        <v>#REF!</v>
      </c>
      <c r="BV68" s="95" t="e">
        <f t="shared" si="27"/>
        <v>#REF!</v>
      </c>
      <c r="BW68" s="95" t="e">
        <f t="shared" si="27"/>
        <v>#REF!</v>
      </c>
      <c r="BX68" s="95" t="e">
        <f t="shared" si="27"/>
        <v>#REF!</v>
      </c>
      <c r="BY68" s="95" t="e">
        <f t="shared" si="27"/>
        <v>#REF!</v>
      </c>
      <c r="BZ68" s="95" t="e">
        <f t="shared" si="27"/>
        <v>#REF!</v>
      </c>
      <c r="CA68" s="95" t="e">
        <f t="shared" si="27"/>
        <v>#REF!</v>
      </c>
      <c r="CB68" s="95" t="e">
        <f t="shared" si="27"/>
        <v>#REF!</v>
      </c>
      <c r="CC68" s="95" t="e">
        <f t="shared" si="27"/>
        <v>#REF!</v>
      </c>
      <c r="CD68" s="95" t="e">
        <f t="shared" si="27"/>
        <v>#REF!</v>
      </c>
      <c r="CE68" s="95" t="e">
        <f t="shared" si="27"/>
        <v>#REF!</v>
      </c>
      <c r="CF68" s="95" t="e">
        <f t="shared" si="27"/>
        <v>#REF!</v>
      </c>
      <c r="CG68" s="95" t="e">
        <f t="shared" si="27"/>
        <v>#REF!</v>
      </c>
      <c r="CH68" s="95" t="e">
        <f t="shared" si="27"/>
        <v>#REF!</v>
      </c>
      <c r="CI68" s="95" t="e">
        <f t="shared" si="27"/>
        <v>#REF!</v>
      </c>
      <c r="CJ68" s="95" t="e">
        <f t="shared" si="27"/>
        <v>#REF!</v>
      </c>
      <c r="CK68" s="95" t="e">
        <f t="shared" si="27"/>
        <v>#REF!</v>
      </c>
      <c r="CL68" s="95" t="e">
        <f t="shared" si="27"/>
        <v>#REF!</v>
      </c>
      <c r="CM68" s="95" t="e">
        <f t="shared" si="27"/>
        <v>#REF!</v>
      </c>
      <c r="CN68" s="95" t="e">
        <f t="shared" si="27"/>
        <v>#REF!</v>
      </c>
      <c r="CO68" s="95" t="e">
        <f t="shared" si="27"/>
        <v>#REF!</v>
      </c>
      <c r="CP68" s="95" t="e">
        <f t="shared" si="27"/>
        <v>#REF!</v>
      </c>
      <c r="CQ68" s="95" t="e">
        <f t="shared" si="27"/>
        <v>#REF!</v>
      </c>
      <c r="CR68" s="95" t="e">
        <f t="shared" si="27"/>
        <v>#REF!</v>
      </c>
      <c r="CS68" s="95" t="e">
        <f t="shared" si="27"/>
        <v>#REF!</v>
      </c>
      <c r="CT68" s="95" t="e">
        <f t="shared" si="27"/>
        <v>#REF!</v>
      </c>
      <c r="CU68" s="95" t="e">
        <f t="shared" si="27"/>
        <v>#REF!</v>
      </c>
      <c r="CV68" s="95" t="e">
        <f t="shared" si="27"/>
        <v>#REF!</v>
      </c>
      <c r="CW68" s="95" t="e">
        <f t="shared" si="27"/>
        <v>#REF!</v>
      </c>
      <c r="CX68" s="95" t="e">
        <f t="shared" si="27"/>
        <v>#REF!</v>
      </c>
      <c r="CY68" s="95" t="e">
        <f t="shared" si="27"/>
        <v>#REF!</v>
      </c>
      <c r="CZ68" s="95" t="e">
        <f t="shared" si="27"/>
        <v>#REF!</v>
      </c>
    </row>
    <row r="69" spans="1:104">
      <c r="A69" t="s">
        <v>102</v>
      </c>
      <c r="C69" s="94"/>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row>
    <row r="70" spans="1:104">
      <c r="A70" t="s">
        <v>103</v>
      </c>
      <c r="C70" s="94"/>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5"/>
      <c r="BR70" s="95"/>
      <c r="BS70" s="95"/>
      <c r="BT70" s="95"/>
      <c r="BU70" s="95"/>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row>
    <row r="71" spans="1:104">
      <c r="A71" t="s">
        <v>104</v>
      </c>
      <c r="C71" s="154" t="s">
        <v>767</v>
      </c>
      <c r="D71" s="95">
        <f>BigCF!D331</f>
        <v>0</v>
      </c>
      <c r="E71" s="95">
        <f>BigCF!E331</f>
        <v>0</v>
      </c>
      <c r="F71" s="95">
        <f>BigCF!F331</f>
        <v>0</v>
      </c>
      <c r="G71" s="95">
        <f>BigCF!G331</f>
        <v>0</v>
      </c>
      <c r="H71" s="95">
        <f>BigCF!H331</f>
        <v>0</v>
      </c>
      <c r="I71" s="95">
        <f>BigCF!I331</f>
        <v>0</v>
      </c>
      <c r="J71" s="95">
        <f>BigCF!J331</f>
        <v>0</v>
      </c>
      <c r="K71" s="95">
        <f>BigCF!K331</f>
        <v>0</v>
      </c>
      <c r="L71" s="95">
        <f>BigCF!L331</f>
        <v>0</v>
      </c>
      <c r="M71" s="95">
        <f>BigCF!M331</f>
        <v>0</v>
      </c>
      <c r="N71" s="95">
        <f>BigCF!N331</f>
        <v>0</v>
      </c>
      <c r="O71" s="95">
        <f>BigCF!O331</f>
        <v>0</v>
      </c>
      <c r="P71" s="95">
        <f>BigCF!P331</f>
        <v>0</v>
      </c>
      <c r="Q71" s="95">
        <f>BigCF!Q331</f>
        <v>0</v>
      </c>
      <c r="R71" s="95">
        <f>BigCF!R331</f>
        <v>0</v>
      </c>
      <c r="S71" s="95">
        <f>BigCF!S331</f>
        <v>0</v>
      </c>
      <c r="T71" s="95">
        <f>BigCF!T331</f>
        <v>0</v>
      </c>
      <c r="U71" s="95">
        <f>BigCF!U331</f>
        <v>0</v>
      </c>
      <c r="V71" s="95">
        <f>BigCF!V331</f>
        <v>0</v>
      </c>
      <c r="W71" s="95">
        <f>BigCF!W331</f>
        <v>0</v>
      </c>
      <c r="X71" s="95">
        <f>BigCF!X331</f>
        <v>0</v>
      </c>
      <c r="Y71" s="95">
        <f>BigCF!Y331</f>
        <v>0</v>
      </c>
      <c r="Z71" s="95">
        <f>BigCF!Z331</f>
        <v>0</v>
      </c>
      <c r="AA71" s="95">
        <f>BigCF!AA331</f>
        <v>0</v>
      </c>
      <c r="AB71" s="95">
        <f>BigCF!AB331</f>
        <v>0</v>
      </c>
      <c r="AC71" s="95">
        <f>BigCF!AC331</f>
        <v>0</v>
      </c>
      <c r="AD71" s="95">
        <f>BigCF!AD331</f>
        <v>0</v>
      </c>
      <c r="AE71" s="95">
        <f>BigCF!AE331</f>
        <v>0</v>
      </c>
      <c r="AF71" s="95">
        <f>BigCF!AF331</f>
        <v>0</v>
      </c>
      <c r="AG71" s="95">
        <f>BigCF!AG331</f>
        <v>0</v>
      </c>
      <c r="AH71" s="95">
        <f>BigCF!AH331</f>
        <v>0</v>
      </c>
      <c r="AI71" s="95">
        <f>BigCF!AI331</f>
        <v>0</v>
      </c>
      <c r="AJ71" s="95">
        <f>BigCF!AJ331</f>
        <v>0</v>
      </c>
      <c r="AK71" s="95">
        <f>BigCF!AK331</f>
        <v>0</v>
      </c>
      <c r="AL71" s="95">
        <f>BigCF!AL331</f>
        <v>0</v>
      </c>
      <c r="AM71" s="95">
        <f>BigCF!AM331</f>
        <v>0</v>
      </c>
      <c r="AN71" s="95">
        <f>BigCF!AN331</f>
        <v>0</v>
      </c>
      <c r="AO71" s="95">
        <f>BigCF!AO331</f>
        <v>0</v>
      </c>
      <c r="AP71" s="95">
        <f>BigCF!AP331</f>
        <v>0</v>
      </c>
      <c r="AQ71" s="95">
        <f>BigCF!AQ331</f>
        <v>0</v>
      </c>
      <c r="AR71" s="95">
        <f>BigCF!AR331</f>
        <v>0</v>
      </c>
      <c r="AS71" s="95">
        <f>BigCF!AS331</f>
        <v>0</v>
      </c>
      <c r="AT71" s="95">
        <f>BigCF!AT331</f>
        <v>0</v>
      </c>
      <c r="AU71" s="95">
        <f>BigCF!AU331</f>
        <v>0</v>
      </c>
      <c r="AV71" s="95">
        <f>BigCF!AV331</f>
        <v>0</v>
      </c>
      <c r="AW71" s="95">
        <f>BigCF!AW331</f>
        <v>0</v>
      </c>
      <c r="AX71" s="95">
        <f>BigCF!AX331</f>
        <v>0</v>
      </c>
      <c r="AY71" s="95">
        <f>BigCF!AY331</f>
        <v>0</v>
      </c>
      <c r="AZ71" s="95">
        <f>BigCF!AZ331</f>
        <v>0</v>
      </c>
      <c r="BA71" s="95">
        <f>BigCF!BA331</f>
        <v>0</v>
      </c>
      <c r="BB71" s="95">
        <f>BigCF!BB331</f>
        <v>0</v>
      </c>
      <c r="BC71" s="95">
        <f>BigCF!BC331</f>
        <v>0</v>
      </c>
      <c r="BD71" s="95">
        <f>BigCF!BD331</f>
        <v>0</v>
      </c>
      <c r="BE71" s="95">
        <f>BigCF!BE331</f>
        <v>0</v>
      </c>
      <c r="BF71" s="95">
        <f>BigCF!BF331</f>
        <v>0</v>
      </c>
      <c r="BG71" s="95">
        <f>BigCF!BG331</f>
        <v>0</v>
      </c>
      <c r="BH71" s="95">
        <f>BigCF!BH331</f>
        <v>0</v>
      </c>
      <c r="BI71" s="95">
        <f>BigCF!BI331</f>
        <v>0</v>
      </c>
      <c r="BJ71" s="95">
        <f>BigCF!BJ331</f>
        <v>0</v>
      </c>
      <c r="BK71" s="95">
        <f>BigCF!BK331</f>
        <v>0</v>
      </c>
      <c r="BL71" s="95" t="e">
        <f>BigCF!#REF!</f>
        <v>#REF!</v>
      </c>
      <c r="BM71" s="95" t="e">
        <f>BigCF!#REF!</f>
        <v>#REF!</v>
      </c>
      <c r="BN71" s="95" t="e">
        <f>BigCF!#REF!</f>
        <v>#REF!</v>
      </c>
      <c r="BO71" s="95" t="e">
        <f>BigCF!#REF!</f>
        <v>#REF!</v>
      </c>
      <c r="BP71" s="95" t="e">
        <f>BigCF!#REF!</f>
        <v>#REF!</v>
      </c>
      <c r="BQ71" s="95" t="e">
        <f>BigCF!#REF!</f>
        <v>#REF!</v>
      </c>
      <c r="BR71" s="95" t="e">
        <f>BigCF!#REF!</f>
        <v>#REF!</v>
      </c>
      <c r="BS71" s="95" t="e">
        <f>BigCF!#REF!</f>
        <v>#REF!</v>
      </c>
      <c r="BT71" s="95" t="e">
        <f>BigCF!#REF!</f>
        <v>#REF!</v>
      </c>
      <c r="BU71" s="95" t="e">
        <f>BigCF!#REF!</f>
        <v>#REF!</v>
      </c>
      <c r="BV71" s="95" t="e">
        <f>BigCF!#REF!</f>
        <v>#REF!</v>
      </c>
      <c r="BW71" s="95" t="e">
        <f>BigCF!#REF!</f>
        <v>#REF!</v>
      </c>
      <c r="BX71" s="95" t="e">
        <f>BigCF!#REF!</f>
        <v>#REF!</v>
      </c>
      <c r="BY71" s="95" t="e">
        <f>BigCF!#REF!</f>
        <v>#REF!</v>
      </c>
      <c r="BZ71" s="95" t="e">
        <f>BigCF!#REF!</f>
        <v>#REF!</v>
      </c>
      <c r="CA71" s="95" t="e">
        <f>BigCF!#REF!</f>
        <v>#REF!</v>
      </c>
      <c r="CB71" s="95" t="e">
        <f>BigCF!#REF!</f>
        <v>#REF!</v>
      </c>
      <c r="CC71" s="95" t="e">
        <f>BigCF!#REF!</f>
        <v>#REF!</v>
      </c>
      <c r="CD71" s="95" t="e">
        <f>BigCF!#REF!</f>
        <v>#REF!</v>
      </c>
      <c r="CE71" s="95" t="e">
        <f>BigCF!#REF!</f>
        <v>#REF!</v>
      </c>
      <c r="CF71" s="95" t="e">
        <f>BigCF!#REF!</f>
        <v>#REF!</v>
      </c>
      <c r="CG71" s="95" t="e">
        <f>BigCF!#REF!</f>
        <v>#REF!</v>
      </c>
      <c r="CH71" s="95" t="e">
        <f>BigCF!#REF!</f>
        <v>#REF!</v>
      </c>
      <c r="CI71" s="95" t="e">
        <f>BigCF!#REF!</f>
        <v>#REF!</v>
      </c>
      <c r="CJ71" s="95" t="e">
        <f>BigCF!#REF!</f>
        <v>#REF!</v>
      </c>
      <c r="CK71" s="95" t="e">
        <f>BigCF!#REF!</f>
        <v>#REF!</v>
      </c>
      <c r="CL71" s="95" t="e">
        <f>BigCF!#REF!</f>
        <v>#REF!</v>
      </c>
      <c r="CM71" s="95" t="e">
        <f>BigCF!#REF!</f>
        <v>#REF!</v>
      </c>
      <c r="CN71" s="95" t="e">
        <f>BigCF!#REF!</f>
        <v>#REF!</v>
      </c>
      <c r="CO71" s="95" t="e">
        <f>BigCF!#REF!</f>
        <v>#REF!</v>
      </c>
      <c r="CP71" s="95" t="e">
        <f>BigCF!#REF!</f>
        <v>#REF!</v>
      </c>
      <c r="CQ71" s="95" t="e">
        <f>BigCF!#REF!</f>
        <v>#REF!</v>
      </c>
      <c r="CR71" s="95" t="e">
        <f>BigCF!#REF!</f>
        <v>#REF!</v>
      </c>
      <c r="CS71" s="95" t="e">
        <f>BigCF!#REF!</f>
        <v>#REF!</v>
      </c>
      <c r="CT71" s="95" t="e">
        <f>BigCF!#REF!</f>
        <v>#REF!</v>
      </c>
      <c r="CU71" s="95" t="e">
        <f>BigCF!#REF!</f>
        <v>#REF!</v>
      </c>
      <c r="CV71" s="95" t="e">
        <f>BigCF!#REF!</f>
        <v>#REF!</v>
      </c>
      <c r="CW71" s="95" t="e">
        <f>BigCF!#REF!</f>
        <v>#REF!</v>
      </c>
      <c r="CX71" s="95" t="e">
        <f>BigCF!#REF!</f>
        <v>#REF!</v>
      </c>
      <c r="CY71" s="95" t="e">
        <f>BigCF!#REF!</f>
        <v>#REF!</v>
      </c>
      <c r="CZ71" s="95" t="e">
        <f>BigCF!#REF!</f>
        <v>#REF!</v>
      </c>
    </row>
    <row r="72" spans="1:104">
      <c r="A72" t="s">
        <v>105</v>
      </c>
      <c r="C72" s="154" t="s">
        <v>498</v>
      </c>
      <c r="D72" s="95">
        <f t="shared" ref="D72:AI72" si="28">D80</f>
        <v>0</v>
      </c>
      <c r="E72" s="95">
        <f t="shared" si="28"/>
        <v>0</v>
      </c>
      <c r="F72" s="95">
        <f t="shared" si="28"/>
        <v>0</v>
      </c>
      <c r="G72" s="95">
        <f t="shared" si="28"/>
        <v>0</v>
      </c>
      <c r="H72" s="95">
        <f t="shared" si="28"/>
        <v>0</v>
      </c>
      <c r="I72" s="95">
        <f t="shared" si="28"/>
        <v>0</v>
      </c>
      <c r="J72" s="95">
        <f t="shared" si="28"/>
        <v>0</v>
      </c>
      <c r="K72" s="95">
        <f t="shared" si="28"/>
        <v>0</v>
      </c>
      <c r="L72" s="95">
        <f t="shared" si="28"/>
        <v>0</v>
      </c>
      <c r="M72" s="95">
        <f t="shared" si="28"/>
        <v>0</v>
      </c>
      <c r="N72" s="95">
        <f t="shared" si="28"/>
        <v>0</v>
      </c>
      <c r="O72" s="95">
        <f t="shared" si="28"/>
        <v>0</v>
      </c>
      <c r="P72" s="95">
        <f t="shared" si="28"/>
        <v>0</v>
      </c>
      <c r="Q72" s="95">
        <f t="shared" si="28"/>
        <v>0</v>
      </c>
      <c r="R72" s="95">
        <f t="shared" si="28"/>
        <v>0</v>
      </c>
      <c r="S72" s="95">
        <f t="shared" si="28"/>
        <v>0</v>
      </c>
      <c r="T72" s="95">
        <f t="shared" si="28"/>
        <v>0</v>
      </c>
      <c r="U72" s="95">
        <f t="shared" si="28"/>
        <v>0</v>
      </c>
      <c r="V72" s="95">
        <f t="shared" si="28"/>
        <v>0</v>
      </c>
      <c r="W72" s="95">
        <f t="shared" si="28"/>
        <v>0</v>
      </c>
      <c r="X72" s="95">
        <f t="shared" si="28"/>
        <v>0</v>
      </c>
      <c r="Y72" s="95">
        <f t="shared" si="28"/>
        <v>0</v>
      </c>
      <c r="Z72" s="95">
        <f t="shared" si="28"/>
        <v>0</v>
      </c>
      <c r="AA72" s="95">
        <f t="shared" si="28"/>
        <v>0</v>
      </c>
      <c r="AB72" s="95">
        <f t="shared" si="28"/>
        <v>0</v>
      </c>
      <c r="AC72" s="95">
        <f t="shared" si="28"/>
        <v>0</v>
      </c>
      <c r="AD72" s="95">
        <f t="shared" si="28"/>
        <v>0</v>
      </c>
      <c r="AE72" s="95">
        <f t="shared" si="28"/>
        <v>0</v>
      </c>
      <c r="AF72" s="95">
        <f t="shared" si="28"/>
        <v>0</v>
      </c>
      <c r="AG72" s="95">
        <f t="shared" si="28"/>
        <v>0</v>
      </c>
      <c r="AH72" s="95">
        <f t="shared" si="28"/>
        <v>0</v>
      </c>
      <c r="AI72" s="95">
        <f t="shared" si="28"/>
        <v>0</v>
      </c>
      <c r="AJ72" s="95">
        <f t="shared" ref="AJ72:BO72" si="29">AJ80</f>
        <v>0</v>
      </c>
      <c r="AK72" s="95">
        <f t="shared" si="29"/>
        <v>0</v>
      </c>
      <c r="AL72" s="95">
        <f t="shared" si="29"/>
        <v>0</v>
      </c>
      <c r="AM72" s="95">
        <f t="shared" si="29"/>
        <v>0</v>
      </c>
      <c r="AN72" s="95">
        <f t="shared" si="29"/>
        <v>0</v>
      </c>
      <c r="AO72" s="95">
        <f t="shared" si="29"/>
        <v>0</v>
      </c>
      <c r="AP72" s="95">
        <f t="shared" si="29"/>
        <v>0</v>
      </c>
      <c r="AQ72" s="95">
        <f t="shared" si="29"/>
        <v>0</v>
      </c>
      <c r="AR72" s="95">
        <f t="shared" si="29"/>
        <v>0</v>
      </c>
      <c r="AS72" s="95">
        <f t="shared" si="29"/>
        <v>0</v>
      </c>
      <c r="AT72" s="95">
        <f t="shared" si="29"/>
        <v>0</v>
      </c>
      <c r="AU72" s="95">
        <f t="shared" si="29"/>
        <v>0</v>
      </c>
      <c r="AV72" s="95">
        <f t="shared" si="29"/>
        <v>0</v>
      </c>
      <c r="AW72" s="95">
        <f t="shared" si="29"/>
        <v>0</v>
      </c>
      <c r="AX72" s="95">
        <f t="shared" si="29"/>
        <v>0</v>
      </c>
      <c r="AY72" s="95">
        <f t="shared" si="29"/>
        <v>0</v>
      </c>
      <c r="AZ72" s="95">
        <f t="shared" si="29"/>
        <v>0</v>
      </c>
      <c r="BA72" s="95">
        <f t="shared" si="29"/>
        <v>0</v>
      </c>
      <c r="BB72" s="95">
        <f t="shared" si="29"/>
        <v>0</v>
      </c>
      <c r="BC72" s="95">
        <f t="shared" si="29"/>
        <v>0</v>
      </c>
      <c r="BD72" s="95">
        <f t="shared" si="29"/>
        <v>0</v>
      </c>
      <c r="BE72" s="95">
        <f t="shared" si="29"/>
        <v>0</v>
      </c>
      <c r="BF72" s="95">
        <f t="shared" si="29"/>
        <v>0</v>
      </c>
      <c r="BG72" s="95">
        <f t="shared" si="29"/>
        <v>0</v>
      </c>
      <c r="BH72" s="95">
        <f t="shared" si="29"/>
        <v>0</v>
      </c>
      <c r="BI72" s="95">
        <f t="shared" si="29"/>
        <v>0</v>
      </c>
      <c r="BJ72" s="95">
        <f t="shared" si="29"/>
        <v>0</v>
      </c>
      <c r="BK72" s="95">
        <f t="shared" si="29"/>
        <v>0</v>
      </c>
      <c r="BL72" s="95">
        <f t="shared" si="29"/>
        <v>0</v>
      </c>
      <c r="BM72" s="95">
        <f t="shared" si="29"/>
        <v>0</v>
      </c>
      <c r="BN72" s="95">
        <f t="shared" si="29"/>
        <v>0</v>
      </c>
      <c r="BO72" s="95">
        <f t="shared" si="29"/>
        <v>0</v>
      </c>
      <c r="BP72" s="95">
        <f t="shared" ref="BP72:CZ72" si="30">BP80</f>
        <v>0</v>
      </c>
      <c r="BQ72" s="95">
        <f t="shared" si="30"/>
        <v>0</v>
      </c>
      <c r="BR72" s="95">
        <f t="shared" si="30"/>
        <v>0</v>
      </c>
      <c r="BS72" s="95">
        <f t="shared" si="30"/>
        <v>0</v>
      </c>
      <c r="BT72" s="95">
        <f t="shared" si="30"/>
        <v>0</v>
      </c>
      <c r="BU72" s="95">
        <f t="shared" si="30"/>
        <v>0</v>
      </c>
      <c r="BV72" s="95">
        <f t="shared" si="30"/>
        <v>0</v>
      </c>
      <c r="BW72" s="95">
        <f t="shared" si="30"/>
        <v>0</v>
      </c>
      <c r="BX72" s="95">
        <f t="shared" si="30"/>
        <v>0</v>
      </c>
      <c r="BY72" s="95">
        <f t="shared" si="30"/>
        <v>0</v>
      </c>
      <c r="BZ72" s="95">
        <f t="shared" si="30"/>
        <v>0</v>
      </c>
      <c r="CA72" s="95">
        <f t="shared" si="30"/>
        <v>0</v>
      </c>
      <c r="CB72" s="95">
        <f t="shared" si="30"/>
        <v>0</v>
      </c>
      <c r="CC72" s="95">
        <f t="shared" si="30"/>
        <v>0</v>
      </c>
      <c r="CD72" s="95">
        <f t="shared" si="30"/>
        <v>0</v>
      </c>
      <c r="CE72" s="95">
        <f t="shared" si="30"/>
        <v>0</v>
      </c>
      <c r="CF72" s="95">
        <f t="shared" si="30"/>
        <v>0</v>
      </c>
      <c r="CG72" s="95">
        <f t="shared" si="30"/>
        <v>0</v>
      </c>
      <c r="CH72" s="95">
        <f t="shared" si="30"/>
        <v>0</v>
      </c>
      <c r="CI72" s="95">
        <f t="shared" si="30"/>
        <v>0</v>
      </c>
      <c r="CJ72" s="95">
        <f t="shared" si="30"/>
        <v>0</v>
      </c>
      <c r="CK72" s="95">
        <f t="shared" si="30"/>
        <v>0</v>
      </c>
      <c r="CL72" s="95">
        <f t="shared" si="30"/>
        <v>0</v>
      </c>
      <c r="CM72" s="95">
        <f t="shared" si="30"/>
        <v>0</v>
      </c>
      <c r="CN72" s="95">
        <f t="shared" si="30"/>
        <v>0</v>
      </c>
      <c r="CO72" s="95">
        <f t="shared" si="30"/>
        <v>0</v>
      </c>
      <c r="CP72" s="95">
        <f t="shared" si="30"/>
        <v>0</v>
      </c>
      <c r="CQ72" s="95">
        <f t="shared" si="30"/>
        <v>0</v>
      </c>
      <c r="CR72" s="95">
        <f t="shared" si="30"/>
        <v>0</v>
      </c>
      <c r="CS72" s="95">
        <f t="shared" si="30"/>
        <v>0</v>
      </c>
      <c r="CT72" s="95">
        <f t="shared" si="30"/>
        <v>0</v>
      </c>
      <c r="CU72" s="95">
        <f t="shared" si="30"/>
        <v>0</v>
      </c>
      <c r="CV72" s="95">
        <f t="shared" si="30"/>
        <v>0</v>
      </c>
      <c r="CW72" s="95">
        <f t="shared" si="30"/>
        <v>0</v>
      </c>
      <c r="CX72" s="95">
        <f t="shared" si="30"/>
        <v>0</v>
      </c>
      <c r="CY72" s="95">
        <f t="shared" si="30"/>
        <v>0</v>
      </c>
      <c r="CZ72" s="95">
        <f t="shared" si="30"/>
        <v>0</v>
      </c>
    </row>
    <row r="73" spans="1:104">
      <c r="A73" t="s">
        <v>106</v>
      </c>
      <c r="C73" s="154" t="s">
        <v>463</v>
      </c>
      <c r="D73" s="95">
        <f>MAX(0,D71-D72)</f>
        <v>0</v>
      </c>
      <c r="E73" s="95">
        <f t="shared" ref="E73:BP73" si="31">MAX(0,E71-E72)</f>
        <v>0</v>
      </c>
      <c r="F73" s="95">
        <f t="shared" si="31"/>
        <v>0</v>
      </c>
      <c r="G73" s="95">
        <f t="shared" si="31"/>
        <v>0</v>
      </c>
      <c r="H73" s="95">
        <f t="shared" si="31"/>
        <v>0</v>
      </c>
      <c r="I73" s="95">
        <f t="shared" si="31"/>
        <v>0</v>
      </c>
      <c r="J73" s="95">
        <f t="shared" si="31"/>
        <v>0</v>
      </c>
      <c r="K73" s="95">
        <f t="shared" si="31"/>
        <v>0</v>
      </c>
      <c r="L73" s="95">
        <f t="shared" si="31"/>
        <v>0</v>
      </c>
      <c r="M73" s="95">
        <f t="shared" si="31"/>
        <v>0</v>
      </c>
      <c r="N73" s="95">
        <f t="shared" si="31"/>
        <v>0</v>
      </c>
      <c r="O73" s="95">
        <f t="shared" si="31"/>
        <v>0</v>
      </c>
      <c r="P73" s="95">
        <f t="shared" si="31"/>
        <v>0</v>
      </c>
      <c r="Q73" s="95">
        <f t="shared" si="31"/>
        <v>0</v>
      </c>
      <c r="R73" s="95">
        <f t="shared" si="31"/>
        <v>0</v>
      </c>
      <c r="S73" s="95">
        <f t="shared" si="31"/>
        <v>0</v>
      </c>
      <c r="T73" s="95">
        <f t="shared" si="31"/>
        <v>0</v>
      </c>
      <c r="U73" s="95">
        <f t="shared" si="31"/>
        <v>0</v>
      </c>
      <c r="V73" s="95">
        <f t="shared" si="31"/>
        <v>0</v>
      </c>
      <c r="W73" s="95">
        <f t="shared" si="31"/>
        <v>0</v>
      </c>
      <c r="X73" s="95">
        <f t="shared" si="31"/>
        <v>0</v>
      </c>
      <c r="Y73" s="95">
        <f t="shared" si="31"/>
        <v>0</v>
      </c>
      <c r="Z73" s="95">
        <f t="shared" si="31"/>
        <v>0</v>
      </c>
      <c r="AA73" s="95">
        <f t="shared" si="31"/>
        <v>0</v>
      </c>
      <c r="AB73" s="95">
        <f t="shared" si="31"/>
        <v>0</v>
      </c>
      <c r="AC73" s="95">
        <f t="shared" si="31"/>
        <v>0</v>
      </c>
      <c r="AD73" s="95">
        <f t="shared" si="31"/>
        <v>0</v>
      </c>
      <c r="AE73" s="95">
        <f t="shared" si="31"/>
        <v>0</v>
      </c>
      <c r="AF73" s="95">
        <f t="shared" si="31"/>
        <v>0</v>
      </c>
      <c r="AG73" s="95">
        <f t="shared" si="31"/>
        <v>0</v>
      </c>
      <c r="AH73" s="95">
        <f t="shared" si="31"/>
        <v>0</v>
      </c>
      <c r="AI73" s="95">
        <f t="shared" si="31"/>
        <v>0</v>
      </c>
      <c r="AJ73" s="95">
        <f t="shared" si="31"/>
        <v>0</v>
      </c>
      <c r="AK73" s="95">
        <f t="shared" si="31"/>
        <v>0</v>
      </c>
      <c r="AL73" s="95">
        <f t="shared" si="31"/>
        <v>0</v>
      </c>
      <c r="AM73" s="95">
        <f t="shared" si="31"/>
        <v>0</v>
      </c>
      <c r="AN73" s="95">
        <f t="shared" si="31"/>
        <v>0</v>
      </c>
      <c r="AO73" s="95">
        <f t="shared" si="31"/>
        <v>0</v>
      </c>
      <c r="AP73" s="95">
        <f t="shared" si="31"/>
        <v>0</v>
      </c>
      <c r="AQ73" s="95">
        <f t="shared" si="31"/>
        <v>0</v>
      </c>
      <c r="AR73" s="95">
        <f t="shared" si="31"/>
        <v>0</v>
      </c>
      <c r="AS73" s="95">
        <f t="shared" si="31"/>
        <v>0</v>
      </c>
      <c r="AT73" s="95">
        <f t="shared" si="31"/>
        <v>0</v>
      </c>
      <c r="AU73" s="95">
        <f t="shared" si="31"/>
        <v>0</v>
      </c>
      <c r="AV73" s="95">
        <f t="shared" si="31"/>
        <v>0</v>
      </c>
      <c r="AW73" s="95">
        <f t="shared" si="31"/>
        <v>0</v>
      </c>
      <c r="AX73" s="95">
        <f t="shared" si="31"/>
        <v>0</v>
      </c>
      <c r="AY73" s="95">
        <f t="shared" si="31"/>
        <v>0</v>
      </c>
      <c r="AZ73" s="95">
        <f t="shared" si="31"/>
        <v>0</v>
      </c>
      <c r="BA73" s="95">
        <f t="shared" si="31"/>
        <v>0</v>
      </c>
      <c r="BB73" s="95">
        <f t="shared" si="31"/>
        <v>0</v>
      </c>
      <c r="BC73" s="95">
        <f t="shared" si="31"/>
        <v>0</v>
      </c>
      <c r="BD73" s="95">
        <f t="shared" si="31"/>
        <v>0</v>
      </c>
      <c r="BE73" s="95">
        <f t="shared" si="31"/>
        <v>0</v>
      </c>
      <c r="BF73" s="95">
        <f t="shared" si="31"/>
        <v>0</v>
      </c>
      <c r="BG73" s="95">
        <f t="shared" si="31"/>
        <v>0</v>
      </c>
      <c r="BH73" s="95">
        <f t="shared" si="31"/>
        <v>0</v>
      </c>
      <c r="BI73" s="95">
        <f t="shared" si="31"/>
        <v>0</v>
      </c>
      <c r="BJ73" s="95">
        <f t="shared" si="31"/>
        <v>0</v>
      </c>
      <c r="BK73" s="95">
        <f t="shared" si="31"/>
        <v>0</v>
      </c>
      <c r="BL73" s="95" t="e">
        <f t="shared" si="31"/>
        <v>#REF!</v>
      </c>
      <c r="BM73" s="95" t="e">
        <f t="shared" si="31"/>
        <v>#REF!</v>
      </c>
      <c r="BN73" s="95" t="e">
        <f t="shared" si="31"/>
        <v>#REF!</v>
      </c>
      <c r="BO73" s="95" t="e">
        <f t="shared" si="31"/>
        <v>#REF!</v>
      </c>
      <c r="BP73" s="95" t="e">
        <f t="shared" si="31"/>
        <v>#REF!</v>
      </c>
      <c r="BQ73" s="95" t="e">
        <f t="shared" ref="BQ73:CZ73" si="32">MAX(0,BQ71-BQ72)</f>
        <v>#REF!</v>
      </c>
      <c r="BR73" s="95" t="e">
        <f t="shared" si="32"/>
        <v>#REF!</v>
      </c>
      <c r="BS73" s="95" t="e">
        <f t="shared" si="32"/>
        <v>#REF!</v>
      </c>
      <c r="BT73" s="95" t="e">
        <f t="shared" si="32"/>
        <v>#REF!</v>
      </c>
      <c r="BU73" s="95" t="e">
        <f t="shared" si="32"/>
        <v>#REF!</v>
      </c>
      <c r="BV73" s="95" t="e">
        <f t="shared" si="32"/>
        <v>#REF!</v>
      </c>
      <c r="BW73" s="95" t="e">
        <f t="shared" si="32"/>
        <v>#REF!</v>
      </c>
      <c r="BX73" s="95" t="e">
        <f t="shared" si="32"/>
        <v>#REF!</v>
      </c>
      <c r="BY73" s="95" t="e">
        <f t="shared" si="32"/>
        <v>#REF!</v>
      </c>
      <c r="BZ73" s="95" t="e">
        <f t="shared" si="32"/>
        <v>#REF!</v>
      </c>
      <c r="CA73" s="95" t="e">
        <f t="shared" si="32"/>
        <v>#REF!</v>
      </c>
      <c r="CB73" s="95" t="e">
        <f t="shared" si="32"/>
        <v>#REF!</v>
      </c>
      <c r="CC73" s="95" t="e">
        <f t="shared" si="32"/>
        <v>#REF!</v>
      </c>
      <c r="CD73" s="95" t="e">
        <f t="shared" si="32"/>
        <v>#REF!</v>
      </c>
      <c r="CE73" s="95" t="e">
        <f t="shared" si="32"/>
        <v>#REF!</v>
      </c>
      <c r="CF73" s="95" t="e">
        <f t="shared" si="32"/>
        <v>#REF!</v>
      </c>
      <c r="CG73" s="95" t="e">
        <f t="shared" si="32"/>
        <v>#REF!</v>
      </c>
      <c r="CH73" s="95" t="e">
        <f t="shared" si="32"/>
        <v>#REF!</v>
      </c>
      <c r="CI73" s="95" t="e">
        <f t="shared" si="32"/>
        <v>#REF!</v>
      </c>
      <c r="CJ73" s="95" t="e">
        <f t="shared" si="32"/>
        <v>#REF!</v>
      </c>
      <c r="CK73" s="95" t="e">
        <f t="shared" si="32"/>
        <v>#REF!</v>
      </c>
      <c r="CL73" s="95" t="e">
        <f t="shared" si="32"/>
        <v>#REF!</v>
      </c>
      <c r="CM73" s="95" t="e">
        <f t="shared" si="32"/>
        <v>#REF!</v>
      </c>
      <c r="CN73" s="95" t="e">
        <f t="shared" si="32"/>
        <v>#REF!</v>
      </c>
      <c r="CO73" s="95" t="e">
        <f t="shared" si="32"/>
        <v>#REF!</v>
      </c>
      <c r="CP73" s="95" t="e">
        <f t="shared" si="32"/>
        <v>#REF!</v>
      </c>
      <c r="CQ73" s="95" t="e">
        <f t="shared" si="32"/>
        <v>#REF!</v>
      </c>
      <c r="CR73" s="95" t="e">
        <f t="shared" si="32"/>
        <v>#REF!</v>
      </c>
      <c r="CS73" s="95" t="e">
        <f t="shared" si="32"/>
        <v>#REF!</v>
      </c>
      <c r="CT73" s="95" t="e">
        <f t="shared" si="32"/>
        <v>#REF!</v>
      </c>
      <c r="CU73" s="95" t="e">
        <f t="shared" si="32"/>
        <v>#REF!</v>
      </c>
      <c r="CV73" s="95" t="e">
        <f t="shared" si="32"/>
        <v>#REF!</v>
      </c>
      <c r="CW73" s="95" t="e">
        <f t="shared" si="32"/>
        <v>#REF!</v>
      </c>
      <c r="CX73" s="95" t="e">
        <f t="shared" si="32"/>
        <v>#REF!</v>
      </c>
      <c r="CY73" s="95" t="e">
        <f t="shared" si="32"/>
        <v>#REF!</v>
      </c>
      <c r="CZ73" s="95" t="e">
        <f t="shared" si="32"/>
        <v>#REF!</v>
      </c>
    </row>
    <row r="74" spans="1:104">
      <c r="A74" t="s">
        <v>107</v>
      </c>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6"/>
      <c r="BQ74" s="96"/>
      <c r="BR74" s="96"/>
      <c r="BS74" s="96"/>
      <c r="BT74" s="96"/>
      <c r="BU74" s="96"/>
      <c r="BV74" s="96"/>
      <c r="BW74" s="96"/>
      <c r="BX74" s="96"/>
      <c r="BY74" s="96"/>
      <c r="BZ74" s="96"/>
      <c r="CA74" s="96"/>
      <c r="CB74" s="96"/>
      <c r="CC74" s="96"/>
      <c r="CD74" s="96"/>
      <c r="CE74" s="96"/>
      <c r="CF74" s="96"/>
      <c r="CG74" s="96"/>
      <c r="CH74" s="96"/>
      <c r="CI74" s="96"/>
      <c r="CJ74" s="96"/>
      <c r="CK74" s="96"/>
      <c r="CL74" s="96"/>
      <c r="CM74" s="96"/>
      <c r="CN74" s="96"/>
      <c r="CO74" s="96"/>
      <c r="CP74" s="96"/>
      <c r="CQ74" s="96"/>
      <c r="CR74" s="96"/>
      <c r="CS74" s="96"/>
      <c r="CT74" s="96"/>
      <c r="CU74" s="96"/>
      <c r="CV74" s="96"/>
      <c r="CW74" s="96"/>
      <c r="CX74" s="96"/>
      <c r="CY74" s="96"/>
      <c r="CZ74" s="96"/>
    </row>
    <row r="75" spans="1:104">
      <c r="A75" t="s">
        <v>108</v>
      </c>
      <c r="C75" s="154" t="s">
        <v>565</v>
      </c>
      <c r="D75" s="95">
        <f t="shared" ref="D75:AI75" si="33">D68+D73</f>
        <v>0</v>
      </c>
      <c r="E75" s="95">
        <f t="shared" si="33"/>
        <v>0</v>
      </c>
      <c r="F75" s="95">
        <f t="shared" si="33"/>
        <v>0</v>
      </c>
      <c r="G75" s="95">
        <f t="shared" si="33"/>
        <v>0</v>
      </c>
      <c r="H75" s="95">
        <f t="shared" si="33"/>
        <v>0</v>
      </c>
      <c r="I75" s="95">
        <f t="shared" si="33"/>
        <v>0</v>
      </c>
      <c r="J75" s="95">
        <f t="shared" si="33"/>
        <v>0</v>
      </c>
      <c r="K75" s="95">
        <f t="shared" si="33"/>
        <v>0</v>
      </c>
      <c r="L75" s="95">
        <f t="shared" si="33"/>
        <v>0</v>
      </c>
      <c r="M75" s="95">
        <f t="shared" si="33"/>
        <v>0</v>
      </c>
      <c r="N75" s="95">
        <f t="shared" si="33"/>
        <v>0</v>
      </c>
      <c r="O75" s="95">
        <f t="shared" si="33"/>
        <v>0</v>
      </c>
      <c r="P75" s="95">
        <f t="shared" si="33"/>
        <v>0</v>
      </c>
      <c r="Q75" s="95">
        <f t="shared" si="33"/>
        <v>0</v>
      </c>
      <c r="R75" s="95">
        <f t="shared" si="33"/>
        <v>0</v>
      </c>
      <c r="S75" s="95">
        <f t="shared" si="33"/>
        <v>0</v>
      </c>
      <c r="T75" s="95">
        <f t="shared" si="33"/>
        <v>0</v>
      </c>
      <c r="U75" s="95">
        <f t="shared" si="33"/>
        <v>0</v>
      </c>
      <c r="V75" s="95">
        <f t="shared" si="33"/>
        <v>0</v>
      </c>
      <c r="W75" s="95">
        <f t="shared" si="33"/>
        <v>0</v>
      </c>
      <c r="X75" s="95">
        <f t="shared" si="33"/>
        <v>0</v>
      </c>
      <c r="Y75" s="95">
        <f t="shared" si="33"/>
        <v>0</v>
      </c>
      <c r="Z75" s="95">
        <f t="shared" si="33"/>
        <v>0</v>
      </c>
      <c r="AA75" s="95">
        <f t="shared" si="33"/>
        <v>0</v>
      </c>
      <c r="AB75" s="95">
        <f t="shared" si="33"/>
        <v>0</v>
      </c>
      <c r="AC75" s="95">
        <f t="shared" si="33"/>
        <v>0</v>
      </c>
      <c r="AD75" s="95">
        <f t="shared" si="33"/>
        <v>0</v>
      </c>
      <c r="AE75" s="95">
        <f t="shared" si="33"/>
        <v>0</v>
      </c>
      <c r="AF75" s="95">
        <f t="shared" si="33"/>
        <v>0</v>
      </c>
      <c r="AG75" s="95">
        <f t="shared" si="33"/>
        <v>0</v>
      </c>
      <c r="AH75" s="95">
        <f t="shared" si="33"/>
        <v>0</v>
      </c>
      <c r="AI75" s="95">
        <f t="shared" si="33"/>
        <v>0</v>
      </c>
      <c r="AJ75" s="95">
        <f t="shared" ref="AJ75:BO75" si="34">AJ68+AJ73</f>
        <v>0</v>
      </c>
      <c r="AK75" s="95">
        <f t="shared" si="34"/>
        <v>0</v>
      </c>
      <c r="AL75" s="95">
        <f t="shared" si="34"/>
        <v>0</v>
      </c>
      <c r="AM75" s="95">
        <f t="shared" si="34"/>
        <v>0</v>
      </c>
      <c r="AN75" s="95">
        <f t="shared" si="34"/>
        <v>0</v>
      </c>
      <c r="AO75" s="95">
        <f t="shared" si="34"/>
        <v>0</v>
      </c>
      <c r="AP75" s="95">
        <f t="shared" si="34"/>
        <v>0</v>
      </c>
      <c r="AQ75" s="95">
        <f t="shared" si="34"/>
        <v>0</v>
      </c>
      <c r="AR75" s="95">
        <f t="shared" si="34"/>
        <v>0</v>
      </c>
      <c r="AS75" s="95">
        <f t="shared" si="34"/>
        <v>0</v>
      </c>
      <c r="AT75" s="95">
        <f t="shared" si="34"/>
        <v>0</v>
      </c>
      <c r="AU75" s="95">
        <f t="shared" si="34"/>
        <v>0</v>
      </c>
      <c r="AV75" s="95">
        <f t="shared" si="34"/>
        <v>0</v>
      </c>
      <c r="AW75" s="95">
        <f t="shared" si="34"/>
        <v>0</v>
      </c>
      <c r="AX75" s="95">
        <f t="shared" si="34"/>
        <v>0</v>
      </c>
      <c r="AY75" s="95">
        <f t="shared" si="34"/>
        <v>0</v>
      </c>
      <c r="AZ75" s="95">
        <f t="shared" si="34"/>
        <v>0</v>
      </c>
      <c r="BA75" s="95">
        <f t="shared" si="34"/>
        <v>0</v>
      </c>
      <c r="BB75" s="95">
        <f t="shared" si="34"/>
        <v>0</v>
      </c>
      <c r="BC75" s="95">
        <f t="shared" si="34"/>
        <v>0</v>
      </c>
      <c r="BD75" s="95">
        <f t="shared" si="34"/>
        <v>0</v>
      </c>
      <c r="BE75" s="95">
        <f t="shared" si="34"/>
        <v>0</v>
      </c>
      <c r="BF75" s="95">
        <f t="shared" si="34"/>
        <v>0</v>
      </c>
      <c r="BG75" s="95">
        <f t="shared" si="34"/>
        <v>0</v>
      </c>
      <c r="BH75" s="95">
        <f t="shared" si="34"/>
        <v>0</v>
      </c>
      <c r="BI75" s="95">
        <f t="shared" si="34"/>
        <v>0</v>
      </c>
      <c r="BJ75" s="95">
        <f t="shared" si="34"/>
        <v>0</v>
      </c>
      <c r="BK75" s="95">
        <f t="shared" si="34"/>
        <v>0</v>
      </c>
      <c r="BL75" s="95" t="e">
        <f t="shared" si="34"/>
        <v>#REF!</v>
      </c>
      <c r="BM75" s="95" t="e">
        <f t="shared" si="34"/>
        <v>#REF!</v>
      </c>
      <c r="BN75" s="95" t="e">
        <f t="shared" si="34"/>
        <v>#REF!</v>
      </c>
      <c r="BO75" s="95" t="e">
        <f t="shared" si="34"/>
        <v>#REF!</v>
      </c>
      <c r="BP75" s="95" t="e">
        <f t="shared" ref="BP75:CZ75" si="35">BP68+BP73</f>
        <v>#REF!</v>
      </c>
      <c r="BQ75" s="95" t="e">
        <f t="shared" si="35"/>
        <v>#REF!</v>
      </c>
      <c r="BR75" s="95" t="e">
        <f t="shared" si="35"/>
        <v>#REF!</v>
      </c>
      <c r="BS75" s="95" t="e">
        <f t="shared" si="35"/>
        <v>#REF!</v>
      </c>
      <c r="BT75" s="95" t="e">
        <f t="shared" si="35"/>
        <v>#REF!</v>
      </c>
      <c r="BU75" s="95" t="e">
        <f t="shared" si="35"/>
        <v>#REF!</v>
      </c>
      <c r="BV75" s="95" t="e">
        <f t="shared" si="35"/>
        <v>#REF!</v>
      </c>
      <c r="BW75" s="95" t="e">
        <f t="shared" si="35"/>
        <v>#REF!</v>
      </c>
      <c r="BX75" s="95" t="e">
        <f t="shared" si="35"/>
        <v>#REF!</v>
      </c>
      <c r="BY75" s="95" t="e">
        <f t="shared" si="35"/>
        <v>#REF!</v>
      </c>
      <c r="BZ75" s="95" t="e">
        <f t="shared" si="35"/>
        <v>#REF!</v>
      </c>
      <c r="CA75" s="95" t="e">
        <f t="shared" si="35"/>
        <v>#REF!</v>
      </c>
      <c r="CB75" s="95" t="e">
        <f t="shared" si="35"/>
        <v>#REF!</v>
      </c>
      <c r="CC75" s="95" t="e">
        <f t="shared" si="35"/>
        <v>#REF!</v>
      </c>
      <c r="CD75" s="95" t="e">
        <f t="shared" si="35"/>
        <v>#REF!</v>
      </c>
      <c r="CE75" s="95" t="e">
        <f t="shared" si="35"/>
        <v>#REF!</v>
      </c>
      <c r="CF75" s="95" t="e">
        <f t="shared" si="35"/>
        <v>#REF!</v>
      </c>
      <c r="CG75" s="95" t="e">
        <f t="shared" si="35"/>
        <v>#REF!</v>
      </c>
      <c r="CH75" s="95" t="e">
        <f t="shared" si="35"/>
        <v>#REF!</v>
      </c>
      <c r="CI75" s="95" t="e">
        <f t="shared" si="35"/>
        <v>#REF!</v>
      </c>
      <c r="CJ75" s="95" t="e">
        <f t="shared" si="35"/>
        <v>#REF!</v>
      </c>
      <c r="CK75" s="95" t="e">
        <f t="shared" si="35"/>
        <v>#REF!</v>
      </c>
      <c r="CL75" s="95" t="e">
        <f t="shared" si="35"/>
        <v>#REF!</v>
      </c>
      <c r="CM75" s="95" t="e">
        <f t="shared" si="35"/>
        <v>#REF!</v>
      </c>
      <c r="CN75" s="95" t="e">
        <f t="shared" si="35"/>
        <v>#REF!</v>
      </c>
      <c r="CO75" s="95" t="e">
        <f t="shared" si="35"/>
        <v>#REF!</v>
      </c>
      <c r="CP75" s="95" t="e">
        <f t="shared" si="35"/>
        <v>#REF!</v>
      </c>
      <c r="CQ75" s="95" t="e">
        <f t="shared" si="35"/>
        <v>#REF!</v>
      </c>
      <c r="CR75" s="95" t="e">
        <f t="shared" si="35"/>
        <v>#REF!</v>
      </c>
      <c r="CS75" s="95" t="e">
        <f t="shared" si="35"/>
        <v>#REF!</v>
      </c>
      <c r="CT75" s="95" t="e">
        <f t="shared" si="35"/>
        <v>#REF!</v>
      </c>
      <c r="CU75" s="95" t="e">
        <f t="shared" si="35"/>
        <v>#REF!</v>
      </c>
      <c r="CV75" s="95" t="e">
        <f t="shared" si="35"/>
        <v>#REF!</v>
      </c>
      <c r="CW75" s="95" t="e">
        <f t="shared" si="35"/>
        <v>#REF!</v>
      </c>
      <c r="CX75" s="95" t="e">
        <f t="shared" si="35"/>
        <v>#REF!</v>
      </c>
      <c r="CY75" s="95" t="e">
        <f t="shared" si="35"/>
        <v>#REF!</v>
      </c>
      <c r="CZ75" s="95" t="e">
        <f t="shared" si="35"/>
        <v>#REF!</v>
      </c>
    </row>
    <row r="76" spans="1:104">
      <c r="A76" t="s">
        <v>109</v>
      </c>
    </row>
    <row r="77" spans="1:104">
      <c r="A77" t="s">
        <v>110</v>
      </c>
    </row>
    <row r="78" spans="1:104">
      <c r="A78" t="s">
        <v>111</v>
      </c>
      <c r="B78" t="s">
        <v>904</v>
      </c>
    </row>
    <row r="79" spans="1:104">
      <c r="A79" t="s">
        <v>112</v>
      </c>
      <c r="C79" s="94" t="s">
        <v>769</v>
      </c>
      <c r="D79" s="126">
        <v>60</v>
      </c>
      <c r="E79" s="126">
        <v>60</v>
      </c>
      <c r="F79" s="126">
        <v>60</v>
      </c>
      <c r="G79" s="126">
        <v>60</v>
      </c>
      <c r="H79" s="126">
        <v>60</v>
      </c>
      <c r="I79" s="126">
        <v>60</v>
      </c>
      <c r="J79" s="126">
        <v>60</v>
      </c>
      <c r="K79" s="126">
        <v>60</v>
      </c>
      <c r="L79" s="126">
        <v>60</v>
      </c>
      <c r="M79" s="126">
        <v>60</v>
      </c>
      <c r="N79" s="126">
        <v>60</v>
      </c>
      <c r="O79" s="126">
        <v>60</v>
      </c>
      <c r="P79" s="126">
        <v>60</v>
      </c>
      <c r="Q79" s="126">
        <v>60</v>
      </c>
      <c r="R79" s="126">
        <v>60</v>
      </c>
      <c r="S79" s="126">
        <v>60</v>
      </c>
      <c r="T79" s="126">
        <v>60</v>
      </c>
      <c r="U79" s="126">
        <v>60</v>
      </c>
      <c r="V79" s="126">
        <v>60</v>
      </c>
      <c r="W79" s="126">
        <v>60</v>
      </c>
      <c r="X79" s="126">
        <v>60</v>
      </c>
      <c r="Y79" s="126">
        <v>60</v>
      </c>
      <c r="Z79" s="126">
        <v>60</v>
      </c>
      <c r="AA79" s="126">
        <v>60</v>
      </c>
      <c r="AB79" s="126">
        <v>60</v>
      </c>
      <c r="AC79" s="126">
        <v>60</v>
      </c>
      <c r="AD79" s="126">
        <v>60</v>
      </c>
      <c r="AE79" s="126">
        <v>60</v>
      </c>
      <c r="AF79" s="126">
        <v>60</v>
      </c>
      <c r="AG79" s="126">
        <v>60</v>
      </c>
      <c r="AH79" s="126">
        <v>60</v>
      </c>
      <c r="AI79" s="126">
        <v>60</v>
      </c>
      <c r="AJ79" s="126">
        <v>60</v>
      </c>
      <c r="AK79" s="126">
        <v>60</v>
      </c>
      <c r="AL79" s="126">
        <v>60</v>
      </c>
      <c r="AM79" s="126">
        <v>110</v>
      </c>
      <c r="AN79" s="126">
        <v>110</v>
      </c>
      <c r="AO79" s="126">
        <v>110</v>
      </c>
      <c r="AP79" s="126">
        <v>110</v>
      </c>
      <c r="AQ79" s="126">
        <v>110</v>
      </c>
      <c r="AR79" s="126">
        <v>110</v>
      </c>
      <c r="AS79" s="126">
        <v>110</v>
      </c>
      <c r="AT79" s="126">
        <v>110</v>
      </c>
      <c r="AU79" s="126">
        <v>110</v>
      </c>
      <c r="AV79" s="126">
        <v>110</v>
      </c>
      <c r="AW79" s="126">
        <v>110</v>
      </c>
      <c r="AX79" s="126">
        <v>110</v>
      </c>
      <c r="AY79" s="126">
        <v>110</v>
      </c>
      <c r="AZ79" s="126">
        <v>110</v>
      </c>
      <c r="BA79" s="126">
        <v>110</v>
      </c>
      <c r="BB79" s="126">
        <v>110</v>
      </c>
      <c r="BC79" s="126">
        <v>110</v>
      </c>
      <c r="BD79" s="126">
        <v>110</v>
      </c>
      <c r="BE79" s="126">
        <v>110</v>
      </c>
      <c r="BF79" s="126">
        <v>110</v>
      </c>
      <c r="BG79" s="126">
        <v>110</v>
      </c>
      <c r="BH79" s="126">
        <v>110</v>
      </c>
      <c r="BI79" s="126">
        <v>110</v>
      </c>
      <c r="BJ79" s="126">
        <v>110</v>
      </c>
      <c r="BK79" s="126">
        <v>110</v>
      </c>
      <c r="BL79" s="126"/>
      <c r="BM79" s="126"/>
      <c r="BN79" s="126"/>
      <c r="BO79" s="126"/>
      <c r="BP79" s="126"/>
      <c r="BQ79" s="126"/>
      <c r="BR79" s="126"/>
      <c r="BS79" s="126"/>
      <c r="BT79" s="126"/>
      <c r="BU79" s="126"/>
      <c r="BV79" s="126"/>
      <c r="BW79" s="126"/>
      <c r="BX79" s="126"/>
      <c r="BY79" s="126"/>
      <c r="BZ79" s="126"/>
      <c r="CA79" s="126"/>
      <c r="CB79" s="126"/>
      <c r="CC79" s="126"/>
      <c r="CD79" s="126"/>
      <c r="CE79" s="126"/>
      <c r="CF79" s="126"/>
      <c r="CG79" s="126"/>
      <c r="CH79" s="126"/>
      <c r="CI79" s="126"/>
      <c r="CJ79" s="126"/>
      <c r="CK79" s="126"/>
      <c r="CL79" s="126"/>
      <c r="CM79" s="126"/>
      <c r="CN79" s="126"/>
      <c r="CO79" s="126"/>
      <c r="CP79" s="126"/>
      <c r="CQ79" s="126"/>
      <c r="CR79" s="126"/>
      <c r="CS79" s="126"/>
      <c r="CT79" s="126"/>
      <c r="CU79" s="126"/>
      <c r="CV79" s="126"/>
      <c r="CW79" s="126"/>
      <c r="CX79" s="126"/>
      <c r="CY79" s="126"/>
      <c r="CZ79" s="126"/>
    </row>
    <row r="80" spans="1:104">
      <c r="A80" t="s">
        <v>113</v>
      </c>
      <c r="C80" s="94" t="s">
        <v>770</v>
      </c>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126"/>
      <c r="CN80" s="126"/>
      <c r="CO80" s="126"/>
      <c r="CP80" s="126"/>
      <c r="CQ80" s="126"/>
      <c r="CR80" s="126"/>
      <c r="CS80" s="126"/>
      <c r="CT80" s="126"/>
      <c r="CU80" s="126"/>
      <c r="CV80" s="126"/>
      <c r="CW80" s="126"/>
      <c r="CX80" s="126"/>
      <c r="CY80" s="126"/>
      <c r="CZ80" s="126"/>
    </row>
    <row r="81" spans="1:104">
      <c r="A81" t="s">
        <v>114</v>
      </c>
    </row>
    <row r="82" spans="1:104">
      <c r="A82" t="s">
        <v>115</v>
      </c>
    </row>
    <row r="83" spans="1:104">
      <c r="A83" t="s">
        <v>116</v>
      </c>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6"/>
      <c r="BR83" s="96"/>
      <c r="BS83" s="96"/>
      <c r="BT83" s="96"/>
      <c r="BU83" s="96"/>
      <c r="BV83" s="96"/>
      <c r="BW83" s="96"/>
      <c r="BX83" s="96"/>
      <c r="BY83" s="96"/>
      <c r="BZ83" s="96"/>
      <c r="CA83" s="96"/>
      <c r="CB83" s="96"/>
      <c r="CC83" s="96"/>
      <c r="CD83" s="96"/>
      <c r="CE83" s="96"/>
      <c r="CF83" s="96"/>
      <c r="CG83" s="96"/>
      <c r="CH83" s="96"/>
      <c r="CI83" s="96"/>
      <c r="CJ83" s="96"/>
      <c r="CK83" s="96"/>
      <c r="CL83" s="96"/>
      <c r="CM83" s="96"/>
      <c r="CN83" s="96"/>
      <c r="CO83" s="96"/>
      <c r="CP83" s="96"/>
      <c r="CQ83" s="96"/>
      <c r="CR83" s="96"/>
      <c r="CS83" s="96"/>
      <c r="CT83" s="96"/>
      <c r="CU83" s="96"/>
      <c r="CV83" s="96"/>
      <c r="CW83" s="96"/>
      <c r="CX83" s="96"/>
      <c r="CY83" s="96"/>
      <c r="CZ83" s="96"/>
    </row>
    <row r="84" spans="1:104">
      <c r="A84" t="s">
        <v>117</v>
      </c>
      <c r="B84" t="s">
        <v>649</v>
      </c>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c r="BZ84" s="96"/>
      <c r="CA84" s="96"/>
      <c r="CB84" s="96"/>
      <c r="CC84" s="96"/>
      <c r="CD84" s="96"/>
      <c r="CE84" s="96"/>
      <c r="CF84" s="96"/>
      <c r="CG84" s="96"/>
      <c r="CH84" s="96"/>
      <c r="CI84" s="96"/>
      <c r="CJ84" s="96"/>
      <c r="CK84" s="96"/>
      <c r="CL84" s="96"/>
      <c r="CM84" s="96"/>
      <c r="CN84" s="96"/>
      <c r="CO84" s="96"/>
      <c r="CP84" s="96"/>
      <c r="CQ84" s="96"/>
      <c r="CR84" s="96"/>
      <c r="CS84" s="96"/>
      <c r="CT84" s="96"/>
      <c r="CU84" s="96"/>
      <c r="CV84" s="96"/>
      <c r="CW84" s="96"/>
      <c r="CX84" s="96"/>
      <c r="CY84" s="96"/>
      <c r="CZ84" s="96"/>
    </row>
    <row r="85" spans="1:104">
      <c r="A85" t="s">
        <v>118</v>
      </c>
      <c r="B85" t="s">
        <v>566</v>
      </c>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c r="BG85" s="96"/>
      <c r="BH85" s="96"/>
      <c r="BI85" s="96"/>
      <c r="BJ85" s="96"/>
      <c r="BK85" s="96"/>
      <c r="BL85" s="96"/>
      <c r="BM85" s="96"/>
      <c r="BN85" s="96"/>
      <c r="BO85" s="96"/>
      <c r="BP85" s="96"/>
      <c r="BQ85" s="96"/>
      <c r="BR85" s="96"/>
      <c r="BS85" s="96"/>
      <c r="BT85" s="96"/>
      <c r="BU85" s="96"/>
      <c r="BV85" s="96"/>
      <c r="BW85" s="96"/>
      <c r="BX85" s="96"/>
      <c r="BY85" s="96"/>
      <c r="BZ85" s="96"/>
      <c r="CA85" s="96"/>
      <c r="CB85" s="96"/>
      <c r="CC85" s="96"/>
      <c r="CD85" s="96"/>
      <c r="CE85" s="96"/>
      <c r="CF85" s="96"/>
      <c r="CG85" s="96"/>
      <c r="CH85" s="96"/>
      <c r="CI85" s="96"/>
      <c r="CJ85" s="96"/>
      <c r="CK85" s="96"/>
      <c r="CL85" s="96"/>
      <c r="CM85" s="96"/>
      <c r="CN85" s="96"/>
      <c r="CO85" s="96"/>
      <c r="CP85" s="96"/>
      <c r="CQ85" s="96"/>
      <c r="CR85" s="96"/>
      <c r="CS85" s="96"/>
      <c r="CT85" s="96"/>
      <c r="CU85" s="96"/>
      <c r="CV85" s="96"/>
      <c r="CW85" s="96"/>
      <c r="CX85" s="96"/>
      <c r="CY85" s="96"/>
      <c r="CZ85" s="96"/>
    </row>
    <row r="86" spans="1:104">
      <c r="A86" t="s">
        <v>119</v>
      </c>
      <c r="C86" s="152" t="s">
        <v>485</v>
      </c>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c r="BO86" s="97"/>
      <c r="BP86" s="97"/>
      <c r="BQ86" s="97"/>
      <c r="BR86" s="97"/>
      <c r="BS86" s="97"/>
      <c r="BT86" s="97"/>
      <c r="BU86" s="97"/>
      <c r="BV86" s="97"/>
      <c r="BW86" s="97"/>
      <c r="BX86" s="97"/>
      <c r="BY86" s="97"/>
      <c r="BZ86" s="97"/>
      <c r="CA86" s="97"/>
      <c r="CB86" s="97"/>
      <c r="CC86" s="97"/>
      <c r="CD86" s="97"/>
      <c r="CE86" s="97"/>
      <c r="CF86" s="97"/>
      <c r="CG86" s="97"/>
      <c r="CH86" s="97"/>
      <c r="CI86" s="97"/>
      <c r="CJ86" s="97"/>
      <c r="CK86" s="97"/>
      <c r="CL86" s="97"/>
      <c r="CM86" s="97"/>
      <c r="CN86" s="97"/>
      <c r="CO86" s="97"/>
      <c r="CP86" s="97"/>
      <c r="CQ86" s="97"/>
      <c r="CR86" s="97"/>
      <c r="CS86" s="97"/>
      <c r="CT86" s="97"/>
      <c r="CU86" s="97"/>
      <c r="CV86" s="97"/>
      <c r="CW86" s="97"/>
      <c r="CX86" s="97"/>
      <c r="CY86" s="97"/>
      <c r="CZ86" s="97"/>
    </row>
    <row r="87" spans="1:104">
      <c r="A87" t="s">
        <v>120</v>
      </c>
      <c r="C87" s="152" t="s">
        <v>486</v>
      </c>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7"/>
      <c r="BR87" s="97"/>
      <c r="BS87" s="97"/>
      <c r="BT87" s="97"/>
      <c r="BU87" s="97"/>
      <c r="BV87" s="97"/>
      <c r="BW87" s="97"/>
      <c r="BX87" s="97"/>
      <c r="BY87" s="97"/>
      <c r="BZ87" s="97"/>
      <c r="CA87" s="97"/>
      <c r="CB87" s="97"/>
      <c r="CC87" s="97"/>
      <c r="CD87" s="97"/>
      <c r="CE87" s="97"/>
      <c r="CF87" s="97"/>
      <c r="CG87" s="97"/>
      <c r="CH87" s="97"/>
      <c r="CI87" s="97"/>
      <c r="CJ87" s="97"/>
      <c r="CK87" s="97"/>
      <c r="CL87" s="97"/>
      <c r="CM87" s="97"/>
      <c r="CN87" s="97"/>
      <c r="CO87" s="97"/>
      <c r="CP87" s="97"/>
      <c r="CQ87" s="97"/>
      <c r="CR87" s="97"/>
      <c r="CS87" s="97"/>
      <c r="CT87" s="97"/>
      <c r="CU87" s="97"/>
      <c r="CV87" s="97"/>
      <c r="CW87" s="97"/>
      <c r="CX87" s="97"/>
      <c r="CY87" s="97"/>
      <c r="CZ87" s="97"/>
    </row>
    <row r="88" spans="1:104">
      <c r="A88" t="s">
        <v>121</v>
      </c>
      <c r="C88" s="152" t="s">
        <v>487</v>
      </c>
      <c r="D88" s="95">
        <f>IF(D86-D87&lt;0,0,D86-D87)</f>
        <v>0</v>
      </c>
      <c r="E88" s="95">
        <f t="shared" ref="E88:BP88" si="36">IF(E86-E87&lt;0,0,E86-E87)</f>
        <v>0</v>
      </c>
      <c r="F88" s="95">
        <f t="shared" si="36"/>
        <v>0</v>
      </c>
      <c r="G88" s="95">
        <f t="shared" si="36"/>
        <v>0</v>
      </c>
      <c r="H88" s="95">
        <f t="shared" si="36"/>
        <v>0</v>
      </c>
      <c r="I88" s="95">
        <f t="shared" si="36"/>
        <v>0</v>
      </c>
      <c r="J88" s="95">
        <f t="shared" si="36"/>
        <v>0</v>
      </c>
      <c r="K88" s="95">
        <f t="shared" si="36"/>
        <v>0</v>
      </c>
      <c r="L88" s="95">
        <f t="shared" si="36"/>
        <v>0</v>
      </c>
      <c r="M88" s="95">
        <f t="shared" si="36"/>
        <v>0</v>
      </c>
      <c r="N88" s="95">
        <f t="shared" si="36"/>
        <v>0</v>
      </c>
      <c r="O88" s="95">
        <f t="shared" si="36"/>
        <v>0</v>
      </c>
      <c r="P88" s="95">
        <f t="shared" si="36"/>
        <v>0</v>
      </c>
      <c r="Q88" s="95">
        <f t="shared" si="36"/>
        <v>0</v>
      </c>
      <c r="R88" s="95">
        <f t="shared" si="36"/>
        <v>0</v>
      </c>
      <c r="S88" s="95">
        <f t="shared" si="36"/>
        <v>0</v>
      </c>
      <c r="T88" s="95">
        <f t="shared" si="36"/>
        <v>0</v>
      </c>
      <c r="U88" s="95">
        <f t="shared" si="36"/>
        <v>0</v>
      </c>
      <c r="V88" s="95">
        <f t="shared" si="36"/>
        <v>0</v>
      </c>
      <c r="W88" s="95">
        <f t="shared" si="36"/>
        <v>0</v>
      </c>
      <c r="X88" s="95">
        <f t="shared" si="36"/>
        <v>0</v>
      </c>
      <c r="Y88" s="95">
        <f t="shared" si="36"/>
        <v>0</v>
      </c>
      <c r="Z88" s="95">
        <f t="shared" si="36"/>
        <v>0</v>
      </c>
      <c r="AA88" s="95">
        <f t="shared" si="36"/>
        <v>0</v>
      </c>
      <c r="AB88" s="95">
        <f t="shared" si="36"/>
        <v>0</v>
      </c>
      <c r="AC88" s="95">
        <f t="shared" si="36"/>
        <v>0</v>
      </c>
      <c r="AD88" s="95">
        <f t="shared" si="36"/>
        <v>0</v>
      </c>
      <c r="AE88" s="95">
        <f t="shared" si="36"/>
        <v>0</v>
      </c>
      <c r="AF88" s="95">
        <f t="shared" si="36"/>
        <v>0</v>
      </c>
      <c r="AG88" s="95">
        <f t="shared" si="36"/>
        <v>0</v>
      </c>
      <c r="AH88" s="95">
        <f t="shared" si="36"/>
        <v>0</v>
      </c>
      <c r="AI88" s="95">
        <f t="shared" si="36"/>
        <v>0</v>
      </c>
      <c r="AJ88" s="95">
        <f t="shared" si="36"/>
        <v>0</v>
      </c>
      <c r="AK88" s="95">
        <f t="shared" si="36"/>
        <v>0</v>
      </c>
      <c r="AL88" s="95">
        <f t="shared" si="36"/>
        <v>0</v>
      </c>
      <c r="AM88" s="95">
        <f t="shared" si="36"/>
        <v>0</v>
      </c>
      <c r="AN88" s="95">
        <f t="shared" si="36"/>
        <v>0</v>
      </c>
      <c r="AO88" s="95">
        <f t="shared" si="36"/>
        <v>0</v>
      </c>
      <c r="AP88" s="95">
        <f t="shared" si="36"/>
        <v>0</v>
      </c>
      <c r="AQ88" s="95">
        <f t="shared" si="36"/>
        <v>0</v>
      </c>
      <c r="AR88" s="95">
        <f t="shared" si="36"/>
        <v>0</v>
      </c>
      <c r="AS88" s="95">
        <f t="shared" si="36"/>
        <v>0</v>
      </c>
      <c r="AT88" s="95">
        <f t="shared" si="36"/>
        <v>0</v>
      </c>
      <c r="AU88" s="95">
        <f t="shared" si="36"/>
        <v>0</v>
      </c>
      <c r="AV88" s="95">
        <f t="shared" si="36"/>
        <v>0</v>
      </c>
      <c r="AW88" s="95">
        <f t="shared" si="36"/>
        <v>0</v>
      </c>
      <c r="AX88" s="95">
        <f t="shared" si="36"/>
        <v>0</v>
      </c>
      <c r="AY88" s="95">
        <f t="shared" si="36"/>
        <v>0</v>
      </c>
      <c r="AZ88" s="95">
        <f t="shared" si="36"/>
        <v>0</v>
      </c>
      <c r="BA88" s="95">
        <f t="shared" si="36"/>
        <v>0</v>
      </c>
      <c r="BB88" s="95">
        <f t="shared" si="36"/>
        <v>0</v>
      </c>
      <c r="BC88" s="95">
        <f t="shared" si="36"/>
        <v>0</v>
      </c>
      <c r="BD88" s="95">
        <f t="shared" si="36"/>
        <v>0</v>
      </c>
      <c r="BE88" s="95">
        <f t="shared" si="36"/>
        <v>0</v>
      </c>
      <c r="BF88" s="95">
        <f t="shared" si="36"/>
        <v>0</v>
      </c>
      <c r="BG88" s="95">
        <f t="shared" si="36"/>
        <v>0</v>
      </c>
      <c r="BH88" s="95">
        <f t="shared" si="36"/>
        <v>0</v>
      </c>
      <c r="BI88" s="95">
        <f t="shared" si="36"/>
        <v>0</v>
      </c>
      <c r="BJ88" s="95">
        <f t="shared" si="36"/>
        <v>0</v>
      </c>
      <c r="BK88" s="95">
        <f t="shared" si="36"/>
        <v>0</v>
      </c>
      <c r="BL88" s="95">
        <f t="shared" si="36"/>
        <v>0</v>
      </c>
      <c r="BM88" s="95">
        <f t="shared" si="36"/>
        <v>0</v>
      </c>
      <c r="BN88" s="95">
        <f t="shared" si="36"/>
        <v>0</v>
      </c>
      <c r="BO88" s="95">
        <f t="shared" si="36"/>
        <v>0</v>
      </c>
      <c r="BP88" s="95">
        <f t="shared" si="36"/>
        <v>0</v>
      </c>
      <c r="BQ88" s="95">
        <f t="shared" ref="BQ88:CZ88" si="37">IF(BQ86-BQ87&lt;0,0,BQ86-BQ87)</f>
        <v>0</v>
      </c>
      <c r="BR88" s="95">
        <f t="shared" si="37"/>
        <v>0</v>
      </c>
      <c r="BS88" s="95">
        <f t="shared" si="37"/>
        <v>0</v>
      </c>
      <c r="BT88" s="95">
        <f t="shared" si="37"/>
        <v>0</v>
      </c>
      <c r="BU88" s="95">
        <f t="shared" si="37"/>
        <v>0</v>
      </c>
      <c r="BV88" s="95">
        <f t="shared" si="37"/>
        <v>0</v>
      </c>
      <c r="BW88" s="95">
        <f t="shared" si="37"/>
        <v>0</v>
      </c>
      <c r="BX88" s="95">
        <f t="shared" si="37"/>
        <v>0</v>
      </c>
      <c r="BY88" s="95">
        <f t="shared" si="37"/>
        <v>0</v>
      </c>
      <c r="BZ88" s="95">
        <f t="shared" si="37"/>
        <v>0</v>
      </c>
      <c r="CA88" s="95">
        <f t="shared" si="37"/>
        <v>0</v>
      </c>
      <c r="CB88" s="95">
        <f t="shared" si="37"/>
        <v>0</v>
      </c>
      <c r="CC88" s="95">
        <f t="shared" si="37"/>
        <v>0</v>
      </c>
      <c r="CD88" s="95">
        <f t="shared" si="37"/>
        <v>0</v>
      </c>
      <c r="CE88" s="95">
        <f t="shared" si="37"/>
        <v>0</v>
      </c>
      <c r="CF88" s="95">
        <f t="shared" si="37"/>
        <v>0</v>
      </c>
      <c r="CG88" s="95">
        <f t="shared" si="37"/>
        <v>0</v>
      </c>
      <c r="CH88" s="95">
        <f t="shared" si="37"/>
        <v>0</v>
      </c>
      <c r="CI88" s="95">
        <f t="shared" si="37"/>
        <v>0</v>
      </c>
      <c r="CJ88" s="95">
        <f t="shared" si="37"/>
        <v>0</v>
      </c>
      <c r="CK88" s="95">
        <f t="shared" si="37"/>
        <v>0</v>
      </c>
      <c r="CL88" s="95">
        <f t="shared" si="37"/>
        <v>0</v>
      </c>
      <c r="CM88" s="95">
        <f t="shared" si="37"/>
        <v>0</v>
      </c>
      <c r="CN88" s="95">
        <f t="shared" si="37"/>
        <v>0</v>
      </c>
      <c r="CO88" s="95">
        <f t="shared" si="37"/>
        <v>0</v>
      </c>
      <c r="CP88" s="95">
        <f t="shared" si="37"/>
        <v>0</v>
      </c>
      <c r="CQ88" s="95">
        <f t="shared" si="37"/>
        <v>0</v>
      </c>
      <c r="CR88" s="95">
        <f t="shared" si="37"/>
        <v>0</v>
      </c>
      <c r="CS88" s="95">
        <f t="shared" si="37"/>
        <v>0</v>
      </c>
      <c r="CT88" s="95">
        <f t="shared" si="37"/>
        <v>0</v>
      </c>
      <c r="CU88" s="95">
        <f t="shared" si="37"/>
        <v>0</v>
      </c>
      <c r="CV88" s="95">
        <f t="shared" si="37"/>
        <v>0</v>
      </c>
      <c r="CW88" s="95">
        <f t="shared" si="37"/>
        <v>0</v>
      </c>
      <c r="CX88" s="95">
        <f t="shared" si="37"/>
        <v>0</v>
      </c>
      <c r="CY88" s="95">
        <f t="shared" si="37"/>
        <v>0</v>
      </c>
      <c r="CZ88" s="95">
        <f t="shared" si="37"/>
        <v>0</v>
      </c>
    </row>
    <row r="89" spans="1:104">
      <c r="A89" t="s">
        <v>122</v>
      </c>
    </row>
    <row r="90" spans="1:104">
      <c r="A90" t="s">
        <v>123</v>
      </c>
    </row>
    <row r="91" spans="1:104">
      <c r="A91" t="s">
        <v>124</v>
      </c>
    </row>
    <row r="92" spans="1:104">
      <c r="A92" t="s">
        <v>125</v>
      </c>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6"/>
      <c r="BM92" s="96"/>
      <c r="BN92" s="96"/>
      <c r="BO92" s="96"/>
      <c r="BP92" s="96"/>
      <c r="BQ92" s="96"/>
      <c r="BR92" s="96"/>
      <c r="BS92" s="96"/>
      <c r="BT92" s="96"/>
      <c r="BU92" s="96"/>
      <c r="BV92" s="96"/>
      <c r="BW92" s="96"/>
      <c r="BX92" s="96"/>
      <c r="BY92" s="96"/>
      <c r="BZ92" s="96"/>
      <c r="CA92" s="96"/>
      <c r="CB92" s="96"/>
      <c r="CC92" s="96"/>
      <c r="CD92" s="96"/>
      <c r="CE92" s="96"/>
      <c r="CF92" s="96"/>
      <c r="CG92" s="96"/>
      <c r="CH92" s="96"/>
      <c r="CI92" s="96"/>
      <c r="CJ92" s="96"/>
      <c r="CK92" s="96"/>
      <c r="CL92" s="96"/>
      <c r="CM92" s="96"/>
      <c r="CN92" s="96"/>
      <c r="CO92" s="96"/>
      <c r="CP92" s="96"/>
      <c r="CQ92" s="96"/>
      <c r="CR92" s="96"/>
      <c r="CS92" s="96"/>
      <c r="CT92" s="96"/>
      <c r="CU92" s="96"/>
      <c r="CV92" s="96"/>
      <c r="CW92" s="96"/>
      <c r="CX92" s="96"/>
      <c r="CY92" s="96"/>
      <c r="CZ92" s="96"/>
    </row>
    <row r="93" spans="1:104">
      <c r="A93" t="s">
        <v>126</v>
      </c>
      <c r="B93" t="s">
        <v>567</v>
      </c>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c r="BG93" s="96"/>
      <c r="BH93" s="96"/>
      <c r="BI93" s="96"/>
      <c r="BJ93" s="96"/>
      <c r="BK93" s="96"/>
      <c r="BL93" s="96"/>
      <c r="BM93" s="96"/>
      <c r="BN93" s="96"/>
      <c r="BO93" s="96"/>
      <c r="BP93" s="96"/>
      <c r="BQ93" s="96"/>
      <c r="BR93" s="96"/>
      <c r="BS93" s="96"/>
      <c r="BT93" s="96"/>
      <c r="BU93" s="96"/>
      <c r="BV93" s="96"/>
      <c r="BW93" s="96"/>
      <c r="BX93" s="96"/>
      <c r="BY93" s="96"/>
      <c r="BZ93" s="96"/>
      <c r="CA93" s="96"/>
      <c r="CB93" s="96"/>
      <c r="CC93" s="96"/>
      <c r="CD93" s="96"/>
      <c r="CE93" s="96"/>
      <c r="CF93" s="96"/>
      <c r="CG93" s="96"/>
      <c r="CH93" s="96"/>
      <c r="CI93" s="96"/>
      <c r="CJ93" s="96"/>
      <c r="CK93" s="96"/>
      <c r="CL93" s="96"/>
      <c r="CM93" s="96"/>
      <c r="CN93" s="96"/>
      <c r="CO93" s="96"/>
      <c r="CP93" s="96"/>
      <c r="CQ93" s="96"/>
      <c r="CR93" s="96"/>
      <c r="CS93" s="96"/>
      <c r="CT93" s="96"/>
      <c r="CU93" s="96"/>
      <c r="CV93" s="96"/>
      <c r="CW93" s="96"/>
      <c r="CX93" s="96"/>
      <c r="CY93" s="96"/>
      <c r="CZ93" s="96"/>
    </row>
    <row r="94" spans="1:104">
      <c r="A94" t="s">
        <v>127</v>
      </c>
      <c r="C94" s="152" t="s">
        <v>468</v>
      </c>
      <c r="D94" s="95">
        <f t="shared" ref="D94:AI94" si="38">MAX(0, D88-IF(D47&gt;200,10,D47*0.05))</f>
        <v>0</v>
      </c>
      <c r="E94" s="95">
        <f t="shared" si="38"/>
        <v>0</v>
      </c>
      <c r="F94" s="95">
        <f t="shared" si="38"/>
        <v>0</v>
      </c>
      <c r="G94" s="95">
        <f t="shared" si="38"/>
        <v>0</v>
      </c>
      <c r="H94" s="95">
        <f t="shared" si="38"/>
        <v>0</v>
      </c>
      <c r="I94" s="95">
        <f t="shared" si="38"/>
        <v>0</v>
      </c>
      <c r="J94" s="95">
        <f t="shared" si="38"/>
        <v>0</v>
      </c>
      <c r="K94" s="95">
        <f t="shared" si="38"/>
        <v>0</v>
      </c>
      <c r="L94" s="95">
        <f t="shared" si="38"/>
        <v>0</v>
      </c>
      <c r="M94" s="95">
        <f t="shared" si="38"/>
        <v>0</v>
      </c>
      <c r="N94" s="95">
        <f t="shared" si="38"/>
        <v>0</v>
      </c>
      <c r="O94" s="95">
        <f t="shared" si="38"/>
        <v>0</v>
      </c>
      <c r="P94" s="95">
        <f t="shared" si="38"/>
        <v>0</v>
      </c>
      <c r="Q94" s="95">
        <f t="shared" si="38"/>
        <v>0</v>
      </c>
      <c r="R94" s="95">
        <f t="shared" si="38"/>
        <v>0</v>
      </c>
      <c r="S94" s="95">
        <f t="shared" si="38"/>
        <v>0</v>
      </c>
      <c r="T94" s="95">
        <f t="shared" si="38"/>
        <v>0</v>
      </c>
      <c r="U94" s="95">
        <f t="shared" si="38"/>
        <v>0</v>
      </c>
      <c r="V94" s="95">
        <f t="shared" si="38"/>
        <v>0</v>
      </c>
      <c r="W94" s="95">
        <f t="shared" si="38"/>
        <v>0</v>
      </c>
      <c r="X94" s="95">
        <f t="shared" si="38"/>
        <v>0</v>
      </c>
      <c r="Y94" s="95">
        <f t="shared" si="38"/>
        <v>0</v>
      </c>
      <c r="Z94" s="95">
        <f t="shared" si="38"/>
        <v>0</v>
      </c>
      <c r="AA94" s="95">
        <f t="shared" si="38"/>
        <v>0</v>
      </c>
      <c r="AB94" s="95">
        <f t="shared" si="38"/>
        <v>0</v>
      </c>
      <c r="AC94" s="95">
        <f t="shared" si="38"/>
        <v>0</v>
      </c>
      <c r="AD94" s="95">
        <f t="shared" si="38"/>
        <v>0</v>
      </c>
      <c r="AE94" s="95">
        <f t="shared" si="38"/>
        <v>0</v>
      </c>
      <c r="AF94" s="95">
        <f t="shared" si="38"/>
        <v>0</v>
      </c>
      <c r="AG94" s="95">
        <f t="shared" si="38"/>
        <v>0</v>
      </c>
      <c r="AH94" s="95">
        <f t="shared" si="38"/>
        <v>0</v>
      </c>
      <c r="AI94" s="95">
        <f t="shared" si="38"/>
        <v>0</v>
      </c>
      <c r="AJ94" s="95">
        <f t="shared" ref="AJ94:BO94" si="39">MAX(0, AJ88-IF(AJ47&gt;200,10,AJ47*0.05))</f>
        <v>0</v>
      </c>
      <c r="AK94" s="95">
        <f t="shared" si="39"/>
        <v>0</v>
      </c>
      <c r="AL94" s="95">
        <f t="shared" si="39"/>
        <v>0</v>
      </c>
      <c r="AM94" s="95">
        <f t="shared" si="39"/>
        <v>0</v>
      </c>
      <c r="AN94" s="95">
        <f t="shared" si="39"/>
        <v>0</v>
      </c>
      <c r="AO94" s="95">
        <f t="shared" si="39"/>
        <v>0</v>
      </c>
      <c r="AP94" s="95">
        <f t="shared" si="39"/>
        <v>0</v>
      </c>
      <c r="AQ94" s="95">
        <f t="shared" si="39"/>
        <v>0</v>
      </c>
      <c r="AR94" s="95">
        <f t="shared" si="39"/>
        <v>0</v>
      </c>
      <c r="AS94" s="95">
        <f t="shared" si="39"/>
        <v>0</v>
      </c>
      <c r="AT94" s="95">
        <f t="shared" si="39"/>
        <v>0</v>
      </c>
      <c r="AU94" s="95">
        <f t="shared" si="39"/>
        <v>0</v>
      </c>
      <c r="AV94" s="95">
        <f t="shared" si="39"/>
        <v>0</v>
      </c>
      <c r="AW94" s="95">
        <f t="shared" si="39"/>
        <v>0</v>
      </c>
      <c r="AX94" s="95">
        <f t="shared" si="39"/>
        <v>0</v>
      </c>
      <c r="AY94" s="95">
        <f t="shared" si="39"/>
        <v>0</v>
      </c>
      <c r="AZ94" s="95">
        <f t="shared" si="39"/>
        <v>0</v>
      </c>
      <c r="BA94" s="95">
        <f t="shared" si="39"/>
        <v>0</v>
      </c>
      <c r="BB94" s="95">
        <f t="shared" si="39"/>
        <v>0</v>
      </c>
      <c r="BC94" s="95">
        <f t="shared" si="39"/>
        <v>0</v>
      </c>
      <c r="BD94" s="95">
        <f t="shared" si="39"/>
        <v>0</v>
      </c>
      <c r="BE94" s="95">
        <f t="shared" si="39"/>
        <v>0</v>
      </c>
      <c r="BF94" s="95">
        <f t="shared" si="39"/>
        <v>0</v>
      </c>
      <c r="BG94" s="95">
        <f t="shared" si="39"/>
        <v>0</v>
      </c>
      <c r="BH94" s="95">
        <f t="shared" si="39"/>
        <v>0</v>
      </c>
      <c r="BI94" s="95">
        <f t="shared" si="39"/>
        <v>0</v>
      </c>
      <c r="BJ94" s="95">
        <f t="shared" si="39"/>
        <v>0</v>
      </c>
      <c r="BK94" s="95">
        <f t="shared" si="39"/>
        <v>0</v>
      </c>
      <c r="BL94" s="95" t="e">
        <f t="shared" si="39"/>
        <v>#REF!</v>
      </c>
      <c r="BM94" s="95" t="e">
        <f t="shared" si="39"/>
        <v>#REF!</v>
      </c>
      <c r="BN94" s="95" t="e">
        <f t="shared" si="39"/>
        <v>#REF!</v>
      </c>
      <c r="BO94" s="95" t="e">
        <f t="shared" si="39"/>
        <v>#REF!</v>
      </c>
      <c r="BP94" s="95" t="e">
        <f t="shared" ref="BP94:CZ94" si="40">MAX(0, BP88-IF(BP47&gt;200,10,BP47*0.05))</f>
        <v>#REF!</v>
      </c>
      <c r="BQ94" s="95" t="e">
        <f t="shared" si="40"/>
        <v>#REF!</v>
      </c>
      <c r="BR94" s="95" t="e">
        <f t="shared" si="40"/>
        <v>#REF!</v>
      </c>
      <c r="BS94" s="95" t="e">
        <f t="shared" si="40"/>
        <v>#REF!</v>
      </c>
      <c r="BT94" s="95" t="e">
        <f t="shared" si="40"/>
        <v>#REF!</v>
      </c>
      <c r="BU94" s="95" t="e">
        <f t="shared" si="40"/>
        <v>#REF!</v>
      </c>
      <c r="BV94" s="95" t="e">
        <f t="shared" si="40"/>
        <v>#REF!</v>
      </c>
      <c r="BW94" s="95" t="e">
        <f t="shared" si="40"/>
        <v>#REF!</v>
      </c>
      <c r="BX94" s="95" t="e">
        <f t="shared" si="40"/>
        <v>#REF!</v>
      </c>
      <c r="BY94" s="95" t="e">
        <f t="shared" si="40"/>
        <v>#REF!</v>
      </c>
      <c r="BZ94" s="95" t="e">
        <f t="shared" si="40"/>
        <v>#REF!</v>
      </c>
      <c r="CA94" s="95" t="e">
        <f t="shared" si="40"/>
        <v>#REF!</v>
      </c>
      <c r="CB94" s="95" t="e">
        <f t="shared" si="40"/>
        <v>#REF!</v>
      </c>
      <c r="CC94" s="95" t="e">
        <f t="shared" si="40"/>
        <v>#REF!</v>
      </c>
      <c r="CD94" s="95" t="e">
        <f t="shared" si="40"/>
        <v>#REF!</v>
      </c>
      <c r="CE94" s="95" t="e">
        <f t="shared" si="40"/>
        <v>#REF!</v>
      </c>
      <c r="CF94" s="95" t="e">
        <f t="shared" si="40"/>
        <v>#REF!</v>
      </c>
      <c r="CG94" s="95" t="e">
        <f t="shared" si="40"/>
        <v>#REF!</v>
      </c>
      <c r="CH94" s="95" t="e">
        <f t="shared" si="40"/>
        <v>#REF!</v>
      </c>
      <c r="CI94" s="95" t="e">
        <f t="shared" si="40"/>
        <v>#REF!</v>
      </c>
      <c r="CJ94" s="95" t="e">
        <f t="shared" si="40"/>
        <v>#REF!</v>
      </c>
      <c r="CK94" s="95" t="e">
        <f t="shared" si="40"/>
        <v>#REF!</v>
      </c>
      <c r="CL94" s="95" t="e">
        <f t="shared" si="40"/>
        <v>#REF!</v>
      </c>
      <c r="CM94" s="95" t="e">
        <f t="shared" si="40"/>
        <v>#REF!</v>
      </c>
      <c r="CN94" s="95" t="e">
        <f t="shared" si="40"/>
        <v>#REF!</v>
      </c>
      <c r="CO94" s="95" t="e">
        <f t="shared" si="40"/>
        <v>#REF!</v>
      </c>
      <c r="CP94" s="95" t="e">
        <f t="shared" si="40"/>
        <v>#REF!</v>
      </c>
      <c r="CQ94" s="95" t="e">
        <f t="shared" si="40"/>
        <v>#REF!</v>
      </c>
      <c r="CR94" s="95" t="e">
        <f t="shared" si="40"/>
        <v>#REF!</v>
      </c>
      <c r="CS94" s="95" t="e">
        <f t="shared" si="40"/>
        <v>#REF!</v>
      </c>
      <c r="CT94" s="95" t="e">
        <f t="shared" si="40"/>
        <v>#REF!</v>
      </c>
      <c r="CU94" s="95" t="e">
        <f t="shared" si="40"/>
        <v>#REF!</v>
      </c>
      <c r="CV94" s="95" t="e">
        <f t="shared" si="40"/>
        <v>#REF!</v>
      </c>
      <c r="CW94" s="95" t="e">
        <f t="shared" si="40"/>
        <v>#REF!</v>
      </c>
      <c r="CX94" s="95" t="e">
        <f t="shared" si="40"/>
        <v>#REF!</v>
      </c>
      <c r="CY94" s="95" t="e">
        <f t="shared" si="40"/>
        <v>#REF!</v>
      </c>
      <c r="CZ94" s="95" t="e">
        <f t="shared" si="40"/>
        <v>#REF!</v>
      </c>
    </row>
    <row r="95" spans="1:104" ht="40.5">
      <c r="A95" t="s">
        <v>128</v>
      </c>
      <c r="C95" s="198" t="s">
        <v>684</v>
      </c>
      <c r="D95" s="95">
        <f>CF表!C63</f>
        <v>70.8</v>
      </c>
      <c r="E95" s="95">
        <f>CF表!D63</f>
        <v>70.8</v>
      </c>
      <c r="F95" s="95">
        <f>CF表!E63</f>
        <v>70.8</v>
      </c>
      <c r="G95" s="95">
        <f>CF表!F63</f>
        <v>70.8</v>
      </c>
      <c r="H95" s="95">
        <f>CF表!G63</f>
        <v>70.8</v>
      </c>
      <c r="I95" s="95">
        <f>CF表!H63</f>
        <v>81</v>
      </c>
      <c r="J95" s="95">
        <f>CF表!I63</f>
        <v>81</v>
      </c>
      <c r="K95" s="95">
        <f>CF表!J63</f>
        <v>81</v>
      </c>
      <c r="L95" s="95">
        <f>CF表!K63</f>
        <v>81</v>
      </c>
      <c r="M95" s="95">
        <f>CF表!L63</f>
        <v>81</v>
      </c>
      <c r="N95" s="95">
        <f>CF表!M63</f>
        <v>97.7</v>
      </c>
      <c r="O95" s="95">
        <f>CF表!N63</f>
        <v>97.7</v>
      </c>
      <c r="P95" s="95">
        <f>CF表!O63</f>
        <v>97.7</v>
      </c>
      <c r="Q95" s="95">
        <f>CF表!P63</f>
        <v>97.7</v>
      </c>
      <c r="R95" s="95">
        <f>CF表!Q63</f>
        <v>97.7</v>
      </c>
      <c r="S95" s="95">
        <f>CF表!R63</f>
        <v>108.9</v>
      </c>
      <c r="T95" s="95">
        <f>CF表!S63</f>
        <v>108.9</v>
      </c>
      <c r="U95" s="95">
        <f>CF表!T63</f>
        <v>108.9</v>
      </c>
      <c r="V95" s="95">
        <f>CF表!U63</f>
        <v>108.9</v>
      </c>
      <c r="W95" s="95">
        <f>CF表!V63</f>
        <v>108.9</v>
      </c>
      <c r="X95" s="95">
        <f>CF表!W63</f>
        <v>114.3</v>
      </c>
      <c r="Y95" s="95">
        <f>CF表!X63</f>
        <v>114.3</v>
      </c>
      <c r="Z95" s="95">
        <f>CF表!Y63</f>
        <v>114.3</v>
      </c>
      <c r="AA95" s="95">
        <f>CF表!Z63</f>
        <v>114.3</v>
      </c>
      <c r="AB95" s="95">
        <f>CF表!AA63</f>
        <v>114.3</v>
      </c>
      <c r="AC95" s="95">
        <f>CF表!AB63</f>
        <v>108</v>
      </c>
      <c r="AD95" s="95">
        <f>CF表!AC63</f>
        <v>108</v>
      </c>
      <c r="AE95" s="95">
        <f>CF表!AD63</f>
        <v>108</v>
      </c>
      <c r="AF95" s="95">
        <f>CF表!AE63</f>
        <v>108</v>
      </c>
      <c r="AG95" s="95">
        <f>CF表!AF63</f>
        <v>108</v>
      </c>
      <c r="AH95" s="95">
        <f>CF表!AG63</f>
        <v>108</v>
      </c>
      <c r="AI95" s="95">
        <f>CF表!AH63</f>
        <v>77</v>
      </c>
      <c r="AJ95" s="95">
        <f>CF表!AI63</f>
        <v>77</v>
      </c>
      <c r="AK95" s="95">
        <f>CF表!AJ63</f>
        <v>77</v>
      </c>
      <c r="AL95" s="95">
        <f>CF表!AK63</f>
        <v>77</v>
      </c>
      <c r="AM95" s="95">
        <f>CF表!AL63</f>
        <v>86.5</v>
      </c>
      <c r="AN95" s="95">
        <f>CF表!AM63</f>
        <v>21.799999999999997</v>
      </c>
      <c r="AO95" s="95">
        <f>CF表!AN63</f>
        <v>21.799999999999997</v>
      </c>
      <c r="AP95" s="95">
        <f>CF表!AO63</f>
        <v>21.799999999999997</v>
      </c>
      <c r="AQ95" s="95">
        <f>CF表!AP63</f>
        <v>21.799999999999997</v>
      </c>
      <c r="AR95" s="95">
        <f>CF表!AQ63</f>
        <v>21.799999999999997</v>
      </c>
      <c r="AS95" s="95">
        <f>CF表!AR63</f>
        <v>21.799999999999997</v>
      </c>
      <c r="AT95" s="95">
        <f>CF表!AS63</f>
        <v>21.799999999999997</v>
      </c>
      <c r="AU95" s="95">
        <f>CF表!AT63</f>
        <v>21.799999999999997</v>
      </c>
      <c r="AV95" s="95">
        <f>CF表!AU63</f>
        <v>21.799999999999997</v>
      </c>
      <c r="AW95" s="95">
        <f>CF表!AV63</f>
        <v>20.299999999999997</v>
      </c>
      <c r="AX95" s="95">
        <f>CF表!AW63</f>
        <v>20.299999999999997</v>
      </c>
      <c r="AY95" s="95">
        <f>CF表!AX63</f>
        <v>20.299999999999997</v>
      </c>
      <c r="AZ95" s="95">
        <f>CF表!AY63</f>
        <v>20.299999999999997</v>
      </c>
      <c r="BA95" s="95">
        <f>CF表!AZ63</f>
        <v>20.299999999999997</v>
      </c>
      <c r="BB95" s="95">
        <f>CF表!BA63</f>
        <v>20.299999999999997</v>
      </c>
      <c r="BC95" s="95">
        <f>CF表!BB63</f>
        <v>20.299999999999997</v>
      </c>
      <c r="BD95" s="95">
        <f>CF表!BC63</f>
        <v>20.299999999999997</v>
      </c>
      <c r="BE95" s="95">
        <f>CF表!BD63</f>
        <v>20.299999999999997</v>
      </c>
      <c r="BF95" s="95">
        <f>CF表!BE63</f>
        <v>20.299999999999997</v>
      </c>
      <c r="BG95" s="95">
        <f>CF表!BF63</f>
        <v>20.299999999999997</v>
      </c>
      <c r="BH95" s="95">
        <f>CF表!BG63</f>
        <v>20.299999999999997</v>
      </c>
      <c r="BI95" s="95">
        <f>CF表!BH63</f>
        <v>20.299999999999997</v>
      </c>
      <c r="BJ95" s="95">
        <f>CF表!BI63</f>
        <v>20.299999999999997</v>
      </c>
      <c r="BK95" s="95">
        <f>CF表!BJ63</f>
        <v>20.299999999999997</v>
      </c>
      <c r="BL95" s="95" t="e">
        <f>CF表!#REF!</f>
        <v>#REF!</v>
      </c>
      <c r="BM95" s="95" t="e">
        <f>CF表!#REF!</f>
        <v>#REF!</v>
      </c>
      <c r="BN95" s="95" t="e">
        <f>CF表!#REF!</f>
        <v>#REF!</v>
      </c>
      <c r="BO95" s="95" t="e">
        <f>CF表!#REF!</f>
        <v>#REF!</v>
      </c>
      <c r="BP95" s="95" t="e">
        <f>CF表!#REF!</f>
        <v>#REF!</v>
      </c>
      <c r="BQ95" s="95" t="e">
        <f>CF表!#REF!</f>
        <v>#REF!</v>
      </c>
      <c r="BR95" s="95" t="e">
        <f>CF表!#REF!</f>
        <v>#REF!</v>
      </c>
      <c r="BS95" s="95" t="e">
        <f>CF表!#REF!</f>
        <v>#REF!</v>
      </c>
      <c r="BT95" s="95" t="e">
        <f>CF表!#REF!</f>
        <v>#REF!</v>
      </c>
      <c r="BU95" s="95" t="e">
        <f>CF表!#REF!</f>
        <v>#REF!</v>
      </c>
      <c r="BV95" s="95" t="e">
        <f>CF表!#REF!</f>
        <v>#REF!</v>
      </c>
      <c r="BW95" s="95" t="e">
        <f>CF表!#REF!</f>
        <v>#REF!</v>
      </c>
      <c r="BX95" s="95" t="e">
        <f>CF表!#REF!</f>
        <v>#REF!</v>
      </c>
      <c r="BY95" s="95" t="e">
        <f>CF表!#REF!</f>
        <v>#REF!</v>
      </c>
      <c r="BZ95" s="95" t="e">
        <f>CF表!#REF!</f>
        <v>#REF!</v>
      </c>
      <c r="CA95" s="95" t="e">
        <f>CF表!#REF!</f>
        <v>#REF!</v>
      </c>
      <c r="CB95" s="95" t="e">
        <f>CF表!#REF!</f>
        <v>#REF!</v>
      </c>
      <c r="CC95" s="95" t="e">
        <f>CF表!#REF!</f>
        <v>#REF!</v>
      </c>
      <c r="CD95" s="95" t="e">
        <f>CF表!#REF!</f>
        <v>#REF!</v>
      </c>
      <c r="CE95" s="95" t="e">
        <f>CF表!#REF!</f>
        <v>#REF!</v>
      </c>
      <c r="CF95" s="95" t="e">
        <f>CF表!#REF!</f>
        <v>#REF!</v>
      </c>
      <c r="CG95" s="95" t="e">
        <f>CF表!#REF!</f>
        <v>#REF!</v>
      </c>
      <c r="CH95" s="95" t="e">
        <f>CF表!#REF!</f>
        <v>#REF!</v>
      </c>
      <c r="CI95" s="95" t="e">
        <f>CF表!#REF!</f>
        <v>#REF!</v>
      </c>
      <c r="CJ95" s="95" t="e">
        <f>CF表!#REF!</f>
        <v>#REF!</v>
      </c>
      <c r="CK95" s="95" t="e">
        <f>CF表!#REF!</f>
        <v>#REF!</v>
      </c>
      <c r="CL95" s="95" t="e">
        <f>CF表!#REF!</f>
        <v>#REF!</v>
      </c>
      <c r="CM95" s="95" t="e">
        <f>CF表!#REF!</f>
        <v>#REF!</v>
      </c>
      <c r="CN95" s="95" t="e">
        <f>CF表!#REF!</f>
        <v>#REF!</v>
      </c>
      <c r="CO95" s="95" t="e">
        <f>CF表!#REF!</f>
        <v>#REF!</v>
      </c>
      <c r="CP95" s="95" t="e">
        <f>CF表!#REF!</f>
        <v>#REF!</v>
      </c>
      <c r="CQ95" s="95" t="e">
        <f>CF表!#REF!</f>
        <v>#REF!</v>
      </c>
      <c r="CR95" s="95" t="e">
        <f>CF表!#REF!</f>
        <v>#REF!</v>
      </c>
      <c r="CS95" s="95" t="e">
        <f>CF表!#REF!</f>
        <v>#REF!</v>
      </c>
      <c r="CT95" s="95" t="e">
        <f>CF表!#REF!</f>
        <v>#REF!</v>
      </c>
      <c r="CU95" s="95" t="e">
        <f>CF表!#REF!</f>
        <v>#REF!</v>
      </c>
      <c r="CV95" s="95" t="e">
        <f>CF表!#REF!</f>
        <v>#REF!</v>
      </c>
      <c r="CW95" s="95" t="e">
        <f>CF表!#REF!</f>
        <v>#REF!</v>
      </c>
      <c r="CX95" s="95" t="e">
        <f>CF表!#REF!</f>
        <v>#REF!</v>
      </c>
      <c r="CY95" s="95" t="e">
        <f>CF表!#REF!</f>
        <v>#REF!</v>
      </c>
      <c r="CZ95" s="95" t="e">
        <f>CF表!#REF!</f>
        <v>#REF!</v>
      </c>
    </row>
    <row r="96" spans="1:104">
      <c r="A96" t="s">
        <v>129</v>
      </c>
      <c r="C96" s="152" t="s">
        <v>672</v>
      </c>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c r="CI96" s="97"/>
      <c r="CJ96" s="97"/>
      <c r="CK96" s="97"/>
      <c r="CL96" s="97"/>
      <c r="CM96" s="97"/>
      <c r="CN96" s="97"/>
      <c r="CO96" s="97"/>
      <c r="CP96" s="97"/>
      <c r="CQ96" s="97"/>
      <c r="CR96" s="97"/>
      <c r="CS96" s="97"/>
      <c r="CT96" s="97"/>
      <c r="CU96" s="97"/>
      <c r="CV96" s="97"/>
      <c r="CW96" s="97"/>
      <c r="CX96" s="97"/>
      <c r="CY96" s="97"/>
      <c r="CZ96" s="97"/>
    </row>
    <row r="97" spans="1:104">
      <c r="A97" t="s">
        <v>130</v>
      </c>
      <c r="C97" s="152" t="s">
        <v>469</v>
      </c>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7"/>
      <c r="BR97" s="97"/>
      <c r="BS97" s="97"/>
      <c r="BT97" s="97"/>
      <c r="BU97" s="97"/>
      <c r="BV97" s="97"/>
      <c r="BW97" s="97"/>
      <c r="BX97" s="97"/>
      <c r="BY97" s="97"/>
      <c r="BZ97" s="97"/>
      <c r="CA97" s="97"/>
      <c r="CB97" s="97"/>
      <c r="CC97" s="97"/>
      <c r="CD97" s="97"/>
      <c r="CE97" s="97"/>
      <c r="CF97" s="97"/>
      <c r="CG97" s="97"/>
      <c r="CH97" s="97"/>
      <c r="CI97" s="97"/>
      <c r="CJ97" s="97"/>
      <c r="CK97" s="97"/>
      <c r="CL97" s="97"/>
      <c r="CM97" s="97"/>
      <c r="CN97" s="97"/>
      <c r="CO97" s="97"/>
      <c r="CP97" s="97"/>
      <c r="CQ97" s="97"/>
      <c r="CR97" s="97"/>
      <c r="CS97" s="97"/>
      <c r="CT97" s="97"/>
      <c r="CU97" s="97"/>
      <c r="CV97" s="97"/>
      <c r="CW97" s="97"/>
      <c r="CX97" s="97"/>
      <c r="CY97" s="97"/>
      <c r="CZ97" s="97"/>
    </row>
    <row r="98" spans="1:104">
      <c r="A98" t="s">
        <v>131</v>
      </c>
      <c r="C98" s="152" t="s">
        <v>488</v>
      </c>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7"/>
      <c r="CF98" s="97"/>
      <c r="CG98" s="97"/>
      <c r="CH98" s="97"/>
      <c r="CI98" s="97"/>
      <c r="CJ98" s="97"/>
      <c r="CK98" s="97"/>
      <c r="CL98" s="97"/>
      <c r="CM98" s="97"/>
      <c r="CN98" s="97"/>
      <c r="CO98" s="97"/>
      <c r="CP98" s="97"/>
      <c r="CQ98" s="97"/>
      <c r="CR98" s="97"/>
      <c r="CS98" s="97"/>
      <c r="CT98" s="97"/>
      <c r="CU98" s="97"/>
      <c r="CV98" s="97"/>
      <c r="CW98" s="97"/>
      <c r="CX98" s="97"/>
      <c r="CY98" s="97"/>
      <c r="CZ98" s="97"/>
    </row>
    <row r="99" spans="1:104">
      <c r="A99" t="s">
        <v>132</v>
      </c>
      <c r="C99" s="152" t="s">
        <v>470</v>
      </c>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7"/>
      <c r="CF99" s="97"/>
      <c r="CG99" s="97"/>
      <c r="CH99" s="97"/>
      <c r="CI99" s="97"/>
      <c r="CJ99" s="97"/>
      <c r="CK99" s="97"/>
      <c r="CL99" s="97"/>
      <c r="CM99" s="97"/>
      <c r="CN99" s="97"/>
      <c r="CO99" s="97"/>
      <c r="CP99" s="97"/>
      <c r="CQ99" s="97"/>
      <c r="CR99" s="97"/>
      <c r="CS99" s="97"/>
      <c r="CT99" s="97"/>
      <c r="CU99" s="97"/>
      <c r="CV99" s="97"/>
      <c r="CW99" s="97"/>
      <c r="CX99" s="97"/>
      <c r="CY99" s="97"/>
      <c r="CZ99" s="97"/>
    </row>
    <row r="100" spans="1:104">
      <c r="A100" t="s">
        <v>133</v>
      </c>
      <c r="C100" s="152" t="s">
        <v>700</v>
      </c>
      <c r="D100" s="95">
        <f>D292</f>
        <v>0</v>
      </c>
      <c r="E100" s="95">
        <f t="shared" ref="E100:BP100" si="41">E292</f>
        <v>0</v>
      </c>
      <c r="F100" s="95">
        <f t="shared" si="41"/>
        <v>0</v>
      </c>
      <c r="G100" s="95">
        <f t="shared" si="41"/>
        <v>0</v>
      </c>
      <c r="H100" s="95">
        <f t="shared" si="41"/>
        <v>0</v>
      </c>
      <c r="I100" s="95">
        <f t="shared" si="41"/>
        <v>0</v>
      </c>
      <c r="J100" s="95">
        <f t="shared" si="41"/>
        <v>0</v>
      </c>
      <c r="K100" s="95">
        <f t="shared" si="41"/>
        <v>0</v>
      </c>
      <c r="L100" s="95">
        <f t="shared" si="41"/>
        <v>0</v>
      </c>
      <c r="M100" s="95">
        <f t="shared" si="41"/>
        <v>0</v>
      </c>
      <c r="N100" s="95">
        <f t="shared" si="41"/>
        <v>0</v>
      </c>
      <c r="O100" s="95">
        <f t="shared" si="41"/>
        <v>0</v>
      </c>
      <c r="P100" s="95">
        <f t="shared" si="41"/>
        <v>0</v>
      </c>
      <c r="Q100" s="95">
        <f t="shared" si="41"/>
        <v>0</v>
      </c>
      <c r="R100" s="95">
        <f t="shared" si="41"/>
        <v>0</v>
      </c>
      <c r="S100" s="95">
        <f t="shared" si="41"/>
        <v>0</v>
      </c>
      <c r="T100" s="95">
        <f t="shared" si="41"/>
        <v>0</v>
      </c>
      <c r="U100" s="95">
        <f t="shared" si="41"/>
        <v>0</v>
      </c>
      <c r="V100" s="95">
        <f t="shared" si="41"/>
        <v>0</v>
      </c>
      <c r="W100" s="95">
        <f t="shared" si="41"/>
        <v>0</v>
      </c>
      <c r="X100" s="95">
        <f t="shared" si="41"/>
        <v>0</v>
      </c>
      <c r="Y100" s="95">
        <f t="shared" si="41"/>
        <v>0</v>
      </c>
      <c r="Z100" s="95">
        <f t="shared" si="41"/>
        <v>0</v>
      </c>
      <c r="AA100" s="95">
        <f t="shared" si="41"/>
        <v>0</v>
      </c>
      <c r="AB100" s="95">
        <f t="shared" si="41"/>
        <v>0</v>
      </c>
      <c r="AC100" s="95">
        <f t="shared" si="41"/>
        <v>0</v>
      </c>
      <c r="AD100" s="95">
        <f t="shared" si="41"/>
        <v>0</v>
      </c>
      <c r="AE100" s="95">
        <f t="shared" si="41"/>
        <v>0</v>
      </c>
      <c r="AF100" s="95">
        <f t="shared" si="41"/>
        <v>0</v>
      </c>
      <c r="AG100" s="95">
        <f t="shared" si="41"/>
        <v>0</v>
      </c>
      <c r="AH100" s="95">
        <f t="shared" si="41"/>
        <v>0</v>
      </c>
      <c r="AI100" s="95">
        <f t="shared" si="41"/>
        <v>0</v>
      </c>
      <c r="AJ100" s="95">
        <f t="shared" si="41"/>
        <v>0</v>
      </c>
      <c r="AK100" s="95">
        <f t="shared" si="41"/>
        <v>0</v>
      </c>
      <c r="AL100" s="95">
        <f t="shared" si="41"/>
        <v>0</v>
      </c>
      <c r="AM100" s="95">
        <f t="shared" si="41"/>
        <v>0</v>
      </c>
      <c r="AN100" s="95">
        <f t="shared" si="41"/>
        <v>0</v>
      </c>
      <c r="AO100" s="95">
        <f t="shared" si="41"/>
        <v>0</v>
      </c>
      <c r="AP100" s="95">
        <f t="shared" si="41"/>
        <v>0</v>
      </c>
      <c r="AQ100" s="95">
        <f t="shared" si="41"/>
        <v>0</v>
      </c>
      <c r="AR100" s="95">
        <f t="shared" si="41"/>
        <v>0</v>
      </c>
      <c r="AS100" s="95">
        <f t="shared" si="41"/>
        <v>0</v>
      </c>
      <c r="AT100" s="95">
        <f t="shared" si="41"/>
        <v>0</v>
      </c>
      <c r="AU100" s="95">
        <f t="shared" si="41"/>
        <v>0</v>
      </c>
      <c r="AV100" s="95">
        <f t="shared" si="41"/>
        <v>0</v>
      </c>
      <c r="AW100" s="95">
        <f t="shared" si="41"/>
        <v>0</v>
      </c>
      <c r="AX100" s="95">
        <f t="shared" si="41"/>
        <v>0</v>
      </c>
      <c r="AY100" s="95">
        <f t="shared" si="41"/>
        <v>0</v>
      </c>
      <c r="AZ100" s="95">
        <f t="shared" si="41"/>
        <v>0</v>
      </c>
      <c r="BA100" s="95">
        <f t="shared" si="41"/>
        <v>0</v>
      </c>
      <c r="BB100" s="95">
        <f t="shared" si="41"/>
        <v>0</v>
      </c>
      <c r="BC100" s="95">
        <f t="shared" si="41"/>
        <v>0</v>
      </c>
      <c r="BD100" s="95">
        <f t="shared" si="41"/>
        <v>0</v>
      </c>
      <c r="BE100" s="95">
        <f t="shared" si="41"/>
        <v>0</v>
      </c>
      <c r="BF100" s="95">
        <f t="shared" si="41"/>
        <v>0</v>
      </c>
      <c r="BG100" s="95">
        <f t="shared" si="41"/>
        <v>0</v>
      </c>
      <c r="BH100" s="95">
        <f t="shared" si="41"/>
        <v>0</v>
      </c>
      <c r="BI100" s="95">
        <f t="shared" si="41"/>
        <v>0</v>
      </c>
      <c r="BJ100" s="95">
        <f t="shared" si="41"/>
        <v>0</v>
      </c>
      <c r="BK100" s="95">
        <f t="shared" si="41"/>
        <v>0</v>
      </c>
      <c r="BL100" s="95">
        <f t="shared" si="41"/>
        <v>0</v>
      </c>
      <c r="BM100" s="95">
        <f t="shared" si="41"/>
        <v>0</v>
      </c>
      <c r="BN100" s="95">
        <f t="shared" si="41"/>
        <v>0</v>
      </c>
      <c r="BO100" s="95">
        <f t="shared" si="41"/>
        <v>0</v>
      </c>
      <c r="BP100" s="95">
        <f t="shared" si="41"/>
        <v>0</v>
      </c>
      <c r="BQ100" s="95">
        <f t="shared" ref="BQ100:CZ100" si="42">BQ292</f>
        <v>0</v>
      </c>
      <c r="BR100" s="95">
        <f t="shared" si="42"/>
        <v>0</v>
      </c>
      <c r="BS100" s="95">
        <f t="shared" si="42"/>
        <v>0</v>
      </c>
      <c r="BT100" s="95">
        <f t="shared" si="42"/>
        <v>0</v>
      </c>
      <c r="BU100" s="95">
        <f t="shared" si="42"/>
        <v>0</v>
      </c>
      <c r="BV100" s="95">
        <f t="shared" si="42"/>
        <v>0</v>
      </c>
      <c r="BW100" s="95">
        <f t="shared" si="42"/>
        <v>0</v>
      </c>
      <c r="BX100" s="95">
        <f t="shared" si="42"/>
        <v>0</v>
      </c>
      <c r="BY100" s="95">
        <f t="shared" si="42"/>
        <v>0</v>
      </c>
      <c r="BZ100" s="95">
        <f t="shared" si="42"/>
        <v>0</v>
      </c>
      <c r="CA100" s="95">
        <f t="shared" si="42"/>
        <v>0</v>
      </c>
      <c r="CB100" s="95">
        <f t="shared" si="42"/>
        <v>0</v>
      </c>
      <c r="CC100" s="95">
        <f t="shared" si="42"/>
        <v>0</v>
      </c>
      <c r="CD100" s="95">
        <f t="shared" si="42"/>
        <v>0</v>
      </c>
      <c r="CE100" s="95">
        <f t="shared" si="42"/>
        <v>0</v>
      </c>
      <c r="CF100" s="95">
        <f t="shared" si="42"/>
        <v>0</v>
      </c>
      <c r="CG100" s="95">
        <f t="shared" si="42"/>
        <v>0</v>
      </c>
      <c r="CH100" s="95">
        <f t="shared" si="42"/>
        <v>0</v>
      </c>
      <c r="CI100" s="95">
        <f t="shared" si="42"/>
        <v>0</v>
      </c>
      <c r="CJ100" s="95">
        <f t="shared" si="42"/>
        <v>0</v>
      </c>
      <c r="CK100" s="95">
        <f t="shared" si="42"/>
        <v>0</v>
      </c>
      <c r="CL100" s="95">
        <f t="shared" si="42"/>
        <v>0</v>
      </c>
      <c r="CM100" s="95">
        <f t="shared" si="42"/>
        <v>0</v>
      </c>
      <c r="CN100" s="95">
        <f t="shared" si="42"/>
        <v>0</v>
      </c>
      <c r="CO100" s="95">
        <f t="shared" si="42"/>
        <v>0</v>
      </c>
      <c r="CP100" s="95">
        <f t="shared" si="42"/>
        <v>0</v>
      </c>
      <c r="CQ100" s="95">
        <f t="shared" si="42"/>
        <v>0</v>
      </c>
      <c r="CR100" s="95">
        <f t="shared" si="42"/>
        <v>0</v>
      </c>
      <c r="CS100" s="95">
        <f t="shared" si="42"/>
        <v>0</v>
      </c>
      <c r="CT100" s="95">
        <f t="shared" si="42"/>
        <v>0</v>
      </c>
      <c r="CU100" s="95">
        <f t="shared" si="42"/>
        <v>0</v>
      </c>
      <c r="CV100" s="95">
        <f t="shared" si="42"/>
        <v>0</v>
      </c>
      <c r="CW100" s="95">
        <f t="shared" si="42"/>
        <v>0</v>
      </c>
      <c r="CX100" s="95">
        <f t="shared" si="42"/>
        <v>0</v>
      </c>
      <c r="CY100" s="95">
        <f t="shared" si="42"/>
        <v>0</v>
      </c>
      <c r="CZ100" s="95">
        <f t="shared" si="42"/>
        <v>0</v>
      </c>
    </row>
    <row r="101" spans="1:104">
      <c r="A101" t="s">
        <v>134</v>
      </c>
      <c r="C101" s="152" t="s">
        <v>699</v>
      </c>
      <c r="D101" s="95">
        <f>D294</f>
        <v>0</v>
      </c>
      <c r="E101" s="95">
        <f t="shared" ref="E101:BP101" si="43">E294</f>
        <v>0</v>
      </c>
      <c r="F101" s="95">
        <f t="shared" si="43"/>
        <v>0</v>
      </c>
      <c r="G101" s="95">
        <f t="shared" si="43"/>
        <v>0</v>
      </c>
      <c r="H101" s="95">
        <f t="shared" si="43"/>
        <v>0</v>
      </c>
      <c r="I101" s="95">
        <f t="shared" si="43"/>
        <v>0</v>
      </c>
      <c r="J101" s="95">
        <f t="shared" si="43"/>
        <v>0</v>
      </c>
      <c r="K101" s="95">
        <f t="shared" si="43"/>
        <v>0</v>
      </c>
      <c r="L101" s="95">
        <f t="shared" si="43"/>
        <v>0</v>
      </c>
      <c r="M101" s="95">
        <f t="shared" si="43"/>
        <v>0</v>
      </c>
      <c r="N101" s="95">
        <f t="shared" si="43"/>
        <v>0</v>
      </c>
      <c r="O101" s="95">
        <f t="shared" si="43"/>
        <v>0</v>
      </c>
      <c r="P101" s="95">
        <f t="shared" si="43"/>
        <v>0</v>
      </c>
      <c r="Q101" s="95">
        <f t="shared" si="43"/>
        <v>0</v>
      </c>
      <c r="R101" s="95">
        <f t="shared" si="43"/>
        <v>0</v>
      </c>
      <c r="S101" s="95">
        <f t="shared" si="43"/>
        <v>0</v>
      </c>
      <c r="T101" s="95">
        <f t="shared" si="43"/>
        <v>0</v>
      </c>
      <c r="U101" s="95">
        <f t="shared" si="43"/>
        <v>0</v>
      </c>
      <c r="V101" s="95">
        <f t="shared" si="43"/>
        <v>0</v>
      </c>
      <c r="W101" s="95">
        <f t="shared" si="43"/>
        <v>0</v>
      </c>
      <c r="X101" s="95">
        <f t="shared" si="43"/>
        <v>0</v>
      </c>
      <c r="Y101" s="95">
        <f t="shared" si="43"/>
        <v>0</v>
      </c>
      <c r="Z101" s="95">
        <f t="shared" si="43"/>
        <v>0</v>
      </c>
      <c r="AA101" s="95">
        <f t="shared" si="43"/>
        <v>0</v>
      </c>
      <c r="AB101" s="95">
        <f t="shared" si="43"/>
        <v>0</v>
      </c>
      <c r="AC101" s="95">
        <f t="shared" si="43"/>
        <v>0</v>
      </c>
      <c r="AD101" s="95">
        <f t="shared" si="43"/>
        <v>0</v>
      </c>
      <c r="AE101" s="95">
        <f t="shared" si="43"/>
        <v>0</v>
      </c>
      <c r="AF101" s="95">
        <f t="shared" si="43"/>
        <v>0</v>
      </c>
      <c r="AG101" s="95">
        <f t="shared" si="43"/>
        <v>0</v>
      </c>
      <c r="AH101" s="95">
        <f t="shared" si="43"/>
        <v>0</v>
      </c>
      <c r="AI101" s="95">
        <f t="shared" si="43"/>
        <v>0</v>
      </c>
      <c r="AJ101" s="95">
        <f t="shared" si="43"/>
        <v>0</v>
      </c>
      <c r="AK101" s="95">
        <f t="shared" si="43"/>
        <v>0</v>
      </c>
      <c r="AL101" s="95">
        <f t="shared" si="43"/>
        <v>0</v>
      </c>
      <c r="AM101" s="95">
        <f t="shared" si="43"/>
        <v>0</v>
      </c>
      <c r="AN101" s="95">
        <f t="shared" si="43"/>
        <v>0</v>
      </c>
      <c r="AO101" s="95">
        <f t="shared" si="43"/>
        <v>0</v>
      </c>
      <c r="AP101" s="95">
        <f t="shared" si="43"/>
        <v>0</v>
      </c>
      <c r="AQ101" s="95">
        <f t="shared" si="43"/>
        <v>0</v>
      </c>
      <c r="AR101" s="95">
        <f t="shared" si="43"/>
        <v>0</v>
      </c>
      <c r="AS101" s="95">
        <f t="shared" si="43"/>
        <v>0</v>
      </c>
      <c r="AT101" s="95">
        <f t="shared" si="43"/>
        <v>0</v>
      </c>
      <c r="AU101" s="95">
        <f t="shared" si="43"/>
        <v>0</v>
      </c>
      <c r="AV101" s="95">
        <f t="shared" si="43"/>
        <v>0</v>
      </c>
      <c r="AW101" s="95">
        <f t="shared" si="43"/>
        <v>0</v>
      </c>
      <c r="AX101" s="95">
        <f t="shared" si="43"/>
        <v>0</v>
      </c>
      <c r="AY101" s="95">
        <f t="shared" si="43"/>
        <v>0</v>
      </c>
      <c r="AZ101" s="95">
        <f t="shared" si="43"/>
        <v>0</v>
      </c>
      <c r="BA101" s="95">
        <f t="shared" si="43"/>
        <v>0</v>
      </c>
      <c r="BB101" s="95">
        <f t="shared" si="43"/>
        <v>0</v>
      </c>
      <c r="BC101" s="95">
        <f t="shared" si="43"/>
        <v>0</v>
      </c>
      <c r="BD101" s="95">
        <f t="shared" si="43"/>
        <v>0</v>
      </c>
      <c r="BE101" s="95">
        <f t="shared" si="43"/>
        <v>0</v>
      </c>
      <c r="BF101" s="95">
        <f t="shared" si="43"/>
        <v>0</v>
      </c>
      <c r="BG101" s="95">
        <f t="shared" si="43"/>
        <v>0</v>
      </c>
      <c r="BH101" s="95">
        <f t="shared" si="43"/>
        <v>0</v>
      </c>
      <c r="BI101" s="95">
        <f t="shared" si="43"/>
        <v>0</v>
      </c>
      <c r="BJ101" s="95">
        <f t="shared" si="43"/>
        <v>0</v>
      </c>
      <c r="BK101" s="95">
        <f t="shared" si="43"/>
        <v>0</v>
      </c>
      <c r="BL101" s="95">
        <f t="shared" si="43"/>
        <v>0</v>
      </c>
      <c r="BM101" s="95">
        <f t="shared" si="43"/>
        <v>0</v>
      </c>
      <c r="BN101" s="95">
        <f t="shared" si="43"/>
        <v>0</v>
      </c>
      <c r="BO101" s="95">
        <f t="shared" si="43"/>
        <v>0</v>
      </c>
      <c r="BP101" s="95">
        <f t="shared" si="43"/>
        <v>0</v>
      </c>
      <c r="BQ101" s="95">
        <f t="shared" ref="BQ101:CZ101" si="44">BQ294</f>
        <v>0</v>
      </c>
      <c r="BR101" s="95">
        <f t="shared" si="44"/>
        <v>0</v>
      </c>
      <c r="BS101" s="95">
        <f t="shared" si="44"/>
        <v>0</v>
      </c>
      <c r="BT101" s="95">
        <f t="shared" si="44"/>
        <v>0</v>
      </c>
      <c r="BU101" s="95">
        <f t="shared" si="44"/>
        <v>0</v>
      </c>
      <c r="BV101" s="95">
        <f t="shared" si="44"/>
        <v>0</v>
      </c>
      <c r="BW101" s="95">
        <f t="shared" si="44"/>
        <v>0</v>
      </c>
      <c r="BX101" s="95">
        <f t="shared" si="44"/>
        <v>0</v>
      </c>
      <c r="BY101" s="95">
        <f t="shared" si="44"/>
        <v>0</v>
      </c>
      <c r="BZ101" s="95">
        <f t="shared" si="44"/>
        <v>0</v>
      </c>
      <c r="CA101" s="95">
        <f t="shared" si="44"/>
        <v>0</v>
      </c>
      <c r="CB101" s="95">
        <f t="shared" si="44"/>
        <v>0</v>
      </c>
      <c r="CC101" s="95">
        <f t="shared" si="44"/>
        <v>0</v>
      </c>
      <c r="CD101" s="95">
        <f t="shared" si="44"/>
        <v>0</v>
      </c>
      <c r="CE101" s="95">
        <f t="shared" si="44"/>
        <v>0</v>
      </c>
      <c r="CF101" s="95">
        <f t="shared" si="44"/>
        <v>0</v>
      </c>
      <c r="CG101" s="95">
        <f t="shared" si="44"/>
        <v>0</v>
      </c>
      <c r="CH101" s="95">
        <f t="shared" si="44"/>
        <v>0</v>
      </c>
      <c r="CI101" s="95">
        <f t="shared" si="44"/>
        <v>0</v>
      </c>
      <c r="CJ101" s="95">
        <f t="shared" si="44"/>
        <v>0</v>
      </c>
      <c r="CK101" s="95">
        <f t="shared" si="44"/>
        <v>0</v>
      </c>
      <c r="CL101" s="95">
        <f t="shared" si="44"/>
        <v>0</v>
      </c>
      <c r="CM101" s="95">
        <f t="shared" si="44"/>
        <v>0</v>
      </c>
      <c r="CN101" s="95">
        <f t="shared" si="44"/>
        <v>0</v>
      </c>
      <c r="CO101" s="95">
        <f t="shared" si="44"/>
        <v>0</v>
      </c>
      <c r="CP101" s="95">
        <f t="shared" si="44"/>
        <v>0</v>
      </c>
      <c r="CQ101" s="95">
        <f t="shared" si="44"/>
        <v>0</v>
      </c>
      <c r="CR101" s="95">
        <f t="shared" si="44"/>
        <v>0</v>
      </c>
      <c r="CS101" s="95">
        <f t="shared" si="44"/>
        <v>0</v>
      </c>
      <c r="CT101" s="95">
        <f t="shared" si="44"/>
        <v>0</v>
      </c>
      <c r="CU101" s="95">
        <f t="shared" si="44"/>
        <v>0</v>
      </c>
      <c r="CV101" s="95">
        <f t="shared" si="44"/>
        <v>0</v>
      </c>
      <c r="CW101" s="95">
        <f t="shared" si="44"/>
        <v>0</v>
      </c>
      <c r="CX101" s="95">
        <f t="shared" si="44"/>
        <v>0</v>
      </c>
      <c r="CY101" s="95">
        <f t="shared" si="44"/>
        <v>0</v>
      </c>
      <c r="CZ101" s="95">
        <f t="shared" si="44"/>
        <v>0</v>
      </c>
    </row>
    <row r="102" spans="1:104">
      <c r="A102" t="s">
        <v>135</v>
      </c>
      <c r="C102" s="152" t="s">
        <v>471</v>
      </c>
      <c r="D102" s="95">
        <f t="shared" ref="D102:AI102" si="45">IF(OR(D10=" ",D10=""),0,IF(D4&lt;16,0,IF(D4&lt;19,38,IF(D4&lt;23,63,38))))</f>
        <v>0</v>
      </c>
      <c r="E102" s="95">
        <f t="shared" si="45"/>
        <v>0</v>
      </c>
      <c r="F102" s="95">
        <f t="shared" si="45"/>
        <v>0</v>
      </c>
      <c r="G102" s="95">
        <f t="shared" si="45"/>
        <v>0</v>
      </c>
      <c r="H102" s="95">
        <f t="shared" si="45"/>
        <v>0</v>
      </c>
      <c r="I102" s="95">
        <f t="shared" si="45"/>
        <v>0</v>
      </c>
      <c r="J102" s="95">
        <f t="shared" si="45"/>
        <v>0</v>
      </c>
      <c r="K102" s="95">
        <f t="shared" si="45"/>
        <v>0</v>
      </c>
      <c r="L102" s="95">
        <f t="shared" si="45"/>
        <v>0</v>
      </c>
      <c r="M102" s="95">
        <f t="shared" si="45"/>
        <v>0</v>
      </c>
      <c r="N102" s="95">
        <f t="shared" si="45"/>
        <v>0</v>
      </c>
      <c r="O102" s="95">
        <f t="shared" si="45"/>
        <v>0</v>
      </c>
      <c r="P102" s="95">
        <f t="shared" si="45"/>
        <v>0</v>
      </c>
      <c r="Q102" s="95">
        <f t="shared" si="45"/>
        <v>0</v>
      </c>
      <c r="R102" s="95">
        <f t="shared" si="45"/>
        <v>0</v>
      </c>
      <c r="S102" s="95">
        <f t="shared" si="45"/>
        <v>0</v>
      </c>
      <c r="T102" s="95">
        <f t="shared" si="45"/>
        <v>0</v>
      </c>
      <c r="U102" s="95">
        <f t="shared" si="45"/>
        <v>0</v>
      </c>
      <c r="V102" s="95">
        <f t="shared" si="45"/>
        <v>0</v>
      </c>
      <c r="W102" s="95">
        <f t="shared" si="45"/>
        <v>0</v>
      </c>
      <c r="X102" s="95">
        <f t="shared" si="45"/>
        <v>0</v>
      </c>
      <c r="Y102" s="95">
        <f t="shared" si="45"/>
        <v>0</v>
      </c>
      <c r="Z102" s="95">
        <f t="shared" si="45"/>
        <v>0</v>
      </c>
      <c r="AA102" s="95">
        <f t="shared" si="45"/>
        <v>0</v>
      </c>
      <c r="AB102" s="95">
        <f t="shared" si="45"/>
        <v>0</v>
      </c>
      <c r="AC102" s="95">
        <f t="shared" si="45"/>
        <v>0</v>
      </c>
      <c r="AD102" s="95">
        <f t="shared" si="45"/>
        <v>0</v>
      </c>
      <c r="AE102" s="95">
        <f t="shared" si="45"/>
        <v>0</v>
      </c>
      <c r="AF102" s="95">
        <f t="shared" si="45"/>
        <v>0</v>
      </c>
      <c r="AG102" s="95">
        <f t="shared" si="45"/>
        <v>0</v>
      </c>
      <c r="AH102" s="95">
        <f t="shared" si="45"/>
        <v>0</v>
      </c>
      <c r="AI102" s="95">
        <f t="shared" si="45"/>
        <v>0</v>
      </c>
      <c r="AJ102" s="95">
        <f t="shared" ref="AJ102:BO102" si="46">IF(OR(AJ10=" ",AJ10=""),0,IF(AJ4&lt;16,0,IF(AJ4&lt;19,38,IF(AJ4&lt;23,63,38))))</f>
        <v>0</v>
      </c>
      <c r="AK102" s="95">
        <f t="shared" si="46"/>
        <v>0</v>
      </c>
      <c r="AL102" s="95">
        <f t="shared" si="46"/>
        <v>0</v>
      </c>
      <c r="AM102" s="95">
        <f t="shared" si="46"/>
        <v>0</v>
      </c>
      <c r="AN102" s="95">
        <f t="shared" si="46"/>
        <v>0</v>
      </c>
      <c r="AO102" s="95">
        <f t="shared" si="46"/>
        <v>0</v>
      </c>
      <c r="AP102" s="95">
        <f t="shared" si="46"/>
        <v>0</v>
      </c>
      <c r="AQ102" s="95">
        <f t="shared" si="46"/>
        <v>0</v>
      </c>
      <c r="AR102" s="95">
        <f t="shared" si="46"/>
        <v>0</v>
      </c>
      <c r="AS102" s="95">
        <f t="shared" si="46"/>
        <v>0</v>
      </c>
      <c r="AT102" s="95">
        <f t="shared" si="46"/>
        <v>0</v>
      </c>
      <c r="AU102" s="95">
        <f t="shared" si="46"/>
        <v>0</v>
      </c>
      <c r="AV102" s="95">
        <f t="shared" si="46"/>
        <v>0</v>
      </c>
      <c r="AW102" s="95">
        <f t="shared" si="46"/>
        <v>0</v>
      </c>
      <c r="AX102" s="95">
        <f t="shared" si="46"/>
        <v>0</v>
      </c>
      <c r="AY102" s="95">
        <f t="shared" si="46"/>
        <v>0</v>
      </c>
      <c r="AZ102" s="95">
        <f t="shared" si="46"/>
        <v>0</v>
      </c>
      <c r="BA102" s="95">
        <f t="shared" si="46"/>
        <v>0</v>
      </c>
      <c r="BB102" s="95">
        <f t="shared" si="46"/>
        <v>0</v>
      </c>
      <c r="BC102" s="95">
        <f t="shared" si="46"/>
        <v>0</v>
      </c>
      <c r="BD102" s="95">
        <f t="shared" si="46"/>
        <v>0</v>
      </c>
      <c r="BE102" s="95">
        <f t="shared" si="46"/>
        <v>0</v>
      </c>
      <c r="BF102" s="95">
        <f t="shared" si="46"/>
        <v>0</v>
      </c>
      <c r="BG102" s="95">
        <f t="shared" si="46"/>
        <v>0</v>
      </c>
      <c r="BH102" s="95">
        <f t="shared" si="46"/>
        <v>0</v>
      </c>
      <c r="BI102" s="95">
        <f t="shared" si="46"/>
        <v>0</v>
      </c>
      <c r="BJ102" s="95">
        <f t="shared" si="46"/>
        <v>0</v>
      </c>
      <c r="BK102" s="95">
        <f t="shared" si="46"/>
        <v>0</v>
      </c>
      <c r="BL102" s="95" t="e">
        <f t="shared" si="46"/>
        <v>#REF!</v>
      </c>
      <c r="BM102" s="95" t="e">
        <f t="shared" si="46"/>
        <v>#REF!</v>
      </c>
      <c r="BN102" s="95" t="e">
        <f t="shared" si="46"/>
        <v>#REF!</v>
      </c>
      <c r="BO102" s="95" t="e">
        <f t="shared" si="46"/>
        <v>#REF!</v>
      </c>
      <c r="BP102" s="95" t="e">
        <f t="shared" ref="BP102:CZ102" si="47">IF(OR(BP10=" ",BP10=""),0,IF(BP4&lt;16,0,IF(BP4&lt;19,38,IF(BP4&lt;23,63,38))))</f>
        <v>#REF!</v>
      </c>
      <c r="BQ102" s="95" t="e">
        <f t="shared" si="47"/>
        <v>#REF!</v>
      </c>
      <c r="BR102" s="95" t="e">
        <f t="shared" si="47"/>
        <v>#REF!</v>
      </c>
      <c r="BS102" s="95" t="e">
        <f t="shared" si="47"/>
        <v>#REF!</v>
      </c>
      <c r="BT102" s="95" t="e">
        <f t="shared" si="47"/>
        <v>#REF!</v>
      </c>
      <c r="BU102" s="95" t="e">
        <f t="shared" si="47"/>
        <v>#REF!</v>
      </c>
      <c r="BV102" s="95" t="e">
        <f t="shared" si="47"/>
        <v>#REF!</v>
      </c>
      <c r="BW102" s="95" t="e">
        <f t="shared" si="47"/>
        <v>#REF!</v>
      </c>
      <c r="BX102" s="95" t="e">
        <f t="shared" si="47"/>
        <v>#REF!</v>
      </c>
      <c r="BY102" s="95" t="e">
        <f t="shared" si="47"/>
        <v>#REF!</v>
      </c>
      <c r="BZ102" s="95" t="e">
        <f t="shared" si="47"/>
        <v>#REF!</v>
      </c>
      <c r="CA102" s="95" t="e">
        <f t="shared" si="47"/>
        <v>#REF!</v>
      </c>
      <c r="CB102" s="95" t="e">
        <f t="shared" si="47"/>
        <v>#REF!</v>
      </c>
      <c r="CC102" s="95" t="e">
        <f t="shared" si="47"/>
        <v>#REF!</v>
      </c>
      <c r="CD102" s="95" t="e">
        <f t="shared" si="47"/>
        <v>#REF!</v>
      </c>
      <c r="CE102" s="95" t="e">
        <f t="shared" si="47"/>
        <v>#REF!</v>
      </c>
      <c r="CF102" s="95" t="e">
        <f t="shared" si="47"/>
        <v>#REF!</v>
      </c>
      <c r="CG102" s="95" t="e">
        <f t="shared" si="47"/>
        <v>#REF!</v>
      </c>
      <c r="CH102" s="95" t="e">
        <f t="shared" si="47"/>
        <v>#REF!</v>
      </c>
      <c r="CI102" s="95" t="e">
        <f t="shared" si="47"/>
        <v>#REF!</v>
      </c>
      <c r="CJ102" s="95" t="e">
        <f t="shared" si="47"/>
        <v>#REF!</v>
      </c>
      <c r="CK102" s="95" t="e">
        <f t="shared" si="47"/>
        <v>#REF!</v>
      </c>
      <c r="CL102" s="95" t="e">
        <f t="shared" si="47"/>
        <v>#REF!</v>
      </c>
      <c r="CM102" s="95" t="e">
        <f t="shared" si="47"/>
        <v>#REF!</v>
      </c>
      <c r="CN102" s="95" t="e">
        <f t="shared" si="47"/>
        <v>#REF!</v>
      </c>
      <c r="CO102" s="95" t="e">
        <f t="shared" si="47"/>
        <v>#REF!</v>
      </c>
      <c r="CP102" s="95" t="e">
        <f t="shared" si="47"/>
        <v>#REF!</v>
      </c>
      <c r="CQ102" s="95" t="e">
        <f t="shared" si="47"/>
        <v>#REF!</v>
      </c>
      <c r="CR102" s="95" t="e">
        <f t="shared" si="47"/>
        <v>#REF!</v>
      </c>
      <c r="CS102" s="95" t="e">
        <f t="shared" si="47"/>
        <v>#REF!</v>
      </c>
      <c r="CT102" s="95" t="e">
        <f t="shared" si="47"/>
        <v>#REF!</v>
      </c>
      <c r="CU102" s="95" t="e">
        <f t="shared" si="47"/>
        <v>#REF!</v>
      </c>
      <c r="CV102" s="95" t="e">
        <f t="shared" si="47"/>
        <v>#REF!</v>
      </c>
      <c r="CW102" s="95" t="e">
        <f t="shared" si="47"/>
        <v>#REF!</v>
      </c>
      <c r="CX102" s="95" t="e">
        <f t="shared" si="47"/>
        <v>#REF!</v>
      </c>
      <c r="CY102" s="95" t="e">
        <f t="shared" si="47"/>
        <v>#REF!</v>
      </c>
      <c r="CZ102" s="95" t="e">
        <f t="shared" si="47"/>
        <v>#REF!</v>
      </c>
    </row>
    <row r="103" spans="1:104">
      <c r="A103" t="s">
        <v>136</v>
      </c>
      <c r="C103" s="152" t="s">
        <v>472</v>
      </c>
      <c r="D103" s="95">
        <f t="shared" ref="D103:AI103" si="48">IF(OR(D11=" ",D11=""),0,IF(D5&lt;16,0,IF(D5&lt;19,38,IF(D5&lt;23,63,38))))</f>
        <v>0</v>
      </c>
      <c r="E103" s="95">
        <f t="shared" si="48"/>
        <v>0</v>
      </c>
      <c r="F103" s="95">
        <f t="shared" si="48"/>
        <v>0</v>
      </c>
      <c r="G103" s="95">
        <f t="shared" si="48"/>
        <v>0</v>
      </c>
      <c r="H103" s="95">
        <f t="shared" si="48"/>
        <v>0</v>
      </c>
      <c r="I103" s="95">
        <f t="shared" si="48"/>
        <v>0</v>
      </c>
      <c r="J103" s="95">
        <f t="shared" si="48"/>
        <v>0</v>
      </c>
      <c r="K103" s="95">
        <f t="shared" si="48"/>
        <v>0</v>
      </c>
      <c r="L103" s="95">
        <f t="shared" si="48"/>
        <v>0</v>
      </c>
      <c r="M103" s="95">
        <f t="shared" si="48"/>
        <v>0</v>
      </c>
      <c r="N103" s="95">
        <f t="shared" si="48"/>
        <v>0</v>
      </c>
      <c r="O103" s="95">
        <f t="shared" si="48"/>
        <v>0</v>
      </c>
      <c r="P103" s="95">
        <f t="shared" si="48"/>
        <v>0</v>
      </c>
      <c r="Q103" s="95">
        <f t="shared" si="48"/>
        <v>0</v>
      </c>
      <c r="R103" s="95">
        <f t="shared" si="48"/>
        <v>0</v>
      </c>
      <c r="S103" s="95">
        <f t="shared" si="48"/>
        <v>0</v>
      </c>
      <c r="T103" s="95">
        <f t="shared" si="48"/>
        <v>0</v>
      </c>
      <c r="U103" s="95">
        <f t="shared" si="48"/>
        <v>0</v>
      </c>
      <c r="V103" s="95">
        <f t="shared" si="48"/>
        <v>0</v>
      </c>
      <c r="W103" s="95">
        <f t="shared" si="48"/>
        <v>0</v>
      </c>
      <c r="X103" s="95">
        <f t="shared" si="48"/>
        <v>0</v>
      </c>
      <c r="Y103" s="95">
        <f t="shared" si="48"/>
        <v>0</v>
      </c>
      <c r="Z103" s="95">
        <f t="shared" si="48"/>
        <v>0</v>
      </c>
      <c r="AA103" s="95">
        <f t="shared" si="48"/>
        <v>0</v>
      </c>
      <c r="AB103" s="95">
        <f t="shared" si="48"/>
        <v>0</v>
      </c>
      <c r="AC103" s="95">
        <f t="shared" si="48"/>
        <v>0</v>
      </c>
      <c r="AD103" s="95">
        <f t="shared" si="48"/>
        <v>0</v>
      </c>
      <c r="AE103" s="95">
        <f t="shared" si="48"/>
        <v>0</v>
      </c>
      <c r="AF103" s="95">
        <f t="shared" si="48"/>
        <v>0</v>
      </c>
      <c r="AG103" s="95">
        <f t="shared" si="48"/>
        <v>0</v>
      </c>
      <c r="AH103" s="95">
        <f t="shared" si="48"/>
        <v>0</v>
      </c>
      <c r="AI103" s="95">
        <f t="shared" si="48"/>
        <v>0</v>
      </c>
      <c r="AJ103" s="95">
        <f t="shared" ref="AJ103:BO103" si="49">IF(OR(AJ11=" ",AJ11=""),0,IF(AJ5&lt;16,0,IF(AJ5&lt;19,38,IF(AJ5&lt;23,63,38))))</f>
        <v>0</v>
      </c>
      <c r="AK103" s="95">
        <f t="shared" si="49"/>
        <v>0</v>
      </c>
      <c r="AL103" s="95">
        <f t="shared" si="49"/>
        <v>0</v>
      </c>
      <c r="AM103" s="95">
        <f t="shared" si="49"/>
        <v>0</v>
      </c>
      <c r="AN103" s="95">
        <f t="shared" si="49"/>
        <v>0</v>
      </c>
      <c r="AO103" s="95">
        <f t="shared" si="49"/>
        <v>0</v>
      </c>
      <c r="AP103" s="95">
        <f t="shared" si="49"/>
        <v>0</v>
      </c>
      <c r="AQ103" s="95">
        <f t="shared" si="49"/>
        <v>0</v>
      </c>
      <c r="AR103" s="95">
        <f t="shared" si="49"/>
        <v>0</v>
      </c>
      <c r="AS103" s="95">
        <f t="shared" si="49"/>
        <v>0</v>
      </c>
      <c r="AT103" s="95">
        <f t="shared" si="49"/>
        <v>0</v>
      </c>
      <c r="AU103" s="95">
        <f t="shared" si="49"/>
        <v>0</v>
      </c>
      <c r="AV103" s="95">
        <f t="shared" si="49"/>
        <v>0</v>
      </c>
      <c r="AW103" s="95">
        <f t="shared" si="49"/>
        <v>0</v>
      </c>
      <c r="AX103" s="95">
        <f t="shared" si="49"/>
        <v>0</v>
      </c>
      <c r="AY103" s="95">
        <f t="shared" si="49"/>
        <v>0</v>
      </c>
      <c r="AZ103" s="95">
        <f t="shared" si="49"/>
        <v>0</v>
      </c>
      <c r="BA103" s="95">
        <f t="shared" si="49"/>
        <v>0</v>
      </c>
      <c r="BB103" s="95">
        <f t="shared" si="49"/>
        <v>0</v>
      </c>
      <c r="BC103" s="95">
        <f t="shared" si="49"/>
        <v>0</v>
      </c>
      <c r="BD103" s="95">
        <f t="shared" si="49"/>
        <v>0</v>
      </c>
      <c r="BE103" s="95">
        <f t="shared" si="49"/>
        <v>0</v>
      </c>
      <c r="BF103" s="95">
        <f t="shared" si="49"/>
        <v>0</v>
      </c>
      <c r="BG103" s="95">
        <f t="shared" si="49"/>
        <v>0</v>
      </c>
      <c r="BH103" s="95">
        <f t="shared" si="49"/>
        <v>0</v>
      </c>
      <c r="BI103" s="95">
        <f t="shared" si="49"/>
        <v>0</v>
      </c>
      <c r="BJ103" s="95">
        <f t="shared" si="49"/>
        <v>0</v>
      </c>
      <c r="BK103" s="95">
        <f t="shared" si="49"/>
        <v>0</v>
      </c>
      <c r="BL103" s="95" t="e">
        <f t="shared" si="49"/>
        <v>#REF!</v>
      </c>
      <c r="BM103" s="95" t="e">
        <f t="shared" si="49"/>
        <v>#REF!</v>
      </c>
      <c r="BN103" s="95" t="e">
        <f t="shared" si="49"/>
        <v>#REF!</v>
      </c>
      <c r="BO103" s="95" t="e">
        <f t="shared" si="49"/>
        <v>#REF!</v>
      </c>
      <c r="BP103" s="95" t="e">
        <f t="shared" ref="BP103:CZ103" si="50">IF(OR(BP11=" ",BP11=""),0,IF(BP5&lt;16,0,IF(BP5&lt;19,38,IF(BP5&lt;23,63,38))))</f>
        <v>#REF!</v>
      </c>
      <c r="BQ103" s="95" t="e">
        <f t="shared" si="50"/>
        <v>#REF!</v>
      </c>
      <c r="BR103" s="95" t="e">
        <f t="shared" si="50"/>
        <v>#REF!</v>
      </c>
      <c r="BS103" s="95" t="e">
        <f t="shared" si="50"/>
        <v>#REF!</v>
      </c>
      <c r="BT103" s="95" t="e">
        <f t="shared" si="50"/>
        <v>#REF!</v>
      </c>
      <c r="BU103" s="95" t="e">
        <f t="shared" si="50"/>
        <v>#REF!</v>
      </c>
      <c r="BV103" s="95" t="e">
        <f t="shared" si="50"/>
        <v>#REF!</v>
      </c>
      <c r="BW103" s="95" t="e">
        <f t="shared" si="50"/>
        <v>#REF!</v>
      </c>
      <c r="BX103" s="95" t="e">
        <f t="shared" si="50"/>
        <v>#REF!</v>
      </c>
      <c r="BY103" s="95" t="e">
        <f t="shared" si="50"/>
        <v>#REF!</v>
      </c>
      <c r="BZ103" s="95" t="e">
        <f t="shared" si="50"/>
        <v>#REF!</v>
      </c>
      <c r="CA103" s="95" t="e">
        <f t="shared" si="50"/>
        <v>#REF!</v>
      </c>
      <c r="CB103" s="95" t="e">
        <f t="shared" si="50"/>
        <v>#REF!</v>
      </c>
      <c r="CC103" s="95" t="e">
        <f t="shared" si="50"/>
        <v>#REF!</v>
      </c>
      <c r="CD103" s="95" t="e">
        <f t="shared" si="50"/>
        <v>#REF!</v>
      </c>
      <c r="CE103" s="95" t="e">
        <f t="shared" si="50"/>
        <v>#REF!</v>
      </c>
      <c r="CF103" s="95" t="e">
        <f t="shared" si="50"/>
        <v>#REF!</v>
      </c>
      <c r="CG103" s="95" t="e">
        <f t="shared" si="50"/>
        <v>#REF!</v>
      </c>
      <c r="CH103" s="95" t="e">
        <f t="shared" si="50"/>
        <v>#REF!</v>
      </c>
      <c r="CI103" s="95" t="e">
        <f t="shared" si="50"/>
        <v>#REF!</v>
      </c>
      <c r="CJ103" s="95" t="e">
        <f t="shared" si="50"/>
        <v>#REF!</v>
      </c>
      <c r="CK103" s="95" t="e">
        <f t="shared" si="50"/>
        <v>#REF!</v>
      </c>
      <c r="CL103" s="95" t="e">
        <f t="shared" si="50"/>
        <v>#REF!</v>
      </c>
      <c r="CM103" s="95" t="e">
        <f t="shared" si="50"/>
        <v>#REF!</v>
      </c>
      <c r="CN103" s="95" t="e">
        <f t="shared" si="50"/>
        <v>#REF!</v>
      </c>
      <c r="CO103" s="95" t="e">
        <f t="shared" si="50"/>
        <v>#REF!</v>
      </c>
      <c r="CP103" s="95" t="e">
        <f t="shared" si="50"/>
        <v>#REF!</v>
      </c>
      <c r="CQ103" s="95" t="e">
        <f t="shared" si="50"/>
        <v>#REF!</v>
      </c>
      <c r="CR103" s="95" t="e">
        <f t="shared" si="50"/>
        <v>#REF!</v>
      </c>
      <c r="CS103" s="95" t="e">
        <f t="shared" si="50"/>
        <v>#REF!</v>
      </c>
      <c r="CT103" s="95" t="e">
        <f t="shared" si="50"/>
        <v>#REF!</v>
      </c>
      <c r="CU103" s="95" t="e">
        <f t="shared" si="50"/>
        <v>#REF!</v>
      </c>
      <c r="CV103" s="95" t="e">
        <f t="shared" si="50"/>
        <v>#REF!</v>
      </c>
      <c r="CW103" s="95" t="e">
        <f t="shared" si="50"/>
        <v>#REF!</v>
      </c>
      <c r="CX103" s="95" t="e">
        <f t="shared" si="50"/>
        <v>#REF!</v>
      </c>
      <c r="CY103" s="95" t="e">
        <f t="shared" si="50"/>
        <v>#REF!</v>
      </c>
      <c r="CZ103" s="95" t="e">
        <f t="shared" si="50"/>
        <v>#REF!</v>
      </c>
    </row>
    <row r="104" spans="1:104">
      <c r="A104" t="s">
        <v>137</v>
      </c>
      <c r="C104" s="152" t="s">
        <v>473</v>
      </c>
      <c r="D104" s="95">
        <f t="shared" ref="D104:AI104" si="51">IF(OR(D12=" ",D12=""),0,IF(D6&lt;16,0,IF(D6&lt;19,38,IF(D6&lt;23,63,38))))</f>
        <v>0</v>
      </c>
      <c r="E104" s="95">
        <f t="shared" si="51"/>
        <v>0</v>
      </c>
      <c r="F104" s="95">
        <f t="shared" si="51"/>
        <v>0</v>
      </c>
      <c r="G104" s="95">
        <f t="shared" si="51"/>
        <v>0</v>
      </c>
      <c r="H104" s="95">
        <f t="shared" si="51"/>
        <v>0</v>
      </c>
      <c r="I104" s="95">
        <f t="shared" si="51"/>
        <v>0</v>
      </c>
      <c r="J104" s="95">
        <f t="shared" si="51"/>
        <v>0</v>
      </c>
      <c r="K104" s="95">
        <f t="shared" si="51"/>
        <v>0</v>
      </c>
      <c r="L104" s="95">
        <f t="shared" si="51"/>
        <v>0</v>
      </c>
      <c r="M104" s="95">
        <f t="shared" si="51"/>
        <v>0</v>
      </c>
      <c r="N104" s="95">
        <f t="shared" si="51"/>
        <v>0</v>
      </c>
      <c r="O104" s="95">
        <f t="shared" si="51"/>
        <v>0</v>
      </c>
      <c r="P104" s="95">
        <f t="shared" si="51"/>
        <v>0</v>
      </c>
      <c r="Q104" s="95">
        <f t="shared" si="51"/>
        <v>0</v>
      </c>
      <c r="R104" s="95">
        <f t="shared" si="51"/>
        <v>0</v>
      </c>
      <c r="S104" s="95">
        <f t="shared" si="51"/>
        <v>0</v>
      </c>
      <c r="T104" s="95">
        <f t="shared" si="51"/>
        <v>0</v>
      </c>
      <c r="U104" s="95">
        <f t="shared" si="51"/>
        <v>0</v>
      </c>
      <c r="V104" s="95">
        <f t="shared" si="51"/>
        <v>0</v>
      </c>
      <c r="W104" s="95">
        <f t="shared" si="51"/>
        <v>0</v>
      </c>
      <c r="X104" s="95">
        <f t="shared" si="51"/>
        <v>0</v>
      </c>
      <c r="Y104" s="95">
        <f t="shared" si="51"/>
        <v>0</v>
      </c>
      <c r="Z104" s="95">
        <f t="shared" si="51"/>
        <v>0</v>
      </c>
      <c r="AA104" s="95">
        <f t="shared" si="51"/>
        <v>0</v>
      </c>
      <c r="AB104" s="95">
        <f t="shared" si="51"/>
        <v>0</v>
      </c>
      <c r="AC104" s="95">
        <f t="shared" si="51"/>
        <v>0</v>
      </c>
      <c r="AD104" s="95">
        <f t="shared" si="51"/>
        <v>0</v>
      </c>
      <c r="AE104" s="95">
        <f t="shared" si="51"/>
        <v>0</v>
      </c>
      <c r="AF104" s="95">
        <f t="shared" si="51"/>
        <v>0</v>
      </c>
      <c r="AG104" s="95">
        <f t="shared" si="51"/>
        <v>0</v>
      </c>
      <c r="AH104" s="95">
        <f t="shared" si="51"/>
        <v>0</v>
      </c>
      <c r="AI104" s="95">
        <f t="shared" si="51"/>
        <v>0</v>
      </c>
      <c r="AJ104" s="95">
        <f t="shared" ref="AJ104:BO104" si="52">IF(OR(AJ12=" ",AJ12=""),0,IF(AJ6&lt;16,0,IF(AJ6&lt;19,38,IF(AJ6&lt;23,63,38))))</f>
        <v>0</v>
      </c>
      <c r="AK104" s="95">
        <f t="shared" si="52"/>
        <v>0</v>
      </c>
      <c r="AL104" s="95">
        <f t="shared" si="52"/>
        <v>0</v>
      </c>
      <c r="AM104" s="95">
        <f t="shared" si="52"/>
        <v>0</v>
      </c>
      <c r="AN104" s="95">
        <f t="shared" si="52"/>
        <v>0</v>
      </c>
      <c r="AO104" s="95">
        <f t="shared" si="52"/>
        <v>0</v>
      </c>
      <c r="AP104" s="95">
        <f t="shared" si="52"/>
        <v>0</v>
      </c>
      <c r="AQ104" s="95">
        <f t="shared" si="52"/>
        <v>0</v>
      </c>
      <c r="AR104" s="95">
        <f t="shared" si="52"/>
        <v>0</v>
      </c>
      <c r="AS104" s="95">
        <f t="shared" si="52"/>
        <v>0</v>
      </c>
      <c r="AT104" s="95">
        <f t="shared" si="52"/>
        <v>0</v>
      </c>
      <c r="AU104" s="95">
        <f t="shared" si="52"/>
        <v>0</v>
      </c>
      <c r="AV104" s="95">
        <f t="shared" si="52"/>
        <v>0</v>
      </c>
      <c r="AW104" s="95">
        <f t="shared" si="52"/>
        <v>0</v>
      </c>
      <c r="AX104" s="95">
        <f t="shared" si="52"/>
        <v>0</v>
      </c>
      <c r="AY104" s="95">
        <f t="shared" si="52"/>
        <v>0</v>
      </c>
      <c r="AZ104" s="95">
        <f t="shared" si="52"/>
        <v>0</v>
      </c>
      <c r="BA104" s="95">
        <f t="shared" si="52"/>
        <v>0</v>
      </c>
      <c r="BB104" s="95">
        <f t="shared" si="52"/>
        <v>0</v>
      </c>
      <c r="BC104" s="95">
        <f t="shared" si="52"/>
        <v>0</v>
      </c>
      <c r="BD104" s="95">
        <f t="shared" si="52"/>
        <v>0</v>
      </c>
      <c r="BE104" s="95">
        <f t="shared" si="52"/>
        <v>0</v>
      </c>
      <c r="BF104" s="95">
        <f t="shared" si="52"/>
        <v>0</v>
      </c>
      <c r="BG104" s="95">
        <f t="shared" si="52"/>
        <v>0</v>
      </c>
      <c r="BH104" s="95">
        <f t="shared" si="52"/>
        <v>0</v>
      </c>
      <c r="BI104" s="95">
        <f t="shared" si="52"/>
        <v>0</v>
      </c>
      <c r="BJ104" s="95">
        <f t="shared" si="52"/>
        <v>0</v>
      </c>
      <c r="BK104" s="95">
        <f t="shared" si="52"/>
        <v>0</v>
      </c>
      <c r="BL104" s="95" t="e">
        <f t="shared" si="52"/>
        <v>#REF!</v>
      </c>
      <c r="BM104" s="95" t="e">
        <f t="shared" si="52"/>
        <v>#REF!</v>
      </c>
      <c r="BN104" s="95" t="e">
        <f t="shared" si="52"/>
        <v>#REF!</v>
      </c>
      <c r="BO104" s="95" t="e">
        <f t="shared" si="52"/>
        <v>#REF!</v>
      </c>
      <c r="BP104" s="95" t="e">
        <f t="shared" ref="BP104:CZ104" si="53">IF(OR(BP12=" ",BP12=""),0,IF(BP6&lt;16,0,IF(BP6&lt;19,38,IF(BP6&lt;23,63,38))))</f>
        <v>#REF!</v>
      </c>
      <c r="BQ104" s="95" t="e">
        <f t="shared" si="53"/>
        <v>#REF!</v>
      </c>
      <c r="BR104" s="95" t="e">
        <f t="shared" si="53"/>
        <v>#REF!</v>
      </c>
      <c r="BS104" s="95" t="e">
        <f t="shared" si="53"/>
        <v>#REF!</v>
      </c>
      <c r="BT104" s="95" t="e">
        <f t="shared" si="53"/>
        <v>#REF!</v>
      </c>
      <c r="BU104" s="95" t="e">
        <f t="shared" si="53"/>
        <v>#REF!</v>
      </c>
      <c r="BV104" s="95" t="e">
        <f t="shared" si="53"/>
        <v>#REF!</v>
      </c>
      <c r="BW104" s="95" t="e">
        <f t="shared" si="53"/>
        <v>#REF!</v>
      </c>
      <c r="BX104" s="95" t="e">
        <f t="shared" si="53"/>
        <v>#REF!</v>
      </c>
      <c r="BY104" s="95" t="e">
        <f t="shared" si="53"/>
        <v>#REF!</v>
      </c>
      <c r="BZ104" s="95" t="e">
        <f t="shared" si="53"/>
        <v>#REF!</v>
      </c>
      <c r="CA104" s="95" t="e">
        <f t="shared" si="53"/>
        <v>#REF!</v>
      </c>
      <c r="CB104" s="95" t="e">
        <f t="shared" si="53"/>
        <v>#REF!</v>
      </c>
      <c r="CC104" s="95" t="e">
        <f t="shared" si="53"/>
        <v>#REF!</v>
      </c>
      <c r="CD104" s="95" t="e">
        <f t="shared" si="53"/>
        <v>#REF!</v>
      </c>
      <c r="CE104" s="95" t="e">
        <f t="shared" si="53"/>
        <v>#REF!</v>
      </c>
      <c r="CF104" s="95" t="e">
        <f t="shared" si="53"/>
        <v>#REF!</v>
      </c>
      <c r="CG104" s="95" t="e">
        <f t="shared" si="53"/>
        <v>#REF!</v>
      </c>
      <c r="CH104" s="95" t="e">
        <f t="shared" si="53"/>
        <v>#REF!</v>
      </c>
      <c r="CI104" s="95" t="e">
        <f t="shared" si="53"/>
        <v>#REF!</v>
      </c>
      <c r="CJ104" s="95" t="e">
        <f t="shared" si="53"/>
        <v>#REF!</v>
      </c>
      <c r="CK104" s="95" t="e">
        <f t="shared" si="53"/>
        <v>#REF!</v>
      </c>
      <c r="CL104" s="95" t="e">
        <f t="shared" si="53"/>
        <v>#REF!</v>
      </c>
      <c r="CM104" s="95" t="e">
        <f t="shared" si="53"/>
        <v>#REF!</v>
      </c>
      <c r="CN104" s="95" t="e">
        <f t="shared" si="53"/>
        <v>#REF!</v>
      </c>
      <c r="CO104" s="95" t="e">
        <f t="shared" si="53"/>
        <v>#REF!</v>
      </c>
      <c r="CP104" s="95" t="e">
        <f t="shared" si="53"/>
        <v>#REF!</v>
      </c>
      <c r="CQ104" s="95" t="e">
        <f t="shared" si="53"/>
        <v>#REF!</v>
      </c>
      <c r="CR104" s="95" t="e">
        <f t="shared" si="53"/>
        <v>#REF!</v>
      </c>
      <c r="CS104" s="95" t="e">
        <f t="shared" si="53"/>
        <v>#REF!</v>
      </c>
      <c r="CT104" s="95" t="e">
        <f t="shared" si="53"/>
        <v>#REF!</v>
      </c>
      <c r="CU104" s="95" t="e">
        <f t="shared" si="53"/>
        <v>#REF!</v>
      </c>
      <c r="CV104" s="95" t="e">
        <f t="shared" si="53"/>
        <v>#REF!</v>
      </c>
      <c r="CW104" s="95" t="e">
        <f t="shared" si="53"/>
        <v>#REF!</v>
      </c>
      <c r="CX104" s="95" t="e">
        <f t="shared" si="53"/>
        <v>#REF!</v>
      </c>
      <c r="CY104" s="95" t="e">
        <f t="shared" si="53"/>
        <v>#REF!</v>
      </c>
      <c r="CZ104" s="95" t="e">
        <f t="shared" si="53"/>
        <v>#REF!</v>
      </c>
    </row>
    <row r="105" spans="1:104">
      <c r="A105" t="s">
        <v>138</v>
      </c>
      <c r="C105" s="152" t="s">
        <v>474</v>
      </c>
      <c r="D105" s="95">
        <f t="shared" ref="D105:AI105" si="54">IF(OR(D13=" ",D13=""),0,IF(D7&lt;16,0,IF(D7&lt;19,38,IF(D7&lt;23,63,38))))</f>
        <v>0</v>
      </c>
      <c r="E105" s="95">
        <f t="shared" si="54"/>
        <v>0</v>
      </c>
      <c r="F105" s="95">
        <f t="shared" si="54"/>
        <v>0</v>
      </c>
      <c r="G105" s="95">
        <f t="shared" si="54"/>
        <v>0</v>
      </c>
      <c r="H105" s="95">
        <f t="shared" si="54"/>
        <v>0</v>
      </c>
      <c r="I105" s="95">
        <f t="shared" si="54"/>
        <v>0</v>
      </c>
      <c r="J105" s="95">
        <f t="shared" si="54"/>
        <v>0</v>
      </c>
      <c r="K105" s="95">
        <f t="shared" si="54"/>
        <v>0</v>
      </c>
      <c r="L105" s="95">
        <f t="shared" si="54"/>
        <v>0</v>
      </c>
      <c r="M105" s="95">
        <f t="shared" si="54"/>
        <v>0</v>
      </c>
      <c r="N105" s="95">
        <f t="shared" si="54"/>
        <v>0</v>
      </c>
      <c r="O105" s="95">
        <f t="shared" si="54"/>
        <v>0</v>
      </c>
      <c r="P105" s="95">
        <f t="shared" si="54"/>
        <v>0</v>
      </c>
      <c r="Q105" s="95">
        <f t="shared" si="54"/>
        <v>0</v>
      </c>
      <c r="R105" s="95">
        <f t="shared" si="54"/>
        <v>0</v>
      </c>
      <c r="S105" s="95">
        <f t="shared" si="54"/>
        <v>0</v>
      </c>
      <c r="T105" s="95">
        <f t="shared" si="54"/>
        <v>0</v>
      </c>
      <c r="U105" s="95">
        <f t="shared" si="54"/>
        <v>0</v>
      </c>
      <c r="V105" s="95">
        <f t="shared" si="54"/>
        <v>0</v>
      </c>
      <c r="W105" s="95">
        <f t="shared" si="54"/>
        <v>0</v>
      </c>
      <c r="X105" s="95">
        <f t="shared" si="54"/>
        <v>0</v>
      </c>
      <c r="Y105" s="95">
        <f t="shared" si="54"/>
        <v>0</v>
      </c>
      <c r="Z105" s="95">
        <f t="shared" si="54"/>
        <v>0</v>
      </c>
      <c r="AA105" s="95">
        <f t="shared" si="54"/>
        <v>0</v>
      </c>
      <c r="AB105" s="95">
        <f t="shared" si="54"/>
        <v>0</v>
      </c>
      <c r="AC105" s="95">
        <f t="shared" si="54"/>
        <v>0</v>
      </c>
      <c r="AD105" s="95">
        <f t="shared" si="54"/>
        <v>0</v>
      </c>
      <c r="AE105" s="95">
        <f t="shared" si="54"/>
        <v>0</v>
      </c>
      <c r="AF105" s="95">
        <f t="shared" si="54"/>
        <v>0</v>
      </c>
      <c r="AG105" s="95">
        <f t="shared" si="54"/>
        <v>0</v>
      </c>
      <c r="AH105" s="95">
        <f t="shared" si="54"/>
        <v>0</v>
      </c>
      <c r="AI105" s="95">
        <f t="shared" si="54"/>
        <v>0</v>
      </c>
      <c r="AJ105" s="95">
        <f t="shared" ref="AJ105:BO105" si="55">IF(OR(AJ13=" ",AJ13=""),0,IF(AJ7&lt;16,0,IF(AJ7&lt;19,38,IF(AJ7&lt;23,63,38))))</f>
        <v>0</v>
      </c>
      <c r="AK105" s="95">
        <f t="shared" si="55"/>
        <v>0</v>
      </c>
      <c r="AL105" s="95">
        <f t="shared" si="55"/>
        <v>0</v>
      </c>
      <c r="AM105" s="95">
        <f t="shared" si="55"/>
        <v>0</v>
      </c>
      <c r="AN105" s="95">
        <f t="shared" si="55"/>
        <v>0</v>
      </c>
      <c r="AO105" s="95">
        <f t="shared" si="55"/>
        <v>0</v>
      </c>
      <c r="AP105" s="95">
        <f t="shared" si="55"/>
        <v>0</v>
      </c>
      <c r="AQ105" s="95">
        <f t="shared" si="55"/>
        <v>0</v>
      </c>
      <c r="AR105" s="95">
        <f t="shared" si="55"/>
        <v>0</v>
      </c>
      <c r="AS105" s="95">
        <f t="shared" si="55"/>
        <v>0</v>
      </c>
      <c r="AT105" s="95">
        <f t="shared" si="55"/>
        <v>0</v>
      </c>
      <c r="AU105" s="95">
        <f t="shared" si="55"/>
        <v>0</v>
      </c>
      <c r="AV105" s="95">
        <f t="shared" si="55"/>
        <v>0</v>
      </c>
      <c r="AW105" s="95">
        <f t="shared" si="55"/>
        <v>0</v>
      </c>
      <c r="AX105" s="95">
        <f t="shared" si="55"/>
        <v>0</v>
      </c>
      <c r="AY105" s="95">
        <f t="shared" si="55"/>
        <v>0</v>
      </c>
      <c r="AZ105" s="95">
        <f t="shared" si="55"/>
        <v>0</v>
      </c>
      <c r="BA105" s="95">
        <f t="shared" si="55"/>
        <v>0</v>
      </c>
      <c r="BB105" s="95">
        <f t="shared" si="55"/>
        <v>0</v>
      </c>
      <c r="BC105" s="95">
        <f t="shared" si="55"/>
        <v>0</v>
      </c>
      <c r="BD105" s="95">
        <f t="shared" si="55"/>
        <v>0</v>
      </c>
      <c r="BE105" s="95">
        <f t="shared" si="55"/>
        <v>0</v>
      </c>
      <c r="BF105" s="95">
        <f t="shared" si="55"/>
        <v>0</v>
      </c>
      <c r="BG105" s="95">
        <f t="shared" si="55"/>
        <v>0</v>
      </c>
      <c r="BH105" s="95">
        <f t="shared" si="55"/>
        <v>0</v>
      </c>
      <c r="BI105" s="95">
        <f t="shared" si="55"/>
        <v>0</v>
      </c>
      <c r="BJ105" s="95">
        <f t="shared" si="55"/>
        <v>0</v>
      </c>
      <c r="BK105" s="95">
        <f t="shared" si="55"/>
        <v>0</v>
      </c>
      <c r="BL105" s="95" t="e">
        <f t="shared" si="55"/>
        <v>#REF!</v>
      </c>
      <c r="BM105" s="95" t="e">
        <f t="shared" si="55"/>
        <v>#REF!</v>
      </c>
      <c r="BN105" s="95" t="e">
        <f t="shared" si="55"/>
        <v>#REF!</v>
      </c>
      <c r="BO105" s="95" t="e">
        <f t="shared" si="55"/>
        <v>#REF!</v>
      </c>
      <c r="BP105" s="95" t="e">
        <f t="shared" ref="BP105:CZ105" si="56">IF(OR(BP13=" ",BP13=""),0,IF(BP7&lt;16,0,IF(BP7&lt;19,38,IF(BP7&lt;23,63,38))))</f>
        <v>#REF!</v>
      </c>
      <c r="BQ105" s="95" t="e">
        <f t="shared" si="56"/>
        <v>#REF!</v>
      </c>
      <c r="BR105" s="95" t="e">
        <f t="shared" si="56"/>
        <v>#REF!</v>
      </c>
      <c r="BS105" s="95" t="e">
        <f t="shared" si="56"/>
        <v>#REF!</v>
      </c>
      <c r="BT105" s="95" t="e">
        <f t="shared" si="56"/>
        <v>#REF!</v>
      </c>
      <c r="BU105" s="95" t="e">
        <f t="shared" si="56"/>
        <v>#REF!</v>
      </c>
      <c r="BV105" s="95" t="e">
        <f t="shared" si="56"/>
        <v>#REF!</v>
      </c>
      <c r="BW105" s="95" t="e">
        <f t="shared" si="56"/>
        <v>#REF!</v>
      </c>
      <c r="BX105" s="95" t="e">
        <f t="shared" si="56"/>
        <v>#REF!</v>
      </c>
      <c r="BY105" s="95" t="e">
        <f t="shared" si="56"/>
        <v>#REF!</v>
      </c>
      <c r="BZ105" s="95" t="e">
        <f t="shared" si="56"/>
        <v>#REF!</v>
      </c>
      <c r="CA105" s="95" t="e">
        <f t="shared" si="56"/>
        <v>#REF!</v>
      </c>
      <c r="CB105" s="95" t="e">
        <f t="shared" si="56"/>
        <v>#REF!</v>
      </c>
      <c r="CC105" s="95" t="e">
        <f t="shared" si="56"/>
        <v>#REF!</v>
      </c>
      <c r="CD105" s="95" t="e">
        <f t="shared" si="56"/>
        <v>#REF!</v>
      </c>
      <c r="CE105" s="95" t="e">
        <f t="shared" si="56"/>
        <v>#REF!</v>
      </c>
      <c r="CF105" s="95" t="e">
        <f t="shared" si="56"/>
        <v>#REF!</v>
      </c>
      <c r="CG105" s="95" t="e">
        <f t="shared" si="56"/>
        <v>#REF!</v>
      </c>
      <c r="CH105" s="95" t="e">
        <f t="shared" si="56"/>
        <v>#REF!</v>
      </c>
      <c r="CI105" s="95" t="e">
        <f t="shared" si="56"/>
        <v>#REF!</v>
      </c>
      <c r="CJ105" s="95" t="e">
        <f t="shared" si="56"/>
        <v>#REF!</v>
      </c>
      <c r="CK105" s="95" t="e">
        <f t="shared" si="56"/>
        <v>#REF!</v>
      </c>
      <c r="CL105" s="95" t="e">
        <f t="shared" si="56"/>
        <v>#REF!</v>
      </c>
      <c r="CM105" s="95" t="e">
        <f t="shared" si="56"/>
        <v>#REF!</v>
      </c>
      <c r="CN105" s="95" t="e">
        <f t="shared" si="56"/>
        <v>#REF!</v>
      </c>
      <c r="CO105" s="95" t="e">
        <f t="shared" si="56"/>
        <v>#REF!</v>
      </c>
      <c r="CP105" s="95" t="e">
        <f t="shared" si="56"/>
        <v>#REF!</v>
      </c>
      <c r="CQ105" s="95" t="e">
        <f t="shared" si="56"/>
        <v>#REF!</v>
      </c>
      <c r="CR105" s="95" t="e">
        <f t="shared" si="56"/>
        <v>#REF!</v>
      </c>
      <c r="CS105" s="95" t="e">
        <f t="shared" si="56"/>
        <v>#REF!</v>
      </c>
      <c r="CT105" s="95" t="e">
        <f t="shared" si="56"/>
        <v>#REF!</v>
      </c>
      <c r="CU105" s="95" t="e">
        <f t="shared" si="56"/>
        <v>#REF!</v>
      </c>
      <c r="CV105" s="95" t="e">
        <f t="shared" si="56"/>
        <v>#REF!</v>
      </c>
      <c r="CW105" s="95" t="e">
        <f t="shared" si="56"/>
        <v>#REF!</v>
      </c>
      <c r="CX105" s="95" t="e">
        <f t="shared" si="56"/>
        <v>#REF!</v>
      </c>
      <c r="CY105" s="95" t="e">
        <f t="shared" si="56"/>
        <v>#REF!</v>
      </c>
      <c r="CZ105" s="95" t="e">
        <f t="shared" si="56"/>
        <v>#REF!</v>
      </c>
    </row>
    <row r="106" spans="1:104">
      <c r="A106" t="s">
        <v>139</v>
      </c>
      <c r="C106" s="152" t="s">
        <v>475</v>
      </c>
      <c r="D106" s="95">
        <f t="shared" ref="D106:AI106" si="57">IF(OR(D14=" ",D14=""),0,IF(D8&lt;16,0,IF(D8&lt;19,38,IF(D8&lt;23,63,38))))</f>
        <v>0</v>
      </c>
      <c r="E106" s="95">
        <f t="shared" si="57"/>
        <v>0</v>
      </c>
      <c r="F106" s="95">
        <f t="shared" si="57"/>
        <v>0</v>
      </c>
      <c r="G106" s="95">
        <f t="shared" si="57"/>
        <v>0</v>
      </c>
      <c r="H106" s="95">
        <f t="shared" si="57"/>
        <v>0</v>
      </c>
      <c r="I106" s="95">
        <f t="shared" si="57"/>
        <v>0</v>
      </c>
      <c r="J106" s="95">
        <f t="shared" si="57"/>
        <v>0</v>
      </c>
      <c r="K106" s="95">
        <f t="shared" si="57"/>
        <v>0</v>
      </c>
      <c r="L106" s="95">
        <f t="shared" si="57"/>
        <v>0</v>
      </c>
      <c r="M106" s="95">
        <f t="shared" si="57"/>
        <v>0</v>
      </c>
      <c r="N106" s="95">
        <f t="shared" si="57"/>
        <v>0</v>
      </c>
      <c r="O106" s="95">
        <f t="shared" si="57"/>
        <v>0</v>
      </c>
      <c r="P106" s="95">
        <f t="shared" si="57"/>
        <v>0</v>
      </c>
      <c r="Q106" s="95">
        <f t="shared" si="57"/>
        <v>0</v>
      </c>
      <c r="R106" s="95">
        <f t="shared" si="57"/>
        <v>0</v>
      </c>
      <c r="S106" s="95">
        <f t="shared" si="57"/>
        <v>0</v>
      </c>
      <c r="T106" s="95">
        <f t="shared" si="57"/>
        <v>0</v>
      </c>
      <c r="U106" s="95">
        <f t="shared" si="57"/>
        <v>0</v>
      </c>
      <c r="V106" s="95">
        <f t="shared" si="57"/>
        <v>0</v>
      </c>
      <c r="W106" s="95">
        <f t="shared" si="57"/>
        <v>0</v>
      </c>
      <c r="X106" s="95">
        <f t="shared" si="57"/>
        <v>0</v>
      </c>
      <c r="Y106" s="95">
        <f t="shared" si="57"/>
        <v>0</v>
      </c>
      <c r="Z106" s="95">
        <f t="shared" si="57"/>
        <v>0</v>
      </c>
      <c r="AA106" s="95">
        <f t="shared" si="57"/>
        <v>0</v>
      </c>
      <c r="AB106" s="95">
        <f t="shared" si="57"/>
        <v>0</v>
      </c>
      <c r="AC106" s="95">
        <f t="shared" si="57"/>
        <v>0</v>
      </c>
      <c r="AD106" s="95">
        <f t="shared" si="57"/>
        <v>0</v>
      </c>
      <c r="AE106" s="95">
        <f t="shared" si="57"/>
        <v>0</v>
      </c>
      <c r="AF106" s="95">
        <f t="shared" si="57"/>
        <v>0</v>
      </c>
      <c r="AG106" s="95">
        <f t="shared" si="57"/>
        <v>0</v>
      </c>
      <c r="AH106" s="95">
        <f t="shared" si="57"/>
        <v>0</v>
      </c>
      <c r="AI106" s="95">
        <f t="shared" si="57"/>
        <v>0</v>
      </c>
      <c r="AJ106" s="95">
        <f t="shared" ref="AJ106:BO106" si="58">IF(OR(AJ14=" ",AJ14=""),0,IF(AJ8&lt;16,0,IF(AJ8&lt;19,38,IF(AJ8&lt;23,63,38))))</f>
        <v>0</v>
      </c>
      <c r="AK106" s="95">
        <f t="shared" si="58"/>
        <v>0</v>
      </c>
      <c r="AL106" s="95">
        <f t="shared" si="58"/>
        <v>0</v>
      </c>
      <c r="AM106" s="95">
        <f t="shared" si="58"/>
        <v>0</v>
      </c>
      <c r="AN106" s="95">
        <f t="shared" si="58"/>
        <v>0</v>
      </c>
      <c r="AO106" s="95">
        <f t="shared" si="58"/>
        <v>0</v>
      </c>
      <c r="AP106" s="95">
        <f t="shared" si="58"/>
        <v>0</v>
      </c>
      <c r="AQ106" s="95">
        <f t="shared" si="58"/>
        <v>0</v>
      </c>
      <c r="AR106" s="95">
        <f t="shared" si="58"/>
        <v>0</v>
      </c>
      <c r="AS106" s="95">
        <f t="shared" si="58"/>
        <v>0</v>
      </c>
      <c r="AT106" s="95">
        <f t="shared" si="58"/>
        <v>0</v>
      </c>
      <c r="AU106" s="95">
        <f t="shared" si="58"/>
        <v>0</v>
      </c>
      <c r="AV106" s="95">
        <f t="shared" si="58"/>
        <v>0</v>
      </c>
      <c r="AW106" s="95">
        <f t="shared" si="58"/>
        <v>0</v>
      </c>
      <c r="AX106" s="95">
        <f t="shared" si="58"/>
        <v>0</v>
      </c>
      <c r="AY106" s="95">
        <f t="shared" si="58"/>
        <v>0</v>
      </c>
      <c r="AZ106" s="95">
        <f t="shared" si="58"/>
        <v>0</v>
      </c>
      <c r="BA106" s="95">
        <f t="shared" si="58"/>
        <v>0</v>
      </c>
      <c r="BB106" s="95">
        <f t="shared" si="58"/>
        <v>0</v>
      </c>
      <c r="BC106" s="95">
        <f t="shared" si="58"/>
        <v>0</v>
      </c>
      <c r="BD106" s="95">
        <f t="shared" si="58"/>
        <v>0</v>
      </c>
      <c r="BE106" s="95">
        <f t="shared" si="58"/>
        <v>0</v>
      </c>
      <c r="BF106" s="95">
        <f t="shared" si="58"/>
        <v>0</v>
      </c>
      <c r="BG106" s="95">
        <f t="shared" si="58"/>
        <v>0</v>
      </c>
      <c r="BH106" s="95">
        <f t="shared" si="58"/>
        <v>0</v>
      </c>
      <c r="BI106" s="95">
        <f t="shared" si="58"/>
        <v>0</v>
      </c>
      <c r="BJ106" s="95">
        <f t="shared" si="58"/>
        <v>0</v>
      </c>
      <c r="BK106" s="95">
        <f t="shared" si="58"/>
        <v>0</v>
      </c>
      <c r="BL106" s="95" t="e">
        <f t="shared" si="58"/>
        <v>#REF!</v>
      </c>
      <c r="BM106" s="95" t="e">
        <f t="shared" si="58"/>
        <v>#REF!</v>
      </c>
      <c r="BN106" s="95" t="e">
        <f t="shared" si="58"/>
        <v>#REF!</v>
      </c>
      <c r="BO106" s="95" t="e">
        <f t="shared" si="58"/>
        <v>#REF!</v>
      </c>
      <c r="BP106" s="95" t="e">
        <f t="shared" ref="BP106:CZ106" si="59">IF(OR(BP14=" ",BP14=""),0,IF(BP8&lt;16,0,IF(BP8&lt;19,38,IF(BP8&lt;23,63,38))))</f>
        <v>#REF!</v>
      </c>
      <c r="BQ106" s="95" t="e">
        <f t="shared" si="59"/>
        <v>#REF!</v>
      </c>
      <c r="BR106" s="95" t="e">
        <f t="shared" si="59"/>
        <v>#REF!</v>
      </c>
      <c r="BS106" s="95" t="e">
        <f t="shared" si="59"/>
        <v>#REF!</v>
      </c>
      <c r="BT106" s="95" t="e">
        <f t="shared" si="59"/>
        <v>#REF!</v>
      </c>
      <c r="BU106" s="95" t="e">
        <f t="shared" si="59"/>
        <v>#REF!</v>
      </c>
      <c r="BV106" s="95" t="e">
        <f t="shared" si="59"/>
        <v>#REF!</v>
      </c>
      <c r="BW106" s="95" t="e">
        <f t="shared" si="59"/>
        <v>#REF!</v>
      </c>
      <c r="BX106" s="95" t="e">
        <f t="shared" si="59"/>
        <v>#REF!</v>
      </c>
      <c r="BY106" s="95" t="e">
        <f t="shared" si="59"/>
        <v>#REF!</v>
      </c>
      <c r="BZ106" s="95" t="e">
        <f t="shared" si="59"/>
        <v>#REF!</v>
      </c>
      <c r="CA106" s="95" t="e">
        <f t="shared" si="59"/>
        <v>#REF!</v>
      </c>
      <c r="CB106" s="95" t="e">
        <f t="shared" si="59"/>
        <v>#REF!</v>
      </c>
      <c r="CC106" s="95" t="e">
        <f t="shared" si="59"/>
        <v>#REF!</v>
      </c>
      <c r="CD106" s="95" t="e">
        <f t="shared" si="59"/>
        <v>#REF!</v>
      </c>
      <c r="CE106" s="95" t="e">
        <f t="shared" si="59"/>
        <v>#REF!</v>
      </c>
      <c r="CF106" s="95" t="e">
        <f t="shared" si="59"/>
        <v>#REF!</v>
      </c>
      <c r="CG106" s="95" t="e">
        <f t="shared" si="59"/>
        <v>#REF!</v>
      </c>
      <c r="CH106" s="95" t="e">
        <f t="shared" si="59"/>
        <v>#REF!</v>
      </c>
      <c r="CI106" s="95" t="e">
        <f t="shared" si="59"/>
        <v>#REF!</v>
      </c>
      <c r="CJ106" s="95" t="e">
        <f t="shared" si="59"/>
        <v>#REF!</v>
      </c>
      <c r="CK106" s="95" t="e">
        <f t="shared" si="59"/>
        <v>#REF!</v>
      </c>
      <c r="CL106" s="95" t="e">
        <f t="shared" si="59"/>
        <v>#REF!</v>
      </c>
      <c r="CM106" s="95" t="e">
        <f t="shared" si="59"/>
        <v>#REF!</v>
      </c>
      <c r="CN106" s="95" t="e">
        <f t="shared" si="59"/>
        <v>#REF!</v>
      </c>
      <c r="CO106" s="95" t="e">
        <f t="shared" si="59"/>
        <v>#REF!</v>
      </c>
      <c r="CP106" s="95" t="e">
        <f t="shared" si="59"/>
        <v>#REF!</v>
      </c>
      <c r="CQ106" s="95" t="e">
        <f t="shared" si="59"/>
        <v>#REF!</v>
      </c>
      <c r="CR106" s="95" t="e">
        <f t="shared" si="59"/>
        <v>#REF!</v>
      </c>
      <c r="CS106" s="95" t="e">
        <f t="shared" si="59"/>
        <v>#REF!</v>
      </c>
      <c r="CT106" s="95" t="e">
        <f t="shared" si="59"/>
        <v>#REF!</v>
      </c>
      <c r="CU106" s="95" t="e">
        <f t="shared" si="59"/>
        <v>#REF!</v>
      </c>
      <c r="CV106" s="95" t="e">
        <f t="shared" si="59"/>
        <v>#REF!</v>
      </c>
      <c r="CW106" s="95" t="e">
        <f t="shared" si="59"/>
        <v>#REF!</v>
      </c>
      <c r="CX106" s="95" t="e">
        <f t="shared" si="59"/>
        <v>#REF!</v>
      </c>
      <c r="CY106" s="95" t="e">
        <f t="shared" si="59"/>
        <v>#REF!</v>
      </c>
      <c r="CZ106" s="95" t="e">
        <f t="shared" si="59"/>
        <v>#REF!</v>
      </c>
    </row>
    <row r="107" spans="1:104">
      <c r="A107" t="s">
        <v>140</v>
      </c>
      <c r="C107" s="152" t="s">
        <v>476</v>
      </c>
      <c r="D107" s="95">
        <f t="shared" ref="D107:AI107" si="60">IF(OR(D15=" ",D15=""),0,IF(D9&lt;16,0,IF(D9&lt;19,38,IF(D9&lt;23,63,38))))</f>
        <v>0</v>
      </c>
      <c r="E107" s="95">
        <f t="shared" si="60"/>
        <v>0</v>
      </c>
      <c r="F107" s="95">
        <f t="shared" si="60"/>
        <v>0</v>
      </c>
      <c r="G107" s="95">
        <f t="shared" si="60"/>
        <v>0</v>
      </c>
      <c r="H107" s="95">
        <f t="shared" si="60"/>
        <v>0</v>
      </c>
      <c r="I107" s="95">
        <f t="shared" si="60"/>
        <v>0</v>
      </c>
      <c r="J107" s="95">
        <f t="shared" si="60"/>
        <v>0</v>
      </c>
      <c r="K107" s="95">
        <f t="shared" si="60"/>
        <v>0</v>
      </c>
      <c r="L107" s="95">
        <f t="shared" si="60"/>
        <v>0</v>
      </c>
      <c r="M107" s="95">
        <f t="shared" si="60"/>
        <v>0</v>
      </c>
      <c r="N107" s="95">
        <f t="shared" si="60"/>
        <v>0</v>
      </c>
      <c r="O107" s="95">
        <f t="shared" si="60"/>
        <v>0</v>
      </c>
      <c r="P107" s="95">
        <f t="shared" si="60"/>
        <v>0</v>
      </c>
      <c r="Q107" s="95">
        <f t="shared" si="60"/>
        <v>0</v>
      </c>
      <c r="R107" s="95">
        <f t="shared" si="60"/>
        <v>0</v>
      </c>
      <c r="S107" s="95">
        <f t="shared" si="60"/>
        <v>0</v>
      </c>
      <c r="T107" s="95">
        <f t="shared" si="60"/>
        <v>0</v>
      </c>
      <c r="U107" s="95">
        <f t="shared" si="60"/>
        <v>0</v>
      </c>
      <c r="V107" s="95">
        <f t="shared" si="60"/>
        <v>0</v>
      </c>
      <c r="W107" s="95">
        <f t="shared" si="60"/>
        <v>0</v>
      </c>
      <c r="X107" s="95">
        <f t="shared" si="60"/>
        <v>0</v>
      </c>
      <c r="Y107" s="95">
        <f t="shared" si="60"/>
        <v>0</v>
      </c>
      <c r="Z107" s="95">
        <f t="shared" si="60"/>
        <v>0</v>
      </c>
      <c r="AA107" s="95">
        <f t="shared" si="60"/>
        <v>0</v>
      </c>
      <c r="AB107" s="95">
        <f t="shared" si="60"/>
        <v>0</v>
      </c>
      <c r="AC107" s="95">
        <f t="shared" si="60"/>
        <v>0</v>
      </c>
      <c r="AD107" s="95">
        <f t="shared" si="60"/>
        <v>0</v>
      </c>
      <c r="AE107" s="95">
        <f t="shared" si="60"/>
        <v>0</v>
      </c>
      <c r="AF107" s="95">
        <f t="shared" si="60"/>
        <v>0</v>
      </c>
      <c r="AG107" s="95">
        <f t="shared" si="60"/>
        <v>0</v>
      </c>
      <c r="AH107" s="95">
        <f t="shared" si="60"/>
        <v>0</v>
      </c>
      <c r="AI107" s="95">
        <f t="shared" si="60"/>
        <v>0</v>
      </c>
      <c r="AJ107" s="95">
        <f t="shared" ref="AJ107:BO107" si="61">IF(OR(AJ15=" ",AJ15=""),0,IF(AJ9&lt;16,0,IF(AJ9&lt;19,38,IF(AJ9&lt;23,63,38))))</f>
        <v>0</v>
      </c>
      <c r="AK107" s="95">
        <f t="shared" si="61"/>
        <v>0</v>
      </c>
      <c r="AL107" s="95">
        <f t="shared" si="61"/>
        <v>0</v>
      </c>
      <c r="AM107" s="95">
        <f t="shared" si="61"/>
        <v>0</v>
      </c>
      <c r="AN107" s="95">
        <f t="shared" si="61"/>
        <v>0</v>
      </c>
      <c r="AO107" s="95">
        <f t="shared" si="61"/>
        <v>0</v>
      </c>
      <c r="AP107" s="95">
        <f t="shared" si="61"/>
        <v>0</v>
      </c>
      <c r="AQ107" s="95">
        <f t="shared" si="61"/>
        <v>0</v>
      </c>
      <c r="AR107" s="95">
        <f t="shared" si="61"/>
        <v>0</v>
      </c>
      <c r="AS107" s="95">
        <f t="shared" si="61"/>
        <v>0</v>
      </c>
      <c r="AT107" s="95">
        <f t="shared" si="61"/>
        <v>0</v>
      </c>
      <c r="AU107" s="95">
        <f t="shared" si="61"/>
        <v>0</v>
      </c>
      <c r="AV107" s="95">
        <f t="shared" si="61"/>
        <v>0</v>
      </c>
      <c r="AW107" s="95">
        <f t="shared" si="61"/>
        <v>0</v>
      </c>
      <c r="AX107" s="95">
        <f t="shared" si="61"/>
        <v>0</v>
      </c>
      <c r="AY107" s="95">
        <f t="shared" si="61"/>
        <v>0</v>
      </c>
      <c r="AZ107" s="95">
        <f t="shared" si="61"/>
        <v>0</v>
      </c>
      <c r="BA107" s="95">
        <f t="shared" si="61"/>
        <v>0</v>
      </c>
      <c r="BB107" s="95">
        <f t="shared" si="61"/>
        <v>0</v>
      </c>
      <c r="BC107" s="95">
        <f t="shared" si="61"/>
        <v>0</v>
      </c>
      <c r="BD107" s="95">
        <f t="shared" si="61"/>
        <v>0</v>
      </c>
      <c r="BE107" s="95">
        <f t="shared" si="61"/>
        <v>0</v>
      </c>
      <c r="BF107" s="95">
        <f t="shared" si="61"/>
        <v>0</v>
      </c>
      <c r="BG107" s="95">
        <f t="shared" si="61"/>
        <v>0</v>
      </c>
      <c r="BH107" s="95">
        <f t="shared" si="61"/>
        <v>0</v>
      </c>
      <c r="BI107" s="95">
        <f t="shared" si="61"/>
        <v>0</v>
      </c>
      <c r="BJ107" s="95">
        <f t="shared" si="61"/>
        <v>0</v>
      </c>
      <c r="BK107" s="95">
        <f t="shared" si="61"/>
        <v>0</v>
      </c>
      <c r="BL107" s="95" t="e">
        <f t="shared" si="61"/>
        <v>#REF!</v>
      </c>
      <c r="BM107" s="95" t="e">
        <f t="shared" si="61"/>
        <v>#REF!</v>
      </c>
      <c r="BN107" s="95" t="e">
        <f t="shared" si="61"/>
        <v>#REF!</v>
      </c>
      <c r="BO107" s="95" t="e">
        <f t="shared" si="61"/>
        <v>#REF!</v>
      </c>
      <c r="BP107" s="95" t="e">
        <f t="shared" ref="BP107:CZ107" si="62">IF(OR(BP15=" ",BP15=""),0,IF(BP9&lt;16,0,IF(BP9&lt;19,38,IF(BP9&lt;23,63,38))))</f>
        <v>#REF!</v>
      </c>
      <c r="BQ107" s="95" t="e">
        <f t="shared" si="62"/>
        <v>#REF!</v>
      </c>
      <c r="BR107" s="95" t="e">
        <f t="shared" si="62"/>
        <v>#REF!</v>
      </c>
      <c r="BS107" s="95" t="e">
        <f t="shared" si="62"/>
        <v>#REF!</v>
      </c>
      <c r="BT107" s="95" t="e">
        <f t="shared" si="62"/>
        <v>#REF!</v>
      </c>
      <c r="BU107" s="95" t="e">
        <f t="shared" si="62"/>
        <v>#REF!</v>
      </c>
      <c r="BV107" s="95" t="e">
        <f t="shared" si="62"/>
        <v>#REF!</v>
      </c>
      <c r="BW107" s="95" t="e">
        <f t="shared" si="62"/>
        <v>#REF!</v>
      </c>
      <c r="BX107" s="95" t="e">
        <f t="shared" si="62"/>
        <v>#REF!</v>
      </c>
      <c r="BY107" s="95" t="e">
        <f t="shared" si="62"/>
        <v>#REF!</v>
      </c>
      <c r="BZ107" s="95" t="e">
        <f t="shared" si="62"/>
        <v>#REF!</v>
      </c>
      <c r="CA107" s="95" t="e">
        <f t="shared" si="62"/>
        <v>#REF!</v>
      </c>
      <c r="CB107" s="95" t="e">
        <f t="shared" si="62"/>
        <v>#REF!</v>
      </c>
      <c r="CC107" s="95" t="e">
        <f t="shared" si="62"/>
        <v>#REF!</v>
      </c>
      <c r="CD107" s="95" t="e">
        <f t="shared" si="62"/>
        <v>#REF!</v>
      </c>
      <c r="CE107" s="95" t="e">
        <f t="shared" si="62"/>
        <v>#REF!</v>
      </c>
      <c r="CF107" s="95" t="e">
        <f t="shared" si="62"/>
        <v>#REF!</v>
      </c>
      <c r="CG107" s="95" t="e">
        <f t="shared" si="62"/>
        <v>#REF!</v>
      </c>
      <c r="CH107" s="95" t="e">
        <f t="shared" si="62"/>
        <v>#REF!</v>
      </c>
      <c r="CI107" s="95" t="e">
        <f t="shared" si="62"/>
        <v>#REF!</v>
      </c>
      <c r="CJ107" s="95" t="e">
        <f t="shared" si="62"/>
        <v>#REF!</v>
      </c>
      <c r="CK107" s="95" t="e">
        <f t="shared" si="62"/>
        <v>#REF!</v>
      </c>
      <c r="CL107" s="95" t="e">
        <f t="shared" si="62"/>
        <v>#REF!</v>
      </c>
      <c r="CM107" s="95" t="e">
        <f t="shared" si="62"/>
        <v>#REF!</v>
      </c>
      <c r="CN107" s="95" t="e">
        <f t="shared" si="62"/>
        <v>#REF!</v>
      </c>
      <c r="CO107" s="95" t="e">
        <f t="shared" si="62"/>
        <v>#REF!</v>
      </c>
      <c r="CP107" s="95" t="e">
        <f t="shared" si="62"/>
        <v>#REF!</v>
      </c>
      <c r="CQ107" s="95" t="e">
        <f t="shared" si="62"/>
        <v>#REF!</v>
      </c>
      <c r="CR107" s="95" t="e">
        <f t="shared" si="62"/>
        <v>#REF!</v>
      </c>
      <c r="CS107" s="95" t="e">
        <f t="shared" si="62"/>
        <v>#REF!</v>
      </c>
      <c r="CT107" s="95" t="e">
        <f t="shared" si="62"/>
        <v>#REF!</v>
      </c>
      <c r="CU107" s="95" t="e">
        <f t="shared" si="62"/>
        <v>#REF!</v>
      </c>
      <c r="CV107" s="95" t="e">
        <f t="shared" si="62"/>
        <v>#REF!</v>
      </c>
      <c r="CW107" s="95" t="e">
        <f t="shared" si="62"/>
        <v>#REF!</v>
      </c>
      <c r="CX107" s="95" t="e">
        <f t="shared" si="62"/>
        <v>#REF!</v>
      </c>
      <c r="CY107" s="95" t="e">
        <f t="shared" si="62"/>
        <v>#REF!</v>
      </c>
      <c r="CZ107" s="95" t="e">
        <f t="shared" si="62"/>
        <v>#REF!</v>
      </c>
    </row>
    <row r="108" spans="1:104">
      <c r="A108" t="s">
        <v>141</v>
      </c>
      <c r="C108" s="152" t="s">
        <v>477</v>
      </c>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c r="BI108" s="97"/>
      <c r="BJ108" s="97"/>
      <c r="BK108" s="97"/>
      <c r="BL108" s="97"/>
      <c r="BM108" s="97"/>
      <c r="BN108" s="97"/>
      <c r="BO108" s="97"/>
      <c r="BP108" s="97"/>
      <c r="BQ108" s="97"/>
      <c r="BR108" s="97"/>
      <c r="BS108" s="97"/>
      <c r="BT108" s="97"/>
      <c r="BU108" s="97"/>
      <c r="BV108" s="97"/>
      <c r="BW108" s="97"/>
      <c r="BX108" s="97"/>
      <c r="BY108" s="97"/>
      <c r="BZ108" s="97"/>
      <c r="CA108" s="97"/>
      <c r="CB108" s="97"/>
      <c r="CC108" s="97"/>
      <c r="CD108" s="97"/>
      <c r="CE108" s="97"/>
      <c r="CF108" s="97"/>
      <c r="CG108" s="97"/>
      <c r="CH108" s="97"/>
      <c r="CI108" s="97"/>
      <c r="CJ108" s="97"/>
      <c r="CK108" s="97"/>
      <c r="CL108" s="97"/>
      <c r="CM108" s="97"/>
      <c r="CN108" s="97"/>
      <c r="CO108" s="97"/>
      <c r="CP108" s="97"/>
      <c r="CQ108" s="97"/>
      <c r="CR108" s="97"/>
      <c r="CS108" s="97"/>
      <c r="CT108" s="97"/>
      <c r="CU108" s="97"/>
      <c r="CV108" s="97"/>
      <c r="CW108" s="97"/>
      <c r="CX108" s="97"/>
      <c r="CY108" s="97"/>
      <c r="CZ108" s="97"/>
    </row>
    <row r="109" spans="1:104">
      <c r="A109" t="s">
        <v>142</v>
      </c>
      <c r="C109" s="152" t="s">
        <v>489</v>
      </c>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c r="BL109" s="97"/>
      <c r="BM109" s="97"/>
      <c r="BN109" s="97"/>
      <c r="BO109" s="97"/>
      <c r="BP109" s="97"/>
      <c r="BQ109" s="97"/>
      <c r="BR109" s="97"/>
      <c r="BS109" s="97"/>
      <c r="BT109" s="97"/>
      <c r="BU109" s="97"/>
      <c r="BV109" s="97"/>
      <c r="BW109" s="97"/>
      <c r="BX109" s="97"/>
      <c r="BY109" s="97"/>
      <c r="BZ109" s="97"/>
      <c r="CA109" s="97"/>
      <c r="CB109" s="97"/>
      <c r="CC109" s="97"/>
      <c r="CD109" s="97"/>
      <c r="CE109" s="97"/>
      <c r="CF109" s="97"/>
      <c r="CG109" s="97"/>
      <c r="CH109" s="97"/>
      <c r="CI109" s="97"/>
      <c r="CJ109" s="97"/>
      <c r="CK109" s="97"/>
      <c r="CL109" s="97"/>
      <c r="CM109" s="97"/>
      <c r="CN109" s="97"/>
      <c r="CO109" s="97"/>
      <c r="CP109" s="97"/>
      <c r="CQ109" s="97"/>
      <c r="CR109" s="97"/>
      <c r="CS109" s="97"/>
      <c r="CT109" s="97"/>
      <c r="CU109" s="97"/>
      <c r="CV109" s="97"/>
      <c r="CW109" s="97"/>
      <c r="CX109" s="97"/>
      <c r="CY109" s="97"/>
      <c r="CZ109" s="97"/>
    </row>
    <row r="110" spans="1:104">
      <c r="A110" t="s">
        <v>143</v>
      </c>
      <c r="C110" s="152" t="s">
        <v>478</v>
      </c>
      <c r="D110" s="95">
        <f>D296</f>
        <v>48</v>
      </c>
      <c r="E110" s="95">
        <f t="shared" ref="E110:BP110" si="63">E296</f>
        <v>48</v>
      </c>
      <c r="F110" s="95">
        <f t="shared" si="63"/>
        <v>48</v>
      </c>
      <c r="G110" s="95">
        <f t="shared" si="63"/>
        <v>48</v>
      </c>
      <c r="H110" s="95">
        <f t="shared" si="63"/>
        <v>48</v>
      </c>
      <c r="I110" s="95">
        <f t="shared" si="63"/>
        <v>48</v>
      </c>
      <c r="J110" s="95">
        <f t="shared" si="63"/>
        <v>48</v>
      </c>
      <c r="K110" s="95">
        <f t="shared" si="63"/>
        <v>48</v>
      </c>
      <c r="L110" s="95">
        <f t="shared" si="63"/>
        <v>48</v>
      </c>
      <c r="M110" s="95">
        <f t="shared" si="63"/>
        <v>48</v>
      </c>
      <c r="N110" s="95">
        <f t="shared" si="63"/>
        <v>48</v>
      </c>
      <c r="O110" s="95">
        <f t="shared" si="63"/>
        <v>48</v>
      </c>
      <c r="P110" s="95">
        <f t="shared" si="63"/>
        <v>48</v>
      </c>
      <c r="Q110" s="95">
        <f t="shared" si="63"/>
        <v>48</v>
      </c>
      <c r="R110" s="95">
        <f t="shared" si="63"/>
        <v>48</v>
      </c>
      <c r="S110" s="95">
        <f t="shared" si="63"/>
        <v>48</v>
      </c>
      <c r="T110" s="95">
        <f t="shared" si="63"/>
        <v>48</v>
      </c>
      <c r="U110" s="95">
        <f t="shared" si="63"/>
        <v>48</v>
      </c>
      <c r="V110" s="95">
        <f t="shared" si="63"/>
        <v>48</v>
      </c>
      <c r="W110" s="95">
        <f t="shared" si="63"/>
        <v>48</v>
      </c>
      <c r="X110" s="95">
        <f t="shared" si="63"/>
        <v>48</v>
      </c>
      <c r="Y110" s="95">
        <f t="shared" si="63"/>
        <v>48</v>
      </c>
      <c r="Z110" s="95">
        <f t="shared" si="63"/>
        <v>48</v>
      </c>
      <c r="AA110" s="95">
        <f t="shared" si="63"/>
        <v>48</v>
      </c>
      <c r="AB110" s="95">
        <f t="shared" si="63"/>
        <v>48</v>
      </c>
      <c r="AC110" s="95">
        <f t="shared" si="63"/>
        <v>48</v>
      </c>
      <c r="AD110" s="95">
        <f t="shared" si="63"/>
        <v>48</v>
      </c>
      <c r="AE110" s="95">
        <f t="shared" si="63"/>
        <v>48</v>
      </c>
      <c r="AF110" s="95">
        <f t="shared" si="63"/>
        <v>48</v>
      </c>
      <c r="AG110" s="95">
        <f t="shared" si="63"/>
        <v>48</v>
      </c>
      <c r="AH110" s="95">
        <f t="shared" si="63"/>
        <v>48</v>
      </c>
      <c r="AI110" s="95">
        <f t="shared" si="63"/>
        <v>48</v>
      </c>
      <c r="AJ110" s="95">
        <f t="shared" si="63"/>
        <v>48</v>
      </c>
      <c r="AK110" s="95">
        <f t="shared" si="63"/>
        <v>48</v>
      </c>
      <c r="AL110" s="95">
        <f t="shared" si="63"/>
        <v>48</v>
      </c>
      <c r="AM110" s="95">
        <f t="shared" si="63"/>
        <v>48</v>
      </c>
      <c r="AN110" s="95">
        <f t="shared" si="63"/>
        <v>48</v>
      </c>
      <c r="AO110" s="95">
        <f t="shared" si="63"/>
        <v>48</v>
      </c>
      <c r="AP110" s="95">
        <f t="shared" si="63"/>
        <v>48</v>
      </c>
      <c r="AQ110" s="95">
        <f t="shared" si="63"/>
        <v>48</v>
      </c>
      <c r="AR110" s="95">
        <f t="shared" si="63"/>
        <v>48</v>
      </c>
      <c r="AS110" s="95">
        <f t="shared" si="63"/>
        <v>48</v>
      </c>
      <c r="AT110" s="95">
        <f t="shared" si="63"/>
        <v>48</v>
      </c>
      <c r="AU110" s="95">
        <f t="shared" si="63"/>
        <v>48</v>
      </c>
      <c r="AV110" s="95">
        <f t="shared" si="63"/>
        <v>48</v>
      </c>
      <c r="AW110" s="95">
        <f t="shared" si="63"/>
        <v>48</v>
      </c>
      <c r="AX110" s="95">
        <f t="shared" si="63"/>
        <v>48</v>
      </c>
      <c r="AY110" s="95">
        <f t="shared" si="63"/>
        <v>48</v>
      </c>
      <c r="AZ110" s="95">
        <f t="shared" si="63"/>
        <v>48</v>
      </c>
      <c r="BA110" s="95">
        <f t="shared" si="63"/>
        <v>48</v>
      </c>
      <c r="BB110" s="95">
        <f t="shared" si="63"/>
        <v>48</v>
      </c>
      <c r="BC110" s="95">
        <f t="shared" si="63"/>
        <v>48</v>
      </c>
      <c r="BD110" s="95">
        <f t="shared" si="63"/>
        <v>48</v>
      </c>
      <c r="BE110" s="95">
        <f t="shared" si="63"/>
        <v>48</v>
      </c>
      <c r="BF110" s="95">
        <f t="shared" si="63"/>
        <v>48</v>
      </c>
      <c r="BG110" s="95">
        <f t="shared" si="63"/>
        <v>48</v>
      </c>
      <c r="BH110" s="95">
        <f t="shared" si="63"/>
        <v>48</v>
      </c>
      <c r="BI110" s="95">
        <f t="shared" si="63"/>
        <v>48</v>
      </c>
      <c r="BJ110" s="95">
        <f t="shared" si="63"/>
        <v>48</v>
      </c>
      <c r="BK110" s="95">
        <f t="shared" si="63"/>
        <v>48</v>
      </c>
      <c r="BL110" s="95">
        <f t="shared" si="63"/>
        <v>0</v>
      </c>
      <c r="BM110" s="95">
        <f t="shared" si="63"/>
        <v>0</v>
      </c>
      <c r="BN110" s="95">
        <f t="shared" si="63"/>
        <v>0</v>
      </c>
      <c r="BO110" s="95">
        <f t="shared" si="63"/>
        <v>0</v>
      </c>
      <c r="BP110" s="95">
        <f t="shared" si="63"/>
        <v>0</v>
      </c>
      <c r="BQ110" s="95">
        <f t="shared" ref="BQ110:CZ110" si="64">BQ296</f>
        <v>0</v>
      </c>
      <c r="BR110" s="95">
        <f t="shared" si="64"/>
        <v>0</v>
      </c>
      <c r="BS110" s="95">
        <f t="shared" si="64"/>
        <v>0</v>
      </c>
      <c r="BT110" s="95">
        <f t="shared" si="64"/>
        <v>0</v>
      </c>
      <c r="BU110" s="95">
        <f t="shared" si="64"/>
        <v>0</v>
      </c>
      <c r="BV110" s="95">
        <f t="shared" si="64"/>
        <v>0</v>
      </c>
      <c r="BW110" s="95">
        <f t="shared" si="64"/>
        <v>0</v>
      </c>
      <c r="BX110" s="95">
        <f t="shared" si="64"/>
        <v>0</v>
      </c>
      <c r="BY110" s="95">
        <f t="shared" si="64"/>
        <v>0</v>
      </c>
      <c r="BZ110" s="95">
        <f t="shared" si="64"/>
        <v>0</v>
      </c>
      <c r="CA110" s="95">
        <f t="shared" si="64"/>
        <v>0</v>
      </c>
      <c r="CB110" s="95">
        <f t="shared" si="64"/>
        <v>0</v>
      </c>
      <c r="CC110" s="95">
        <f t="shared" si="64"/>
        <v>0</v>
      </c>
      <c r="CD110" s="95">
        <f t="shared" si="64"/>
        <v>0</v>
      </c>
      <c r="CE110" s="95">
        <f t="shared" si="64"/>
        <v>0</v>
      </c>
      <c r="CF110" s="95">
        <f t="shared" si="64"/>
        <v>0</v>
      </c>
      <c r="CG110" s="95">
        <f t="shared" si="64"/>
        <v>0</v>
      </c>
      <c r="CH110" s="95">
        <f t="shared" si="64"/>
        <v>0</v>
      </c>
      <c r="CI110" s="95">
        <f t="shared" si="64"/>
        <v>0</v>
      </c>
      <c r="CJ110" s="95">
        <f t="shared" si="64"/>
        <v>0</v>
      </c>
      <c r="CK110" s="95">
        <f t="shared" si="64"/>
        <v>0</v>
      </c>
      <c r="CL110" s="95">
        <f t="shared" si="64"/>
        <v>0</v>
      </c>
      <c r="CM110" s="95">
        <f t="shared" si="64"/>
        <v>0</v>
      </c>
      <c r="CN110" s="95">
        <f t="shared" si="64"/>
        <v>0</v>
      </c>
      <c r="CO110" s="95">
        <f t="shared" si="64"/>
        <v>0</v>
      </c>
      <c r="CP110" s="95">
        <f t="shared" si="64"/>
        <v>0</v>
      </c>
      <c r="CQ110" s="95">
        <f t="shared" si="64"/>
        <v>0</v>
      </c>
      <c r="CR110" s="95">
        <f t="shared" si="64"/>
        <v>0</v>
      </c>
      <c r="CS110" s="95">
        <f t="shared" si="64"/>
        <v>0</v>
      </c>
      <c r="CT110" s="95">
        <f t="shared" si="64"/>
        <v>0</v>
      </c>
      <c r="CU110" s="95">
        <f t="shared" si="64"/>
        <v>0</v>
      </c>
      <c r="CV110" s="95">
        <f t="shared" si="64"/>
        <v>0</v>
      </c>
      <c r="CW110" s="95">
        <f t="shared" si="64"/>
        <v>0</v>
      </c>
      <c r="CX110" s="95">
        <f t="shared" si="64"/>
        <v>0</v>
      </c>
      <c r="CY110" s="95">
        <f t="shared" si="64"/>
        <v>0</v>
      </c>
      <c r="CZ110" s="95">
        <f t="shared" si="64"/>
        <v>0</v>
      </c>
    </row>
    <row r="111" spans="1:104">
      <c r="A111" t="s">
        <v>144</v>
      </c>
      <c r="C111" s="152" t="s">
        <v>479</v>
      </c>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c r="BL111" s="97"/>
      <c r="BM111" s="97"/>
      <c r="BN111" s="97"/>
      <c r="BO111" s="97"/>
      <c r="BP111" s="97"/>
      <c r="BQ111" s="97"/>
      <c r="BR111" s="97"/>
      <c r="BS111" s="97"/>
      <c r="BT111" s="97"/>
      <c r="BU111" s="97"/>
      <c r="BV111" s="97"/>
      <c r="BW111" s="97"/>
      <c r="BX111" s="97"/>
      <c r="BY111" s="97"/>
      <c r="BZ111" s="97"/>
      <c r="CA111" s="97"/>
      <c r="CB111" s="97"/>
      <c r="CC111" s="97"/>
      <c r="CD111" s="97"/>
      <c r="CE111" s="97"/>
      <c r="CF111" s="97"/>
      <c r="CG111" s="97"/>
      <c r="CH111" s="97"/>
      <c r="CI111" s="97"/>
      <c r="CJ111" s="97"/>
      <c r="CK111" s="97"/>
      <c r="CL111" s="97"/>
      <c r="CM111" s="97"/>
      <c r="CN111" s="97"/>
      <c r="CO111" s="97"/>
      <c r="CP111" s="97"/>
      <c r="CQ111" s="97"/>
      <c r="CR111" s="97"/>
      <c r="CS111" s="97"/>
      <c r="CT111" s="97"/>
      <c r="CU111" s="97"/>
      <c r="CV111" s="97"/>
      <c r="CW111" s="97"/>
      <c r="CX111" s="97"/>
      <c r="CY111" s="97"/>
      <c r="CZ111" s="97"/>
    </row>
    <row r="112" spans="1:104">
      <c r="A112" t="s">
        <v>145</v>
      </c>
      <c r="C112" s="153" t="s">
        <v>646</v>
      </c>
      <c r="D112" s="95">
        <f t="shared" ref="D112:AI112" si="65">SUM(D94:D111)</f>
        <v>118.8</v>
      </c>
      <c r="E112" s="95">
        <f t="shared" si="65"/>
        <v>118.8</v>
      </c>
      <c r="F112" s="95">
        <f t="shared" si="65"/>
        <v>118.8</v>
      </c>
      <c r="G112" s="95">
        <f t="shared" si="65"/>
        <v>118.8</v>
      </c>
      <c r="H112" s="95">
        <f t="shared" si="65"/>
        <v>118.8</v>
      </c>
      <c r="I112" s="95">
        <f t="shared" si="65"/>
        <v>129</v>
      </c>
      <c r="J112" s="95">
        <f t="shared" si="65"/>
        <v>129</v>
      </c>
      <c r="K112" s="95">
        <f t="shared" si="65"/>
        <v>129</v>
      </c>
      <c r="L112" s="95">
        <f t="shared" si="65"/>
        <v>129</v>
      </c>
      <c r="M112" s="95">
        <f t="shared" si="65"/>
        <v>129</v>
      </c>
      <c r="N112" s="95">
        <f t="shared" si="65"/>
        <v>145.69999999999999</v>
      </c>
      <c r="O112" s="95">
        <f t="shared" si="65"/>
        <v>145.69999999999999</v>
      </c>
      <c r="P112" s="95">
        <f t="shared" si="65"/>
        <v>145.69999999999999</v>
      </c>
      <c r="Q112" s="95">
        <f t="shared" si="65"/>
        <v>145.69999999999999</v>
      </c>
      <c r="R112" s="95">
        <f t="shared" si="65"/>
        <v>145.69999999999999</v>
      </c>
      <c r="S112" s="95">
        <f t="shared" si="65"/>
        <v>156.9</v>
      </c>
      <c r="T112" s="95">
        <f t="shared" si="65"/>
        <v>156.9</v>
      </c>
      <c r="U112" s="95">
        <f t="shared" si="65"/>
        <v>156.9</v>
      </c>
      <c r="V112" s="95">
        <f t="shared" si="65"/>
        <v>156.9</v>
      </c>
      <c r="W112" s="95">
        <f t="shared" si="65"/>
        <v>156.9</v>
      </c>
      <c r="X112" s="95">
        <f t="shared" si="65"/>
        <v>162.30000000000001</v>
      </c>
      <c r="Y112" s="95">
        <f t="shared" si="65"/>
        <v>162.30000000000001</v>
      </c>
      <c r="Z112" s="95">
        <f t="shared" si="65"/>
        <v>162.30000000000001</v>
      </c>
      <c r="AA112" s="95">
        <f t="shared" si="65"/>
        <v>162.30000000000001</v>
      </c>
      <c r="AB112" s="95">
        <f t="shared" si="65"/>
        <v>162.30000000000001</v>
      </c>
      <c r="AC112" s="95">
        <f t="shared" si="65"/>
        <v>156</v>
      </c>
      <c r="AD112" s="95">
        <f t="shared" si="65"/>
        <v>156</v>
      </c>
      <c r="AE112" s="95">
        <f t="shared" si="65"/>
        <v>156</v>
      </c>
      <c r="AF112" s="95">
        <f t="shared" si="65"/>
        <v>156</v>
      </c>
      <c r="AG112" s="95">
        <f t="shared" si="65"/>
        <v>156</v>
      </c>
      <c r="AH112" s="95">
        <f t="shared" si="65"/>
        <v>156</v>
      </c>
      <c r="AI112" s="95">
        <f t="shared" si="65"/>
        <v>125</v>
      </c>
      <c r="AJ112" s="95">
        <f t="shared" ref="AJ112:BO112" si="66">SUM(AJ94:AJ111)</f>
        <v>125</v>
      </c>
      <c r="AK112" s="95">
        <f t="shared" si="66"/>
        <v>125</v>
      </c>
      <c r="AL112" s="95">
        <f t="shared" si="66"/>
        <v>125</v>
      </c>
      <c r="AM112" s="95">
        <f t="shared" si="66"/>
        <v>134.5</v>
      </c>
      <c r="AN112" s="95">
        <f t="shared" si="66"/>
        <v>69.8</v>
      </c>
      <c r="AO112" s="95">
        <f t="shared" si="66"/>
        <v>69.8</v>
      </c>
      <c r="AP112" s="95">
        <f t="shared" si="66"/>
        <v>69.8</v>
      </c>
      <c r="AQ112" s="95">
        <f t="shared" si="66"/>
        <v>69.8</v>
      </c>
      <c r="AR112" s="95">
        <f t="shared" si="66"/>
        <v>69.8</v>
      </c>
      <c r="AS112" s="95">
        <f t="shared" si="66"/>
        <v>69.8</v>
      </c>
      <c r="AT112" s="95">
        <f t="shared" si="66"/>
        <v>69.8</v>
      </c>
      <c r="AU112" s="95">
        <f t="shared" si="66"/>
        <v>69.8</v>
      </c>
      <c r="AV112" s="95">
        <f t="shared" si="66"/>
        <v>69.8</v>
      </c>
      <c r="AW112" s="95">
        <f t="shared" si="66"/>
        <v>68.3</v>
      </c>
      <c r="AX112" s="95">
        <f t="shared" si="66"/>
        <v>68.3</v>
      </c>
      <c r="AY112" s="95">
        <f t="shared" si="66"/>
        <v>68.3</v>
      </c>
      <c r="AZ112" s="95">
        <f t="shared" si="66"/>
        <v>68.3</v>
      </c>
      <c r="BA112" s="95">
        <f t="shared" si="66"/>
        <v>68.3</v>
      </c>
      <c r="BB112" s="95">
        <f t="shared" si="66"/>
        <v>68.3</v>
      </c>
      <c r="BC112" s="95">
        <f t="shared" si="66"/>
        <v>68.3</v>
      </c>
      <c r="BD112" s="95">
        <f t="shared" si="66"/>
        <v>68.3</v>
      </c>
      <c r="BE112" s="95">
        <f t="shared" si="66"/>
        <v>68.3</v>
      </c>
      <c r="BF112" s="95">
        <f t="shared" si="66"/>
        <v>68.3</v>
      </c>
      <c r="BG112" s="95">
        <f t="shared" si="66"/>
        <v>68.3</v>
      </c>
      <c r="BH112" s="95">
        <f t="shared" si="66"/>
        <v>68.3</v>
      </c>
      <c r="BI112" s="95">
        <f t="shared" si="66"/>
        <v>68.3</v>
      </c>
      <c r="BJ112" s="95">
        <f t="shared" si="66"/>
        <v>68.3</v>
      </c>
      <c r="BK112" s="95">
        <f t="shared" si="66"/>
        <v>68.3</v>
      </c>
      <c r="BL112" s="95" t="e">
        <f t="shared" si="66"/>
        <v>#REF!</v>
      </c>
      <c r="BM112" s="95" t="e">
        <f t="shared" si="66"/>
        <v>#REF!</v>
      </c>
      <c r="BN112" s="95" t="e">
        <f t="shared" si="66"/>
        <v>#REF!</v>
      </c>
      <c r="BO112" s="95" t="e">
        <f t="shared" si="66"/>
        <v>#REF!</v>
      </c>
      <c r="BP112" s="95" t="e">
        <f t="shared" ref="BP112:CU112" si="67">SUM(BP94:BP111)</f>
        <v>#REF!</v>
      </c>
      <c r="BQ112" s="95" t="e">
        <f t="shared" si="67"/>
        <v>#REF!</v>
      </c>
      <c r="BR112" s="95" t="e">
        <f t="shared" si="67"/>
        <v>#REF!</v>
      </c>
      <c r="BS112" s="95" t="e">
        <f t="shared" si="67"/>
        <v>#REF!</v>
      </c>
      <c r="BT112" s="95" t="e">
        <f t="shared" si="67"/>
        <v>#REF!</v>
      </c>
      <c r="BU112" s="95" t="e">
        <f t="shared" si="67"/>
        <v>#REF!</v>
      </c>
      <c r="BV112" s="95" t="e">
        <f t="shared" si="67"/>
        <v>#REF!</v>
      </c>
      <c r="BW112" s="95" t="e">
        <f t="shared" si="67"/>
        <v>#REF!</v>
      </c>
      <c r="BX112" s="95" t="e">
        <f t="shared" si="67"/>
        <v>#REF!</v>
      </c>
      <c r="BY112" s="95" t="e">
        <f t="shared" si="67"/>
        <v>#REF!</v>
      </c>
      <c r="BZ112" s="95" t="e">
        <f t="shared" si="67"/>
        <v>#REF!</v>
      </c>
      <c r="CA112" s="95" t="e">
        <f t="shared" si="67"/>
        <v>#REF!</v>
      </c>
      <c r="CB112" s="95" t="e">
        <f t="shared" si="67"/>
        <v>#REF!</v>
      </c>
      <c r="CC112" s="95" t="e">
        <f t="shared" si="67"/>
        <v>#REF!</v>
      </c>
      <c r="CD112" s="95" t="e">
        <f t="shared" si="67"/>
        <v>#REF!</v>
      </c>
      <c r="CE112" s="95" t="e">
        <f t="shared" si="67"/>
        <v>#REF!</v>
      </c>
      <c r="CF112" s="95" t="e">
        <f t="shared" si="67"/>
        <v>#REF!</v>
      </c>
      <c r="CG112" s="95" t="e">
        <f t="shared" si="67"/>
        <v>#REF!</v>
      </c>
      <c r="CH112" s="95" t="e">
        <f t="shared" si="67"/>
        <v>#REF!</v>
      </c>
      <c r="CI112" s="95" t="e">
        <f t="shared" si="67"/>
        <v>#REF!</v>
      </c>
      <c r="CJ112" s="95" t="e">
        <f t="shared" si="67"/>
        <v>#REF!</v>
      </c>
      <c r="CK112" s="95" t="e">
        <f t="shared" si="67"/>
        <v>#REF!</v>
      </c>
      <c r="CL112" s="95" t="e">
        <f t="shared" si="67"/>
        <v>#REF!</v>
      </c>
      <c r="CM112" s="95" t="e">
        <f t="shared" si="67"/>
        <v>#REF!</v>
      </c>
      <c r="CN112" s="95" t="e">
        <f t="shared" si="67"/>
        <v>#REF!</v>
      </c>
      <c r="CO112" s="95" t="e">
        <f t="shared" si="67"/>
        <v>#REF!</v>
      </c>
      <c r="CP112" s="95" t="e">
        <f t="shared" si="67"/>
        <v>#REF!</v>
      </c>
      <c r="CQ112" s="95" t="e">
        <f t="shared" si="67"/>
        <v>#REF!</v>
      </c>
      <c r="CR112" s="95" t="e">
        <f t="shared" si="67"/>
        <v>#REF!</v>
      </c>
      <c r="CS112" s="95" t="e">
        <f t="shared" si="67"/>
        <v>#REF!</v>
      </c>
      <c r="CT112" s="95" t="e">
        <f t="shared" si="67"/>
        <v>#REF!</v>
      </c>
      <c r="CU112" s="95" t="e">
        <f t="shared" si="67"/>
        <v>#REF!</v>
      </c>
      <c r="CV112" s="95" t="e">
        <f t="shared" ref="CV112:CZ112" si="68">SUM(CV94:CV111)</f>
        <v>#REF!</v>
      </c>
      <c r="CW112" s="95" t="e">
        <f t="shared" si="68"/>
        <v>#REF!</v>
      </c>
      <c r="CX112" s="95" t="e">
        <f t="shared" si="68"/>
        <v>#REF!</v>
      </c>
      <c r="CY112" s="95" t="e">
        <f t="shared" si="68"/>
        <v>#REF!</v>
      </c>
      <c r="CZ112" s="95" t="e">
        <f t="shared" si="68"/>
        <v>#REF!</v>
      </c>
    </row>
    <row r="113" spans="1:104">
      <c r="A113" t="s">
        <v>146</v>
      </c>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c r="AL113" s="96"/>
      <c r="AM113" s="96"/>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96"/>
      <c r="BL113" s="96"/>
      <c r="BM113" s="96"/>
      <c r="BN113" s="96"/>
      <c r="BO113" s="96"/>
      <c r="BP113" s="96"/>
      <c r="BQ113" s="96"/>
      <c r="BR113" s="96"/>
      <c r="BS113" s="96"/>
      <c r="BT113" s="96"/>
      <c r="BU113" s="96"/>
      <c r="BV113" s="96"/>
      <c r="BW113" s="96"/>
      <c r="BX113" s="96"/>
      <c r="BY113" s="96"/>
      <c r="BZ113" s="96"/>
      <c r="CA113" s="96"/>
      <c r="CB113" s="96"/>
      <c r="CC113" s="96"/>
      <c r="CD113" s="96"/>
      <c r="CE113" s="96"/>
      <c r="CF113" s="96"/>
      <c r="CG113" s="96"/>
      <c r="CH113" s="96"/>
      <c r="CI113" s="96"/>
      <c r="CJ113" s="96"/>
      <c r="CK113" s="96"/>
      <c r="CL113" s="96"/>
      <c r="CM113" s="96"/>
      <c r="CN113" s="96"/>
      <c r="CO113" s="96"/>
      <c r="CP113" s="96"/>
      <c r="CQ113" s="96"/>
      <c r="CR113" s="96"/>
      <c r="CS113" s="96"/>
      <c r="CT113" s="96"/>
      <c r="CU113" s="96"/>
      <c r="CV113" s="96"/>
      <c r="CW113" s="96"/>
      <c r="CX113" s="96"/>
      <c r="CY113" s="96"/>
      <c r="CZ113" s="96"/>
    </row>
    <row r="114" spans="1:104">
      <c r="A114" t="s">
        <v>147</v>
      </c>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6"/>
      <c r="AY114" s="96"/>
      <c r="AZ114" s="96"/>
      <c r="BA114" s="96"/>
      <c r="BB114" s="96"/>
      <c r="BC114" s="96"/>
      <c r="BD114" s="96"/>
      <c r="BE114" s="96"/>
      <c r="BF114" s="96"/>
      <c r="BG114" s="96"/>
      <c r="BH114" s="96"/>
      <c r="BI114" s="96"/>
      <c r="BJ114" s="96"/>
      <c r="BK114" s="96"/>
      <c r="BL114" s="96"/>
      <c r="BM114" s="96"/>
      <c r="BN114" s="96"/>
      <c r="BO114" s="96"/>
      <c r="BP114" s="96"/>
      <c r="BQ114" s="96"/>
      <c r="BR114" s="96"/>
      <c r="BS114" s="96"/>
      <c r="BT114" s="96"/>
      <c r="BU114" s="96"/>
      <c r="BV114" s="96"/>
      <c r="BW114" s="96"/>
      <c r="BX114" s="96"/>
      <c r="BY114" s="96"/>
      <c r="BZ114" s="96"/>
      <c r="CA114" s="96"/>
      <c r="CB114" s="96"/>
      <c r="CC114" s="96"/>
      <c r="CD114" s="96"/>
      <c r="CE114" s="96"/>
      <c r="CF114" s="96"/>
      <c r="CG114" s="96"/>
      <c r="CH114" s="96"/>
      <c r="CI114" s="96"/>
      <c r="CJ114" s="96"/>
      <c r="CK114" s="96"/>
      <c r="CL114" s="96"/>
      <c r="CM114" s="96"/>
      <c r="CN114" s="96"/>
      <c r="CO114" s="96"/>
      <c r="CP114" s="96"/>
      <c r="CQ114" s="96"/>
      <c r="CR114" s="96"/>
      <c r="CS114" s="96"/>
      <c r="CT114" s="96"/>
      <c r="CU114" s="96"/>
      <c r="CV114" s="96"/>
      <c r="CW114" s="96"/>
      <c r="CX114" s="96"/>
      <c r="CY114" s="96"/>
      <c r="CZ114" s="96"/>
    </row>
    <row r="115" spans="1:104">
      <c r="A115" t="s">
        <v>148</v>
      </c>
      <c r="B115" t="s">
        <v>650</v>
      </c>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c r="AM115" s="96"/>
      <c r="AN115" s="96"/>
      <c r="AO115" s="96"/>
      <c r="AP115" s="96"/>
      <c r="AQ115" s="96"/>
      <c r="AR115" s="96"/>
      <c r="AS115" s="96"/>
      <c r="AT115" s="96"/>
      <c r="AU115" s="96"/>
      <c r="AV115" s="96"/>
      <c r="AW115" s="96"/>
      <c r="AX115" s="96"/>
      <c r="AY115" s="96"/>
      <c r="AZ115" s="96"/>
      <c r="BA115" s="96"/>
      <c r="BB115" s="96"/>
      <c r="BC115" s="96"/>
      <c r="BD115" s="96"/>
      <c r="BE115" s="96"/>
      <c r="BF115" s="96"/>
      <c r="BG115" s="96"/>
      <c r="BH115" s="96"/>
      <c r="BI115" s="96"/>
      <c r="BJ115" s="96"/>
      <c r="BK115" s="96"/>
      <c r="BL115" s="96"/>
      <c r="BM115" s="96"/>
      <c r="BN115" s="96"/>
      <c r="BO115" s="96"/>
      <c r="BP115" s="96"/>
      <c r="BQ115" s="96"/>
      <c r="BR115" s="96"/>
      <c r="BS115" s="96"/>
      <c r="BT115" s="96"/>
      <c r="BU115" s="96"/>
      <c r="BV115" s="96"/>
      <c r="BW115" s="96"/>
      <c r="BX115" s="96"/>
      <c r="BY115" s="96"/>
      <c r="BZ115" s="96"/>
      <c r="CA115" s="96"/>
      <c r="CB115" s="96"/>
      <c r="CC115" s="96"/>
      <c r="CD115" s="96"/>
      <c r="CE115" s="96"/>
      <c r="CF115" s="96"/>
      <c r="CG115" s="96"/>
      <c r="CH115" s="96"/>
      <c r="CI115" s="96"/>
      <c r="CJ115" s="96"/>
      <c r="CK115" s="96"/>
      <c r="CL115" s="96"/>
      <c r="CM115" s="96"/>
      <c r="CN115" s="96"/>
      <c r="CO115" s="96"/>
      <c r="CP115" s="96"/>
      <c r="CQ115" s="96"/>
      <c r="CR115" s="96"/>
      <c r="CS115" s="96"/>
      <c r="CT115" s="96"/>
      <c r="CU115" s="96"/>
      <c r="CV115" s="96"/>
      <c r="CW115" s="96"/>
      <c r="CX115" s="96"/>
      <c r="CY115" s="96"/>
      <c r="CZ115" s="96"/>
    </row>
    <row r="116" spans="1:104">
      <c r="A116" t="s">
        <v>149</v>
      </c>
      <c r="C116" s="152" t="s">
        <v>480</v>
      </c>
      <c r="D116" s="95">
        <f t="shared" ref="D116:AI116" si="69">MAX(0,D47-D112)</f>
        <v>237.2</v>
      </c>
      <c r="E116" s="95">
        <f t="shared" si="69"/>
        <v>237.2</v>
      </c>
      <c r="F116" s="95">
        <f t="shared" si="69"/>
        <v>237.2</v>
      </c>
      <c r="G116" s="95">
        <f t="shared" si="69"/>
        <v>237.2</v>
      </c>
      <c r="H116" s="95">
        <f t="shared" si="69"/>
        <v>237.2</v>
      </c>
      <c r="I116" s="95">
        <f t="shared" si="69"/>
        <v>285.39999999999998</v>
      </c>
      <c r="J116" s="95">
        <f t="shared" si="69"/>
        <v>285.39999999999998</v>
      </c>
      <c r="K116" s="95">
        <f t="shared" si="69"/>
        <v>285.39999999999998</v>
      </c>
      <c r="L116" s="95">
        <f t="shared" si="69"/>
        <v>285.39999999999998</v>
      </c>
      <c r="M116" s="95">
        <f t="shared" si="69"/>
        <v>285.39999999999998</v>
      </c>
      <c r="N116" s="95">
        <f t="shared" si="69"/>
        <v>329.5</v>
      </c>
      <c r="O116" s="95">
        <f t="shared" si="69"/>
        <v>329.5</v>
      </c>
      <c r="P116" s="95">
        <f t="shared" si="69"/>
        <v>329.5</v>
      </c>
      <c r="Q116" s="95">
        <f t="shared" si="69"/>
        <v>329.5</v>
      </c>
      <c r="R116" s="95">
        <f t="shared" si="69"/>
        <v>329.5</v>
      </c>
      <c r="S116" s="95">
        <f t="shared" si="69"/>
        <v>384.70000000000005</v>
      </c>
      <c r="T116" s="95">
        <f t="shared" si="69"/>
        <v>384.70000000000005</v>
      </c>
      <c r="U116" s="95">
        <f t="shared" si="69"/>
        <v>384.70000000000005</v>
      </c>
      <c r="V116" s="95">
        <f t="shared" si="69"/>
        <v>384.70000000000005</v>
      </c>
      <c r="W116" s="95">
        <f t="shared" si="69"/>
        <v>384.70000000000005</v>
      </c>
      <c r="X116" s="95">
        <f t="shared" si="69"/>
        <v>411.7</v>
      </c>
      <c r="Y116" s="95">
        <f t="shared" si="69"/>
        <v>411.7</v>
      </c>
      <c r="Z116" s="95">
        <f t="shared" si="69"/>
        <v>411.7</v>
      </c>
      <c r="AA116" s="95">
        <f t="shared" si="69"/>
        <v>411.7</v>
      </c>
      <c r="AB116" s="95">
        <f t="shared" si="69"/>
        <v>411.7</v>
      </c>
      <c r="AC116" s="95">
        <f t="shared" si="69"/>
        <v>380.20000000000005</v>
      </c>
      <c r="AD116" s="95">
        <f t="shared" si="69"/>
        <v>380.20000000000005</v>
      </c>
      <c r="AE116" s="95">
        <f t="shared" si="69"/>
        <v>380.20000000000005</v>
      </c>
      <c r="AF116" s="95">
        <f t="shared" si="69"/>
        <v>380.20000000000005</v>
      </c>
      <c r="AG116" s="95">
        <f t="shared" si="69"/>
        <v>380.20000000000005</v>
      </c>
      <c r="AH116" s="95">
        <f t="shared" si="69"/>
        <v>380.20000000000005</v>
      </c>
      <c r="AI116" s="95">
        <f t="shared" si="69"/>
        <v>239.8</v>
      </c>
      <c r="AJ116" s="95">
        <f t="shared" ref="AJ116:BO116" si="70">MAX(0,AJ47-AJ112)</f>
        <v>239.8</v>
      </c>
      <c r="AK116" s="95">
        <f t="shared" si="70"/>
        <v>239.8</v>
      </c>
      <c r="AL116" s="95">
        <f t="shared" si="70"/>
        <v>239.8</v>
      </c>
      <c r="AM116" s="95">
        <f t="shared" si="70"/>
        <v>303</v>
      </c>
      <c r="AN116" s="95">
        <f t="shared" si="70"/>
        <v>48.2</v>
      </c>
      <c r="AO116" s="95">
        <f t="shared" si="70"/>
        <v>48.2</v>
      </c>
      <c r="AP116" s="95">
        <f t="shared" si="70"/>
        <v>48.2</v>
      </c>
      <c r="AQ116" s="95">
        <f t="shared" si="70"/>
        <v>48.2</v>
      </c>
      <c r="AR116" s="95">
        <f t="shared" si="70"/>
        <v>48.2</v>
      </c>
      <c r="AS116" s="95">
        <f t="shared" si="70"/>
        <v>48.2</v>
      </c>
      <c r="AT116" s="95">
        <f t="shared" si="70"/>
        <v>48.2</v>
      </c>
      <c r="AU116" s="95">
        <f t="shared" si="70"/>
        <v>48.2</v>
      </c>
      <c r="AV116" s="95">
        <f t="shared" si="70"/>
        <v>48.2</v>
      </c>
      <c r="AW116" s="95">
        <f t="shared" si="70"/>
        <v>49.7</v>
      </c>
      <c r="AX116" s="95">
        <f t="shared" si="70"/>
        <v>49.7</v>
      </c>
      <c r="AY116" s="95">
        <f t="shared" si="70"/>
        <v>49.7</v>
      </c>
      <c r="AZ116" s="95">
        <f t="shared" si="70"/>
        <v>49.7</v>
      </c>
      <c r="BA116" s="95">
        <f t="shared" si="70"/>
        <v>49.7</v>
      </c>
      <c r="BB116" s="95">
        <f t="shared" si="70"/>
        <v>49.7</v>
      </c>
      <c r="BC116" s="95">
        <f t="shared" si="70"/>
        <v>49.7</v>
      </c>
      <c r="BD116" s="95">
        <f t="shared" si="70"/>
        <v>49.7</v>
      </c>
      <c r="BE116" s="95">
        <f t="shared" si="70"/>
        <v>49.7</v>
      </c>
      <c r="BF116" s="95">
        <f t="shared" si="70"/>
        <v>49.7</v>
      </c>
      <c r="BG116" s="95">
        <f t="shared" si="70"/>
        <v>49.7</v>
      </c>
      <c r="BH116" s="95">
        <f t="shared" si="70"/>
        <v>49.7</v>
      </c>
      <c r="BI116" s="95">
        <f t="shared" si="70"/>
        <v>49.7</v>
      </c>
      <c r="BJ116" s="95">
        <f t="shared" si="70"/>
        <v>49.7</v>
      </c>
      <c r="BK116" s="95">
        <f t="shared" si="70"/>
        <v>49.7</v>
      </c>
      <c r="BL116" s="95" t="e">
        <f t="shared" si="70"/>
        <v>#REF!</v>
      </c>
      <c r="BM116" s="95" t="e">
        <f t="shared" si="70"/>
        <v>#REF!</v>
      </c>
      <c r="BN116" s="95" t="e">
        <f t="shared" si="70"/>
        <v>#REF!</v>
      </c>
      <c r="BO116" s="95" t="e">
        <f t="shared" si="70"/>
        <v>#REF!</v>
      </c>
      <c r="BP116" s="95" t="e">
        <f t="shared" ref="BP116:CZ116" si="71">MAX(0,BP47-BP112)</f>
        <v>#REF!</v>
      </c>
      <c r="BQ116" s="95" t="e">
        <f t="shared" si="71"/>
        <v>#REF!</v>
      </c>
      <c r="BR116" s="95" t="e">
        <f t="shared" si="71"/>
        <v>#REF!</v>
      </c>
      <c r="BS116" s="95" t="e">
        <f t="shared" si="71"/>
        <v>#REF!</v>
      </c>
      <c r="BT116" s="95" t="e">
        <f t="shared" si="71"/>
        <v>#REF!</v>
      </c>
      <c r="BU116" s="95" t="e">
        <f t="shared" si="71"/>
        <v>#REF!</v>
      </c>
      <c r="BV116" s="95" t="e">
        <f t="shared" si="71"/>
        <v>#REF!</v>
      </c>
      <c r="BW116" s="95" t="e">
        <f t="shared" si="71"/>
        <v>#REF!</v>
      </c>
      <c r="BX116" s="95" t="e">
        <f t="shared" si="71"/>
        <v>#REF!</v>
      </c>
      <c r="BY116" s="95" t="e">
        <f t="shared" si="71"/>
        <v>#REF!</v>
      </c>
      <c r="BZ116" s="95" t="e">
        <f t="shared" si="71"/>
        <v>#REF!</v>
      </c>
      <c r="CA116" s="95" t="e">
        <f t="shared" si="71"/>
        <v>#REF!</v>
      </c>
      <c r="CB116" s="95" t="e">
        <f t="shared" si="71"/>
        <v>#REF!</v>
      </c>
      <c r="CC116" s="95" t="e">
        <f t="shared" si="71"/>
        <v>#REF!</v>
      </c>
      <c r="CD116" s="95" t="e">
        <f t="shared" si="71"/>
        <v>#REF!</v>
      </c>
      <c r="CE116" s="95" t="e">
        <f t="shared" si="71"/>
        <v>#REF!</v>
      </c>
      <c r="CF116" s="95" t="e">
        <f t="shared" si="71"/>
        <v>#REF!</v>
      </c>
      <c r="CG116" s="95" t="e">
        <f t="shared" si="71"/>
        <v>#REF!</v>
      </c>
      <c r="CH116" s="95" t="e">
        <f t="shared" si="71"/>
        <v>#REF!</v>
      </c>
      <c r="CI116" s="95" t="e">
        <f t="shared" si="71"/>
        <v>#REF!</v>
      </c>
      <c r="CJ116" s="95" t="e">
        <f t="shared" si="71"/>
        <v>#REF!</v>
      </c>
      <c r="CK116" s="95" t="e">
        <f t="shared" si="71"/>
        <v>#REF!</v>
      </c>
      <c r="CL116" s="95" t="e">
        <f t="shared" si="71"/>
        <v>#REF!</v>
      </c>
      <c r="CM116" s="95" t="e">
        <f t="shared" si="71"/>
        <v>#REF!</v>
      </c>
      <c r="CN116" s="95" t="e">
        <f t="shared" si="71"/>
        <v>#REF!</v>
      </c>
      <c r="CO116" s="95" t="e">
        <f t="shared" si="71"/>
        <v>#REF!</v>
      </c>
      <c r="CP116" s="95" t="e">
        <f t="shared" si="71"/>
        <v>#REF!</v>
      </c>
      <c r="CQ116" s="95" t="e">
        <f t="shared" si="71"/>
        <v>#REF!</v>
      </c>
      <c r="CR116" s="95" t="e">
        <f t="shared" si="71"/>
        <v>#REF!</v>
      </c>
      <c r="CS116" s="95" t="e">
        <f t="shared" si="71"/>
        <v>#REF!</v>
      </c>
      <c r="CT116" s="95" t="e">
        <f t="shared" si="71"/>
        <v>#REF!</v>
      </c>
      <c r="CU116" s="95" t="e">
        <f t="shared" si="71"/>
        <v>#REF!</v>
      </c>
      <c r="CV116" s="95" t="e">
        <f t="shared" si="71"/>
        <v>#REF!</v>
      </c>
      <c r="CW116" s="95" t="e">
        <f t="shared" si="71"/>
        <v>#REF!</v>
      </c>
      <c r="CX116" s="95" t="e">
        <f t="shared" si="71"/>
        <v>#REF!</v>
      </c>
      <c r="CY116" s="95" t="e">
        <f t="shared" si="71"/>
        <v>#REF!</v>
      </c>
      <c r="CZ116" s="95" t="e">
        <f t="shared" si="71"/>
        <v>#REF!</v>
      </c>
    </row>
    <row r="117" spans="1:104">
      <c r="A117" t="s">
        <v>150</v>
      </c>
      <c r="C117" s="152" t="s">
        <v>481</v>
      </c>
      <c r="D117" s="95">
        <f>IF(D116&lt;195,D116*0.05,IF(D116&lt;330,D116*0.1-9.75,IF(D116&lt;695,D116*0.2-42.75,IF(D116&lt;900,D116*0.23-63.6,IF(D116&lt;1800,D116*0.33-153.6,IF(D116&lt;4000,D116*0.4-279.6,D116*0.45-479.6))))))</f>
        <v>13.969999999999999</v>
      </c>
      <c r="E117" s="95">
        <f t="shared" ref="E117:BP117" si="72">IF(E116&lt;195,E116*0.05,IF(E116&lt;330,E116*0.1-9.75,IF(E116&lt;695,E116*0.2-42.75,IF(E116&lt;900,E116*0.23-63.6,IF(E116&lt;1800,E116*0.33-153.6,IF(E116&lt;4000,E116*0.4-279.6,E116*0.45-479.6))))))</f>
        <v>13.969999999999999</v>
      </c>
      <c r="F117" s="95">
        <f t="shared" si="72"/>
        <v>13.969999999999999</v>
      </c>
      <c r="G117" s="95">
        <f t="shared" si="72"/>
        <v>13.969999999999999</v>
      </c>
      <c r="H117" s="95">
        <f t="shared" si="72"/>
        <v>13.969999999999999</v>
      </c>
      <c r="I117" s="95">
        <f t="shared" si="72"/>
        <v>18.79</v>
      </c>
      <c r="J117" s="95">
        <f t="shared" si="72"/>
        <v>18.79</v>
      </c>
      <c r="K117" s="95">
        <f t="shared" si="72"/>
        <v>18.79</v>
      </c>
      <c r="L117" s="95">
        <f t="shared" si="72"/>
        <v>18.79</v>
      </c>
      <c r="M117" s="95">
        <f t="shared" si="72"/>
        <v>18.79</v>
      </c>
      <c r="N117" s="95">
        <f t="shared" si="72"/>
        <v>23.200000000000003</v>
      </c>
      <c r="O117" s="95">
        <f t="shared" si="72"/>
        <v>23.200000000000003</v>
      </c>
      <c r="P117" s="95">
        <f t="shared" si="72"/>
        <v>23.200000000000003</v>
      </c>
      <c r="Q117" s="95">
        <f t="shared" si="72"/>
        <v>23.200000000000003</v>
      </c>
      <c r="R117" s="95">
        <f t="shared" si="72"/>
        <v>23.200000000000003</v>
      </c>
      <c r="S117" s="95">
        <f t="shared" si="72"/>
        <v>34.190000000000012</v>
      </c>
      <c r="T117" s="95">
        <f t="shared" si="72"/>
        <v>34.190000000000012</v>
      </c>
      <c r="U117" s="95">
        <f t="shared" si="72"/>
        <v>34.190000000000012</v>
      </c>
      <c r="V117" s="95">
        <f t="shared" si="72"/>
        <v>34.190000000000012</v>
      </c>
      <c r="W117" s="95">
        <f t="shared" si="72"/>
        <v>34.190000000000012</v>
      </c>
      <c r="X117" s="95">
        <f t="shared" si="72"/>
        <v>39.590000000000003</v>
      </c>
      <c r="Y117" s="95">
        <f t="shared" si="72"/>
        <v>39.590000000000003</v>
      </c>
      <c r="Z117" s="95">
        <f t="shared" si="72"/>
        <v>39.590000000000003</v>
      </c>
      <c r="AA117" s="95">
        <f t="shared" si="72"/>
        <v>39.590000000000003</v>
      </c>
      <c r="AB117" s="95">
        <f t="shared" si="72"/>
        <v>39.590000000000003</v>
      </c>
      <c r="AC117" s="95">
        <f t="shared" si="72"/>
        <v>33.290000000000006</v>
      </c>
      <c r="AD117" s="95">
        <f t="shared" si="72"/>
        <v>33.290000000000006</v>
      </c>
      <c r="AE117" s="95">
        <f t="shared" si="72"/>
        <v>33.290000000000006</v>
      </c>
      <c r="AF117" s="95">
        <f t="shared" si="72"/>
        <v>33.290000000000006</v>
      </c>
      <c r="AG117" s="95">
        <f t="shared" si="72"/>
        <v>33.290000000000006</v>
      </c>
      <c r="AH117" s="95">
        <f t="shared" si="72"/>
        <v>33.290000000000006</v>
      </c>
      <c r="AI117" s="95">
        <f t="shared" si="72"/>
        <v>14.230000000000004</v>
      </c>
      <c r="AJ117" s="95">
        <f t="shared" si="72"/>
        <v>14.230000000000004</v>
      </c>
      <c r="AK117" s="95">
        <f t="shared" si="72"/>
        <v>14.230000000000004</v>
      </c>
      <c r="AL117" s="95">
        <f t="shared" si="72"/>
        <v>14.230000000000004</v>
      </c>
      <c r="AM117" s="95">
        <f t="shared" si="72"/>
        <v>20.55</v>
      </c>
      <c r="AN117" s="95">
        <f t="shared" si="72"/>
        <v>2.41</v>
      </c>
      <c r="AO117" s="95">
        <f t="shared" si="72"/>
        <v>2.41</v>
      </c>
      <c r="AP117" s="95">
        <f t="shared" si="72"/>
        <v>2.41</v>
      </c>
      <c r="AQ117" s="95">
        <f t="shared" si="72"/>
        <v>2.41</v>
      </c>
      <c r="AR117" s="95">
        <f t="shared" si="72"/>
        <v>2.41</v>
      </c>
      <c r="AS117" s="95">
        <f t="shared" si="72"/>
        <v>2.41</v>
      </c>
      <c r="AT117" s="95">
        <f t="shared" si="72"/>
        <v>2.41</v>
      </c>
      <c r="AU117" s="95">
        <f t="shared" si="72"/>
        <v>2.41</v>
      </c>
      <c r="AV117" s="95">
        <f t="shared" si="72"/>
        <v>2.41</v>
      </c>
      <c r="AW117" s="95">
        <f t="shared" si="72"/>
        <v>2.4850000000000003</v>
      </c>
      <c r="AX117" s="95">
        <f t="shared" si="72"/>
        <v>2.4850000000000003</v>
      </c>
      <c r="AY117" s="95">
        <f t="shared" si="72"/>
        <v>2.4850000000000003</v>
      </c>
      <c r="AZ117" s="95">
        <f t="shared" si="72"/>
        <v>2.4850000000000003</v>
      </c>
      <c r="BA117" s="95">
        <f t="shared" si="72"/>
        <v>2.4850000000000003</v>
      </c>
      <c r="BB117" s="95">
        <f t="shared" si="72"/>
        <v>2.4850000000000003</v>
      </c>
      <c r="BC117" s="95">
        <f t="shared" si="72"/>
        <v>2.4850000000000003</v>
      </c>
      <c r="BD117" s="95">
        <f t="shared" si="72"/>
        <v>2.4850000000000003</v>
      </c>
      <c r="BE117" s="95">
        <f t="shared" si="72"/>
        <v>2.4850000000000003</v>
      </c>
      <c r="BF117" s="95">
        <f t="shared" si="72"/>
        <v>2.4850000000000003</v>
      </c>
      <c r="BG117" s="95">
        <f t="shared" si="72"/>
        <v>2.4850000000000003</v>
      </c>
      <c r="BH117" s="95">
        <f t="shared" si="72"/>
        <v>2.4850000000000003</v>
      </c>
      <c r="BI117" s="95">
        <f t="shared" si="72"/>
        <v>2.4850000000000003</v>
      </c>
      <c r="BJ117" s="95">
        <f t="shared" si="72"/>
        <v>2.4850000000000003</v>
      </c>
      <c r="BK117" s="95">
        <f t="shared" si="72"/>
        <v>2.4850000000000003</v>
      </c>
      <c r="BL117" s="95" t="e">
        <f t="shared" si="72"/>
        <v>#REF!</v>
      </c>
      <c r="BM117" s="95" t="e">
        <f t="shared" si="72"/>
        <v>#REF!</v>
      </c>
      <c r="BN117" s="95" t="e">
        <f t="shared" si="72"/>
        <v>#REF!</v>
      </c>
      <c r="BO117" s="95" t="e">
        <f t="shared" si="72"/>
        <v>#REF!</v>
      </c>
      <c r="BP117" s="95" t="e">
        <f t="shared" si="72"/>
        <v>#REF!</v>
      </c>
      <c r="BQ117" s="95" t="e">
        <f t="shared" ref="BQ117:CZ117" si="73">IF(BQ116&lt;195,BQ116*0.05,IF(BQ116&lt;330,BQ116*0.1-9.75,IF(BQ116&lt;695,BQ116*0.2-42.75,IF(BQ116&lt;900,BQ116*0.23-63.6,IF(BQ116&lt;1800,BQ116*0.33-153.6,IF(BQ116&lt;4000,BQ116*0.4-279.6,BQ116*0.45-479.6))))))</f>
        <v>#REF!</v>
      </c>
      <c r="BR117" s="95" t="e">
        <f t="shared" si="73"/>
        <v>#REF!</v>
      </c>
      <c r="BS117" s="95" t="e">
        <f t="shared" si="73"/>
        <v>#REF!</v>
      </c>
      <c r="BT117" s="95" t="e">
        <f t="shared" si="73"/>
        <v>#REF!</v>
      </c>
      <c r="BU117" s="95" t="e">
        <f t="shared" si="73"/>
        <v>#REF!</v>
      </c>
      <c r="BV117" s="95" t="e">
        <f t="shared" si="73"/>
        <v>#REF!</v>
      </c>
      <c r="BW117" s="95" t="e">
        <f t="shared" si="73"/>
        <v>#REF!</v>
      </c>
      <c r="BX117" s="95" t="e">
        <f t="shared" si="73"/>
        <v>#REF!</v>
      </c>
      <c r="BY117" s="95" t="e">
        <f t="shared" si="73"/>
        <v>#REF!</v>
      </c>
      <c r="BZ117" s="95" t="e">
        <f t="shared" si="73"/>
        <v>#REF!</v>
      </c>
      <c r="CA117" s="95" t="e">
        <f t="shared" si="73"/>
        <v>#REF!</v>
      </c>
      <c r="CB117" s="95" t="e">
        <f t="shared" si="73"/>
        <v>#REF!</v>
      </c>
      <c r="CC117" s="95" t="e">
        <f t="shared" si="73"/>
        <v>#REF!</v>
      </c>
      <c r="CD117" s="95" t="e">
        <f t="shared" si="73"/>
        <v>#REF!</v>
      </c>
      <c r="CE117" s="95" t="e">
        <f t="shared" si="73"/>
        <v>#REF!</v>
      </c>
      <c r="CF117" s="95" t="e">
        <f t="shared" si="73"/>
        <v>#REF!</v>
      </c>
      <c r="CG117" s="95" t="e">
        <f t="shared" si="73"/>
        <v>#REF!</v>
      </c>
      <c r="CH117" s="95" t="e">
        <f t="shared" si="73"/>
        <v>#REF!</v>
      </c>
      <c r="CI117" s="95" t="e">
        <f t="shared" si="73"/>
        <v>#REF!</v>
      </c>
      <c r="CJ117" s="95" t="e">
        <f t="shared" si="73"/>
        <v>#REF!</v>
      </c>
      <c r="CK117" s="95" t="e">
        <f t="shared" si="73"/>
        <v>#REF!</v>
      </c>
      <c r="CL117" s="95" t="e">
        <f t="shared" si="73"/>
        <v>#REF!</v>
      </c>
      <c r="CM117" s="95" t="e">
        <f t="shared" si="73"/>
        <v>#REF!</v>
      </c>
      <c r="CN117" s="95" t="e">
        <f t="shared" si="73"/>
        <v>#REF!</v>
      </c>
      <c r="CO117" s="95" t="e">
        <f t="shared" si="73"/>
        <v>#REF!</v>
      </c>
      <c r="CP117" s="95" t="e">
        <f t="shared" si="73"/>
        <v>#REF!</v>
      </c>
      <c r="CQ117" s="95" t="e">
        <f t="shared" si="73"/>
        <v>#REF!</v>
      </c>
      <c r="CR117" s="95" t="e">
        <f t="shared" si="73"/>
        <v>#REF!</v>
      </c>
      <c r="CS117" s="95" t="e">
        <f t="shared" si="73"/>
        <v>#REF!</v>
      </c>
      <c r="CT117" s="95" t="e">
        <f t="shared" si="73"/>
        <v>#REF!</v>
      </c>
      <c r="CU117" s="95" t="e">
        <f t="shared" si="73"/>
        <v>#REF!</v>
      </c>
      <c r="CV117" s="95" t="e">
        <f t="shared" si="73"/>
        <v>#REF!</v>
      </c>
      <c r="CW117" s="95" t="e">
        <f t="shared" si="73"/>
        <v>#REF!</v>
      </c>
      <c r="CX117" s="95" t="e">
        <f t="shared" si="73"/>
        <v>#REF!</v>
      </c>
      <c r="CY117" s="95" t="e">
        <f t="shared" si="73"/>
        <v>#REF!</v>
      </c>
      <c r="CZ117" s="95" t="e">
        <f t="shared" si="73"/>
        <v>#REF!</v>
      </c>
    </row>
    <row r="118" spans="1:104">
      <c r="A118" t="s">
        <v>151</v>
      </c>
      <c r="C118" s="134"/>
      <c r="D118" s="150"/>
      <c r="E118" s="150"/>
      <c r="F118" s="150"/>
      <c r="G118" s="150"/>
      <c r="H118" s="150"/>
      <c r="I118" s="150"/>
      <c r="J118" s="150"/>
      <c r="K118" s="150"/>
      <c r="L118" s="150"/>
      <c r="M118" s="150"/>
      <c r="N118" s="150"/>
      <c r="O118" s="150"/>
      <c r="P118" s="150"/>
      <c r="Q118" s="150"/>
      <c r="R118" s="150"/>
      <c r="S118" s="150"/>
      <c r="T118" s="150"/>
      <c r="U118" s="150"/>
      <c r="V118" s="150"/>
      <c r="W118" s="150"/>
      <c r="X118" s="150"/>
      <c r="Y118" s="150"/>
      <c r="Z118" s="150"/>
      <c r="AA118" s="150"/>
      <c r="AB118" s="150"/>
      <c r="AC118" s="150"/>
      <c r="AD118" s="150"/>
      <c r="AE118" s="150"/>
      <c r="AF118" s="150"/>
      <c r="AG118" s="150"/>
      <c r="AH118" s="150"/>
      <c r="AI118" s="150"/>
      <c r="AJ118" s="150"/>
      <c r="AK118" s="150"/>
      <c r="AL118" s="150"/>
      <c r="AM118" s="150"/>
      <c r="AN118" s="150"/>
      <c r="AO118" s="150"/>
      <c r="AP118" s="150"/>
      <c r="AQ118" s="150"/>
      <c r="AR118" s="150"/>
      <c r="AS118" s="150"/>
      <c r="AT118" s="150"/>
      <c r="AU118" s="150"/>
      <c r="AV118" s="150"/>
      <c r="AW118" s="150"/>
      <c r="AX118" s="150"/>
      <c r="AY118" s="150"/>
      <c r="AZ118" s="150"/>
      <c r="BA118" s="150"/>
      <c r="BB118" s="150"/>
      <c r="BC118" s="150"/>
      <c r="BD118" s="150"/>
      <c r="BE118" s="150"/>
      <c r="BF118" s="150"/>
      <c r="BG118" s="150"/>
      <c r="BH118" s="150"/>
      <c r="BI118" s="150"/>
      <c r="BJ118" s="150"/>
      <c r="BK118" s="150"/>
      <c r="BL118" s="150"/>
      <c r="BM118" s="150"/>
      <c r="BN118" s="150"/>
      <c r="BO118" s="150"/>
      <c r="BP118" s="150"/>
      <c r="BQ118" s="150"/>
      <c r="BR118" s="150"/>
      <c r="BS118" s="150"/>
      <c r="BT118" s="150"/>
      <c r="BU118" s="150"/>
      <c r="BV118" s="150"/>
      <c r="BW118" s="150"/>
      <c r="BX118" s="150"/>
      <c r="BY118" s="150"/>
      <c r="BZ118" s="150"/>
      <c r="CA118" s="150"/>
      <c r="CB118" s="150"/>
      <c r="CC118" s="150"/>
      <c r="CD118" s="150"/>
      <c r="CE118" s="150"/>
      <c r="CF118" s="150"/>
      <c r="CG118" s="150"/>
      <c r="CH118" s="150"/>
      <c r="CI118" s="150"/>
      <c r="CJ118" s="150"/>
      <c r="CK118" s="150"/>
      <c r="CL118" s="150"/>
      <c r="CM118" s="150"/>
      <c r="CN118" s="150"/>
      <c r="CO118" s="150"/>
      <c r="CP118" s="150"/>
      <c r="CQ118" s="150"/>
      <c r="CR118" s="150"/>
      <c r="CS118" s="150"/>
      <c r="CT118" s="150"/>
      <c r="CU118" s="150"/>
      <c r="CV118" s="150"/>
      <c r="CW118" s="150"/>
      <c r="CX118" s="150"/>
      <c r="CY118" s="150"/>
      <c r="CZ118" s="150"/>
    </row>
    <row r="119" spans="1:104">
      <c r="A119" t="s">
        <v>152</v>
      </c>
      <c r="C119" s="191" t="s">
        <v>639</v>
      </c>
      <c r="D119" s="95">
        <f>住CF!F418</f>
        <v>0</v>
      </c>
      <c r="E119" s="95">
        <f>住CF!G418</f>
        <v>0</v>
      </c>
      <c r="F119" s="95">
        <f>住CF!H418</f>
        <v>0</v>
      </c>
      <c r="G119" s="95">
        <f>住CF!I418</f>
        <v>0</v>
      </c>
      <c r="H119" s="95">
        <f>住CF!J418</f>
        <v>0</v>
      </c>
      <c r="I119" s="95">
        <f>住CF!K418</f>
        <v>0</v>
      </c>
      <c r="J119" s="95">
        <f>住CF!L418</f>
        <v>0</v>
      </c>
      <c r="K119" s="95">
        <f>住CF!M418</f>
        <v>0</v>
      </c>
      <c r="L119" s="95">
        <f>住CF!N418</f>
        <v>0</v>
      </c>
      <c r="M119" s="95">
        <f>住CF!O418</f>
        <v>0</v>
      </c>
      <c r="N119" s="95">
        <f>住CF!P418</f>
        <v>0</v>
      </c>
      <c r="O119" s="95">
        <f>住CF!Q418</f>
        <v>0</v>
      </c>
      <c r="P119" s="95">
        <f>住CF!R418</f>
        <v>0</v>
      </c>
      <c r="Q119" s="95">
        <f>住CF!S418</f>
        <v>0</v>
      </c>
      <c r="R119" s="95">
        <f>住CF!T418</f>
        <v>0</v>
      </c>
      <c r="S119" s="95">
        <f>住CF!U418</f>
        <v>0</v>
      </c>
      <c r="T119" s="95">
        <f>住CF!V418</f>
        <v>0</v>
      </c>
      <c r="U119" s="95">
        <f>住CF!W418</f>
        <v>0</v>
      </c>
      <c r="V119" s="95">
        <f>住CF!X418</f>
        <v>0</v>
      </c>
      <c r="W119" s="95">
        <f>住CF!Y418</f>
        <v>0</v>
      </c>
      <c r="X119" s="95">
        <f>住CF!Z418</f>
        <v>0</v>
      </c>
      <c r="Y119" s="95">
        <f>住CF!AA418</f>
        <v>0</v>
      </c>
      <c r="Z119" s="95">
        <f>住CF!AB418</f>
        <v>0</v>
      </c>
      <c r="AA119" s="95">
        <f>住CF!AC418</f>
        <v>0</v>
      </c>
      <c r="AB119" s="95">
        <f>住CF!AD418</f>
        <v>0</v>
      </c>
      <c r="AC119" s="95">
        <f>住CF!AE418</f>
        <v>0</v>
      </c>
      <c r="AD119" s="95">
        <f>住CF!AF418</f>
        <v>0</v>
      </c>
      <c r="AE119" s="95">
        <f>住CF!AG418</f>
        <v>0</v>
      </c>
      <c r="AF119" s="95">
        <f>住CF!AH418</f>
        <v>0</v>
      </c>
      <c r="AG119" s="95">
        <f>住CF!AI418</f>
        <v>0</v>
      </c>
      <c r="AH119" s="95">
        <f>住CF!AJ418</f>
        <v>0</v>
      </c>
      <c r="AI119" s="95">
        <f>住CF!AK418</f>
        <v>0</v>
      </c>
      <c r="AJ119" s="95">
        <f>住CF!AL418</f>
        <v>0</v>
      </c>
      <c r="AK119" s="95">
        <f>住CF!AM418</f>
        <v>0</v>
      </c>
      <c r="AL119" s="95">
        <f>住CF!AN418</f>
        <v>0</v>
      </c>
      <c r="AM119" s="95">
        <f>住CF!AO418</f>
        <v>0</v>
      </c>
      <c r="AN119" s="95">
        <f>住CF!AP418</f>
        <v>0</v>
      </c>
      <c r="AO119" s="95">
        <f>住CF!AQ418</f>
        <v>0</v>
      </c>
      <c r="AP119" s="95">
        <f>住CF!AR418</f>
        <v>0</v>
      </c>
      <c r="AQ119" s="95">
        <f>住CF!AS418</f>
        <v>0</v>
      </c>
      <c r="AR119" s="95">
        <f>住CF!AT418</f>
        <v>0</v>
      </c>
      <c r="AS119" s="95">
        <f>住CF!AU418</f>
        <v>0</v>
      </c>
      <c r="AT119" s="95">
        <f>住CF!AV418</f>
        <v>0</v>
      </c>
      <c r="AU119" s="95">
        <f>住CF!AW418</f>
        <v>0</v>
      </c>
      <c r="AV119" s="95">
        <f>住CF!AX418</f>
        <v>0</v>
      </c>
      <c r="AW119" s="95">
        <f>住CF!AY418</f>
        <v>0</v>
      </c>
      <c r="AX119" s="95">
        <f>住CF!AZ418</f>
        <v>0</v>
      </c>
      <c r="AY119" s="95">
        <f>住CF!BA418</f>
        <v>0</v>
      </c>
      <c r="AZ119" s="95">
        <f>住CF!BB418</f>
        <v>0</v>
      </c>
      <c r="BA119" s="95">
        <f>住CF!BC418</f>
        <v>0</v>
      </c>
      <c r="BB119" s="95">
        <f>住CF!BD418</f>
        <v>0</v>
      </c>
      <c r="BC119" s="95">
        <f>住CF!BE418</f>
        <v>0</v>
      </c>
      <c r="BD119" s="95">
        <f>住CF!BF418</f>
        <v>0</v>
      </c>
      <c r="BE119" s="95">
        <f>住CF!BG418</f>
        <v>0</v>
      </c>
      <c r="BF119" s="95">
        <f>住CF!BH418</f>
        <v>0</v>
      </c>
      <c r="BG119" s="95">
        <f>住CF!BI418</f>
        <v>0</v>
      </c>
      <c r="BH119" s="95">
        <f>住CF!BJ418</f>
        <v>0</v>
      </c>
      <c r="BI119" s="95">
        <f>住CF!BK418</f>
        <v>0</v>
      </c>
      <c r="BJ119" s="95">
        <f>住CF!BL418</f>
        <v>0</v>
      </c>
      <c r="BK119" s="95">
        <f>住CF!BM418</f>
        <v>0</v>
      </c>
      <c r="BL119" s="95" t="e">
        <f>住CF!#REF!</f>
        <v>#REF!</v>
      </c>
      <c r="BM119" s="95" t="e">
        <f>住CF!#REF!</f>
        <v>#REF!</v>
      </c>
      <c r="BN119" s="95" t="e">
        <f>住CF!#REF!</f>
        <v>#REF!</v>
      </c>
      <c r="BO119" s="95" t="e">
        <f>住CF!#REF!</f>
        <v>#REF!</v>
      </c>
      <c r="BP119" s="95" t="e">
        <f>住CF!#REF!</f>
        <v>#REF!</v>
      </c>
      <c r="BQ119" s="95" t="e">
        <f>住CF!#REF!</f>
        <v>#REF!</v>
      </c>
      <c r="BR119" s="95" t="e">
        <f>住CF!#REF!</f>
        <v>#REF!</v>
      </c>
      <c r="BS119" s="95" t="e">
        <f>住CF!#REF!</f>
        <v>#REF!</v>
      </c>
      <c r="BT119" s="95" t="e">
        <f>住CF!#REF!</f>
        <v>#REF!</v>
      </c>
      <c r="BU119" s="95" t="e">
        <f>住CF!#REF!</f>
        <v>#REF!</v>
      </c>
      <c r="BV119" s="95" t="e">
        <f>住CF!#REF!</f>
        <v>#REF!</v>
      </c>
      <c r="BW119" s="95" t="e">
        <f>住CF!#REF!</f>
        <v>#REF!</v>
      </c>
      <c r="BX119" s="95" t="e">
        <f>住CF!#REF!</f>
        <v>#REF!</v>
      </c>
      <c r="BY119" s="95" t="e">
        <f>住CF!#REF!</f>
        <v>#REF!</v>
      </c>
      <c r="BZ119" s="95" t="e">
        <f>住CF!#REF!</f>
        <v>#REF!</v>
      </c>
      <c r="CA119" s="95" t="e">
        <f>住CF!#REF!</f>
        <v>#REF!</v>
      </c>
      <c r="CB119" s="95" t="e">
        <f>住CF!#REF!</f>
        <v>#REF!</v>
      </c>
      <c r="CC119" s="95" t="e">
        <f>住CF!#REF!</f>
        <v>#REF!</v>
      </c>
      <c r="CD119" s="95" t="e">
        <f>住CF!#REF!</f>
        <v>#REF!</v>
      </c>
      <c r="CE119" s="95" t="e">
        <f>住CF!#REF!</f>
        <v>#REF!</v>
      </c>
      <c r="CF119" s="95" t="e">
        <f>住CF!#REF!</f>
        <v>#REF!</v>
      </c>
      <c r="CG119" s="95" t="e">
        <f>住CF!#REF!</f>
        <v>#REF!</v>
      </c>
      <c r="CH119" s="95" t="e">
        <f>住CF!#REF!</f>
        <v>#REF!</v>
      </c>
      <c r="CI119" s="95" t="e">
        <f>住CF!#REF!</f>
        <v>#REF!</v>
      </c>
      <c r="CJ119" s="95" t="e">
        <f>住CF!#REF!</f>
        <v>#REF!</v>
      </c>
      <c r="CK119" s="95" t="e">
        <f>住CF!#REF!</f>
        <v>#REF!</v>
      </c>
      <c r="CL119" s="95" t="e">
        <f>住CF!#REF!</f>
        <v>#REF!</v>
      </c>
      <c r="CM119" s="95" t="e">
        <f>住CF!#REF!</f>
        <v>#REF!</v>
      </c>
      <c r="CN119" s="95" t="e">
        <f>住CF!#REF!</f>
        <v>#REF!</v>
      </c>
      <c r="CO119" s="95" t="e">
        <f>住CF!#REF!</f>
        <v>#REF!</v>
      </c>
      <c r="CP119" s="95" t="e">
        <f>住CF!#REF!</f>
        <v>#REF!</v>
      </c>
      <c r="CQ119" s="95" t="e">
        <f>住CF!#REF!</f>
        <v>#REF!</v>
      </c>
      <c r="CR119" s="95" t="e">
        <f>住CF!#REF!</f>
        <v>#REF!</v>
      </c>
      <c r="CS119" s="95" t="e">
        <f>住CF!#REF!</f>
        <v>#REF!</v>
      </c>
      <c r="CT119" s="95" t="e">
        <f>住CF!#REF!</f>
        <v>#REF!</v>
      </c>
      <c r="CU119" s="95" t="e">
        <f>住CF!#REF!</f>
        <v>#REF!</v>
      </c>
      <c r="CV119" s="95" t="e">
        <f>住CF!#REF!</f>
        <v>#REF!</v>
      </c>
      <c r="CW119" s="95" t="e">
        <f>住CF!#REF!</f>
        <v>#REF!</v>
      </c>
      <c r="CX119" s="95" t="e">
        <f>住CF!#REF!</f>
        <v>#REF!</v>
      </c>
      <c r="CY119" s="95" t="e">
        <f>住CF!#REF!</f>
        <v>#REF!</v>
      </c>
      <c r="CZ119" s="95" t="e">
        <f>住CF!#REF!</f>
        <v>#REF!</v>
      </c>
    </row>
    <row r="120" spans="1:104">
      <c r="A120" t="s">
        <v>153</v>
      </c>
      <c r="C120" s="152" t="s">
        <v>640</v>
      </c>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7"/>
      <c r="BN120" s="97"/>
      <c r="BO120" s="97"/>
      <c r="BP120" s="97"/>
      <c r="BQ120" s="97"/>
      <c r="BR120" s="97"/>
      <c r="BS120" s="97"/>
      <c r="BT120" s="97"/>
      <c r="BU120" s="97"/>
      <c r="BV120" s="97"/>
      <c r="BW120" s="97"/>
      <c r="BX120" s="97"/>
      <c r="BY120" s="97"/>
      <c r="BZ120" s="97"/>
      <c r="CA120" s="97"/>
      <c r="CB120" s="97"/>
      <c r="CC120" s="97"/>
      <c r="CD120" s="97"/>
      <c r="CE120" s="97"/>
      <c r="CF120" s="97"/>
      <c r="CG120" s="97"/>
      <c r="CH120" s="97"/>
      <c r="CI120" s="97"/>
      <c r="CJ120" s="97"/>
      <c r="CK120" s="97"/>
      <c r="CL120" s="97"/>
      <c r="CM120" s="97"/>
      <c r="CN120" s="97"/>
      <c r="CO120" s="97"/>
      <c r="CP120" s="97"/>
      <c r="CQ120" s="97"/>
      <c r="CR120" s="97"/>
      <c r="CS120" s="97"/>
      <c r="CT120" s="97"/>
      <c r="CU120" s="97"/>
      <c r="CV120" s="97"/>
      <c r="CW120" s="97"/>
      <c r="CX120" s="97"/>
      <c r="CY120" s="97"/>
      <c r="CZ120" s="97"/>
    </row>
    <row r="121" spans="1:104">
      <c r="A121" t="s">
        <v>154</v>
      </c>
      <c r="C121" s="152" t="s">
        <v>482</v>
      </c>
      <c r="D121" s="190">
        <f>MIN(D119,D117)</f>
        <v>0</v>
      </c>
      <c r="E121" s="190">
        <f t="shared" ref="E121:BP121" si="74">MIN(E119,E117)</f>
        <v>0</v>
      </c>
      <c r="F121" s="190">
        <f t="shared" si="74"/>
        <v>0</v>
      </c>
      <c r="G121" s="190">
        <f t="shared" si="74"/>
        <v>0</v>
      </c>
      <c r="H121" s="190">
        <f t="shared" si="74"/>
        <v>0</v>
      </c>
      <c r="I121" s="190">
        <f t="shared" si="74"/>
        <v>0</v>
      </c>
      <c r="J121" s="190">
        <f t="shared" si="74"/>
        <v>0</v>
      </c>
      <c r="K121" s="190">
        <f t="shared" si="74"/>
        <v>0</v>
      </c>
      <c r="L121" s="190">
        <f t="shared" si="74"/>
        <v>0</v>
      </c>
      <c r="M121" s="190">
        <f t="shared" si="74"/>
        <v>0</v>
      </c>
      <c r="N121" s="190">
        <f t="shared" si="74"/>
        <v>0</v>
      </c>
      <c r="O121" s="190">
        <f t="shared" si="74"/>
        <v>0</v>
      </c>
      <c r="P121" s="190">
        <f t="shared" si="74"/>
        <v>0</v>
      </c>
      <c r="Q121" s="190">
        <f t="shared" si="74"/>
        <v>0</v>
      </c>
      <c r="R121" s="190">
        <f t="shared" si="74"/>
        <v>0</v>
      </c>
      <c r="S121" s="190">
        <f t="shared" si="74"/>
        <v>0</v>
      </c>
      <c r="T121" s="190">
        <f t="shared" si="74"/>
        <v>0</v>
      </c>
      <c r="U121" s="190">
        <f t="shared" si="74"/>
        <v>0</v>
      </c>
      <c r="V121" s="190">
        <f t="shared" si="74"/>
        <v>0</v>
      </c>
      <c r="W121" s="190">
        <f t="shared" si="74"/>
        <v>0</v>
      </c>
      <c r="X121" s="190">
        <f t="shared" si="74"/>
        <v>0</v>
      </c>
      <c r="Y121" s="190">
        <f t="shared" si="74"/>
        <v>0</v>
      </c>
      <c r="Z121" s="190">
        <f t="shared" si="74"/>
        <v>0</v>
      </c>
      <c r="AA121" s="190">
        <f t="shared" si="74"/>
        <v>0</v>
      </c>
      <c r="AB121" s="190">
        <f t="shared" si="74"/>
        <v>0</v>
      </c>
      <c r="AC121" s="190">
        <f t="shared" si="74"/>
        <v>0</v>
      </c>
      <c r="AD121" s="190">
        <f t="shared" si="74"/>
        <v>0</v>
      </c>
      <c r="AE121" s="190">
        <f t="shared" si="74"/>
        <v>0</v>
      </c>
      <c r="AF121" s="190">
        <f t="shared" si="74"/>
        <v>0</v>
      </c>
      <c r="AG121" s="190">
        <f t="shared" si="74"/>
        <v>0</v>
      </c>
      <c r="AH121" s="190">
        <f t="shared" si="74"/>
        <v>0</v>
      </c>
      <c r="AI121" s="190">
        <f t="shared" si="74"/>
        <v>0</v>
      </c>
      <c r="AJ121" s="190">
        <f t="shared" si="74"/>
        <v>0</v>
      </c>
      <c r="AK121" s="190">
        <f t="shared" si="74"/>
        <v>0</v>
      </c>
      <c r="AL121" s="190">
        <f t="shared" si="74"/>
        <v>0</v>
      </c>
      <c r="AM121" s="190">
        <f t="shared" si="74"/>
        <v>0</v>
      </c>
      <c r="AN121" s="190">
        <f t="shared" si="74"/>
        <v>0</v>
      </c>
      <c r="AO121" s="190">
        <f t="shared" si="74"/>
        <v>0</v>
      </c>
      <c r="AP121" s="190">
        <f t="shared" si="74"/>
        <v>0</v>
      </c>
      <c r="AQ121" s="190">
        <f t="shared" si="74"/>
        <v>0</v>
      </c>
      <c r="AR121" s="190">
        <f t="shared" si="74"/>
        <v>0</v>
      </c>
      <c r="AS121" s="190">
        <f t="shared" si="74"/>
        <v>0</v>
      </c>
      <c r="AT121" s="190">
        <f t="shared" si="74"/>
        <v>0</v>
      </c>
      <c r="AU121" s="190">
        <f t="shared" si="74"/>
        <v>0</v>
      </c>
      <c r="AV121" s="190">
        <f t="shared" si="74"/>
        <v>0</v>
      </c>
      <c r="AW121" s="190">
        <f t="shared" si="74"/>
        <v>0</v>
      </c>
      <c r="AX121" s="190">
        <f t="shared" si="74"/>
        <v>0</v>
      </c>
      <c r="AY121" s="190">
        <f t="shared" si="74"/>
        <v>0</v>
      </c>
      <c r="AZ121" s="190">
        <f t="shared" si="74"/>
        <v>0</v>
      </c>
      <c r="BA121" s="190">
        <f t="shared" si="74"/>
        <v>0</v>
      </c>
      <c r="BB121" s="190">
        <f t="shared" si="74"/>
        <v>0</v>
      </c>
      <c r="BC121" s="190">
        <f t="shared" si="74"/>
        <v>0</v>
      </c>
      <c r="BD121" s="190">
        <f t="shared" si="74"/>
        <v>0</v>
      </c>
      <c r="BE121" s="190">
        <f t="shared" si="74"/>
        <v>0</v>
      </c>
      <c r="BF121" s="190">
        <f t="shared" si="74"/>
        <v>0</v>
      </c>
      <c r="BG121" s="190">
        <f t="shared" si="74"/>
        <v>0</v>
      </c>
      <c r="BH121" s="190">
        <f t="shared" si="74"/>
        <v>0</v>
      </c>
      <c r="BI121" s="190">
        <f t="shared" si="74"/>
        <v>0</v>
      </c>
      <c r="BJ121" s="190">
        <f t="shared" si="74"/>
        <v>0</v>
      </c>
      <c r="BK121" s="190">
        <f t="shared" si="74"/>
        <v>0</v>
      </c>
      <c r="BL121" s="190" t="e">
        <f t="shared" si="74"/>
        <v>#REF!</v>
      </c>
      <c r="BM121" s="190" t="e">
        <f t="shared" si="74"/>
        <v>#REF!</v>
      </c>
      <c r="BN121" s="190" t="e">
        <f t="shared" si="74"/>
        <v>#REF!</v>
      </c>
      <c r="BO121" s="190" t="e">
        <f t="shared" si="74"/>
        <v>#REF!</v>
      </c>
      <c r="BP121" s="190" t="e">
        <f t="shared" si="74"/>
        <v>#REF!</v>
      </c>
      <c r="BQ121" s="190" t="e">
        <f t="shared" ref="BQ121:CZ121" si="75">MIN(BQ119,BQ117)</f>
        <v>#REF!</v>
      </c>
      <c r="BR121" s="190" t="e">
        <f t="shared" si="75"/>
        <v>#REF!</v>
      </c>
      <c r="BS121" s="190" t="e">
        <f t="shared" si="75"/>
        <v>#REF!</v>
      </c>
      <c r="BT121" s="190" t="e">
        <f t="shared" si="75"/>
        <v>#REF!</v>
      </c>
      <c r="BU121" s="190" t="e">
        <f t="shared" si="75"/>
        <v>#REF!</v>
      </c>
      <c r="BV121" s="190" t="e">
        <f t="shared" si="75"/>
        <v>#REF!</v>
      </c>
      <c r="BW121" s="190" t="e">
        <f t="shared" si="75"/>
        <v>#REF!</v>
      </c>
      <c r="BX121" s="190" t="e">
        <f t="shared" si="75"/>
        <v>#REF!</v>
      </c>
      <c r="BY121" s="190" t="e">
        <f t="shared" si="75"/>
        <v>#REF!</v>
      </c>
      <c r="BZ121" s="190" t="e">
        <f t="shared" si="75"/>
        <v>#REF!</v>
      </c>
      <c r="CA121" s="190" t="e">
        <f t="shared" si="75"/>
        <v>#REF!</v>
      </c>
      <c r="CB121" s="190" t="e">
        <f t="shared" si="75"/>
        <v>#REF!</v>
      </c>
      <c r="CC121" s="190" t="e">
        <f t="shared" si="75"/>
        <v>#REF!</v>
      </c>
      <c r="CD121" s="190" t="e">
        <f t="shared" si="75"/>
        <v>#REF!</v>
      </c>
      <c r="CE121" s="190" t="e">
        <f t="shared" si="75"/>
        <v>#REF!</v>
      </c>
      <c r="CF121" s="190" t="e">
        <f t="shared" si="75"/>
        <v>#REF!</v>
      </c>
      <c r="CG121" s="190" t="e">
        <f t="shared" si="75"/>
        <v>#REF!</v>
      </c>
      <c r="CH121" s="190" t="e">
        <f t="shared" si="75"/>
        <v>#REF!</v>
      </c>
      <c r="CI121" s="190" t="e">
        <f t="shared" si="75"/>
        <v>#REF!</v>
      </c>
      <c r="CJ121" s="190" t="e">
        <f t="shared" si="75"/>
        <v>#REF!</v>
      </c>
      <c r="CK121" s="190" t="e">
        <f t="shared" si="75"/>
        <v>#REF!</v>
      </c>
      <c r="CL121" s="190" t="e">
        <f t="shared" si="75"/>
        <v>#REF!</v>
      </c>
      <c r="CM121" s="190" t="e">
        <f t="shared" si="75"/>
        <v>#REF!</v>
      </c>
      <c r="CN121" s="190" t="e">
        <f t="shared" si="75"/>
        <v>#REF!</v>
      </c>
      <c r="CO121" s="190" t="e">
        <f t="shared" si="75"/>
        <v>#REF!</v>
      </c>
      <c r="CP121" s="190" t="e">
        <f t="shared" si="75"/>
        <v>#REF!</v>
      </c>
      <c r="CQ121" s="190" t="e">
        <f t="shared" si="75"/>
        <v>#REF!</v>
      </c>
      <c r="CR121" s="190" t="e">
        <f t="shared" si="75"/>
        <v>#REF!</v>
      </c>
      <c r="CS121" s="190" t="e">
        <f t="shared" si="75"/>
        <v>#REF!</v>
      </c>
      <c r="CT121" s="190" t="e">
        <f t="shared" si="75"/>
        <v>#REF!</v>
      </c>
      <c r="CU121" s="190" t="e">
        <f t="shared" si="75"/>
        <v>#REF!</v>
      </c>
      <c r="CV121" s="190" t="e">
        <f t="shared" si="75"/>
        <v>#REF!</v>
      </c>
      <c r="CW121" s="190" t="e">
        <f t="shared" si="75"/>
        <v>#REF!</v>
      </c>
      <c r="CX121" s="190" t="e">
        <f t="shared" si="75"/>
        <v>#REF!</v>
      </c>
      <c r="CY121" s="190" t="e">
        <f t="shared" si="75"/>
        <v>#REF!</v>
      </c>
      <c r="CZ121" s="190" t="e">
        <f t="shared" si="75"/>
        <v>#REF!</v>
      </c>
    </row>
    <row r="122" spans="1:104">
      <c r="A122" t="s">
        <v>155</v>
      </c>
      <c r="C122" s="152" t="s">
        <v>641</v>
      </c>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c r="BN122" s="97"/>
      <c r="BO122" s="97"/>
      <c r="BP122" s="97"/>
      <c r="BQ122" s="97"/>
      <c r="BR122" s="97"/>
      <c r="BS122" s="97"/>
      <c r="BT122" s="97"/>
      <c r="BU122" s="97"/>
      <c r="BV122" s="97"/>
      <c r="BW122" s="97"/>
      <c r="BX122" s="97"/>
      <c r="BY122" s="97"/>
      <c r="BZ122" s="97"/>
      <c r="CA122" s="97"/>
      <c r="CB122" s="97"/>
      <c r="CC122" s="97"/>
      <c r="CD122" s="97"/>
      <c r="CE122" s="97"/>
      <c r="CF122" s="97"/>
      <c r="CG122" s="97"/>
      <c r="CH122" s="97"/>
      <c r="CI122" s="97"/>
      <c r="CJ122" s="97"/>
      <c r="CK122" s="97"/>
      <c r="CL122" s="97"/>
      <c r="CM122" s="97"/>
      <c r="CN122" s="97"/>
      <c r="CO122" s="97"/>
      <c r="CP122" s="97"/>
      <c r="CQ122" s="97"/>
      <c r="CR122" s="97"/>
      <c r="CS122" s="97"/>
      <c r="CT122" s="97"/>
      <c r="CU122" s="97"/>
      <c r="CV122" s="97"/>
      <c r="CW122" s="97"/>
      <c r="CX122" s="97"/>
      <c r="CY122" s="97"/>
      <c r="CZ122" s="97"/>
    </row>
    <row r="123" spans="1:104">
      <c r="A123" t="s">
        <v>156</v>
      </c>
      <c r="C123" s="153" t="s">
        <v>483</v>
      </c>
      <c r="D123" s="192">
        <f>D117-SUM(D120:D122)</f>
        <v>13.969999999999999</v>
      </c>
      <c r="E123" s="192">
        <f t="shared" ref="E123:BP123" si="76">E117-SUM(E120:E122)</f>
        <v>13.969999999999999</v>
      </c>
      <c r="F123" s="192">
        <f t="shared" si="76"/>
        <v>13.969999999999999</v>
      </c>
      <c r="G123" s="192">
        <f t="shared" si="76"/>
        <v>13.969999999999999</v>
      </c>
      <c r="H123" s="192">
        <f t="shared" si="76"/>
        <v>13.969999999999999</v>
      </c>
      <c r="I123" s="192">
        <f t="shared" si="76"/>
        <v>18.79</v>
      </c>
      <c r="J123" s="192">
        <f t="shared" si="76"/>
        <v>18.79</v>
      </c>
      <c r="K123" s="192">
        <f t="shared" si="76"/>
        <v>18.79</v>
      </c>
      <c r="L123" s="192">
        <f t="shared" si="76"/>
        <v>18.79</v>
      </c>
      <c r="M123" s="192">
        <f t="shared" si="76"/>
        <v>18.79</v>
      </c>
      <c r="N123" s="192">
        <f t="shared" si="76"/>
        <v>23.200000000000003</v>
      </c>
      <c r="O123" s="192">
        <f t="shared" si="76"/>
        <v>23.200000000000003</v>
      </c>
      <c r="P123" s="192">
        <f t="shared" si="76"/>
        <v>23.200000000000003</v>
      </c>
      <c r="Q123" s="192">
        <f t="shared" si="76"/>
        <v>23.200000000000003</v>
      </c>
      <c r="R123" s="192">
        <f t="shared" si="76"/>
        <v>23.200000000000003</v>
      </c>
      <c r="S123" s="192">
        <f t="shared" si="76"/>
        <v>34.190000000000012</v>
      </c>
      <c r="T123" s="192">
        <f t="shared" si="76"/>
        <v>34.190000000000012</v>
      </c>
      <c r="U123" s="192">
        <f t="shared" si="76"/>
        <v>34.190000000000012</v>
      </c>
      <c r="V123" s="192">
        <f t="shared" si="76"/>
        <v>34.190000000000012</v>
      </c>
      <c r="W123" s="192">
        <f t="shared" si="76"/>
        <v>34.190000000000012</v>
      </c>
      <c r="X123" s="192">
        <f t="shared" si="76"/>
        <v>39.590000000000003</v>
      </c>
      <c r="Y123" s="192">
        <f t="shared" si="76"/>
        <v>39.590000000000003</v>
      </c>
      <c r="Z123" s="192">
        <f t="shared" si="76"/>
        <v>39.590000000000003</v>
      </c>
      <c r="AA123" s="192">
        <f t="shared" si="76"/>
        <v>39.590000000000003</v>
      </c>
      <c r="AB123" s="192">
        <f t="shared" si="76"/>
        <v>39.590000000000003</v>
      </c>
      <c r="AC123" s="192">
        <f t="shared" si="76"/>
        <v>33.290000000000006</v>
      </c>
      <c r="AD123" s="192">
        <f t="shared" si="76"/>
        <v>33.290000000000006</v>
      </c>
      <c r="AE123" s="192">
        <f t="shared" si="76"/>
        <v>33.290000000000006</v>
      </c>
      <c r="AF123" s="192">
        <f t="shared" si="76"/>
        <v>33.290000000000006</v>
      </c>
      <c r="AG123" s="192">
        <f t="shared" si="76"/>
        <v>33.290000000000006</v>
      </c>
      <c r="AH123" s="192">
        <f t="shared" si="76"/>
        <v>33.290000000000006</v>
      </c>
      <c r="AI123" s="192">
        <f t="shared" si="76"/>
        <v>14.230000000000004</v>
      </c>
      <c r="AJ123" s="192">
        <f t="shared" si="76"/>
        <v>14.230000000000004</v>
      </c>
      <c r="AK123" s="192">
        <f t="shared" si="76"/>
        <v>14.230000000000004</v>
      </c>
      <c r="AL123" s="192">
        <f t="shared" si="76"/>
        <v>14.230000000000004</v>
      </c>
      <c r="AM123" s="192">
        <f t="shared" si="76"/>
        <v>20.55</v>
      </c>
      <c r="AN123" s="192">
        <f t="shared" si="76"/>
        <v>2.41</v>
      </c>
      <c r="AO123" s="192">
        <f t="shared" si="76"/>
        <v>2.41</v>
      </c>
      <c r="AP123" s="192">
        <f t="shared" si="76"/>
        <v>2.41</v>
      </c>
      <c r="AQ123" s="192">
        <f t="shared" si="76"/>
        <v>2.41</v>
      </c>
      <c r="AR123" s="192">
        <f t="shared" si="76"/>
        <v>2.41</v>
      </c>
      <c r="AS123" s="192">
        <f t="shared" si="76"/>
        <v>2.41</v>
      </c>
      <c r="AT123" s="192">
        <f t="shared" si="76"/>
        <v>2.41</v>
      </c>
      <c r="AU123" s="192">
        <f t="shared" si="76"/>
        <v>2.41</v>
      </c>
      <c r="AV123" s="192">
        <f t="shared" si="76"/>
        <v>2.41</v>
      </c>
      <c r="AW123" s="192">
        <f t="shared" si="76"/>
        <v>2.4850000000000003</v>
      </c>
      <c r="AX123" s="192">
        <f t="shared" si="76"/>
        <v>2.4850000000000003</v>
      </c>
      <c r="AY123" s="192">
        <f t="shared" si="76"/>
        <v>2.4850000000000003</v>
      </c>
      <c r="AZ123" s="192">
        <f t="shared" si="76"/>
        <v>2.4850000000000003</v>
      </c>
      <c r="BA123" s="192">
        <f t="shared" si="76"/>
        <v>2.4850000000000003</v>
      </c>
      <c r="BB123" s="192">
        <f t="shared" si="76"/>
        <v>2.4850000000000003</v>
      </c>
      <c r="BC123" s="192">
        <f t="shared" si="76"/>
        <v>2.4850000000000003</v>
      </c>
      <c r="BD123" s="192">
        <f t="shared" si="76"/>
        <v>2.4850000000000003</v>
      </c>
      <c r="BE123" s="192">
        <f t="shared" si="76"/>
        <v>2.4850000000000003</v>
      </c>
      <c r="BF123" s="192">
        <f t="shared" si="76"/>
        <v>2.4850000000000003</v>
      </c>
      <c r="BG123" s="192">
        <f t="shared" si="76"/>
        <v>2.4850000000000003</v>
      </c>
      <c r="BH123" s="192">
        <f t="shared" si="76"/>
        <v>2.4850000000000003</v>
      </c>
      <c r="BI123" s="192">
        <f t="shared" si="76"/>
        <v>2.4850000000000003</v>
      </c>
      <c r="BJ123" s="192">
        <f t="shared" si="76"/>
        <v>2.4850000000000003</v>
      </c>
      <c r="BK123" s="192">
        <f t="shared" si="76"/>
        <v>2.4850000000000003</v>
      </c>
      <c r="BL123" s="192" t="e">
        <f t="shared" si="76"/>
        <v>#REF!</v>
      </c>
      <c r="BM123" s="192" t="e">
        <f t="shared" si="76"/>
        <v>#REF!</v>
      </c>
      <c r="BN123" s="192" t="e">
        <f t="shared" si="76"/>
        <v>#REF!</v>
      </c>
      <c r="BO123" s="192" t="e">
        <f t="shared" si="76"/>
        <v>#REF!</v>
      </c>
      <c r="BP123" s="192" t="e">
        <f t="shared" si="76"/>
        <v>#REF!</v>
      </c>
      <c r="BQ123" s="192" t="e">
        <f t="shared" ref="BQ123:CZ123" si="77">BQ117-SUM(BQ120:BQ122)</f>
        <v>#REF!</v>
      </c>
      <c r="BR123" s="192" t="e">
        <f t="shared" si="77"/>
        <v>#REF!</v>
      </c>
      <c r="BS123" s="192" t="e">
        <f t="shared" si="77"/>
        <v>#REF!</v>
      </c>
      <c r="BT123" s="192" t="e">
        <f t="shared" si="77"/>
        <v>#REF!</v>
      </c>
      <c r="BU123" s="192" t="e">
        <f t="shared" si="77"/>
        <v>#REF!</v>
      </c>
      <c r="BV123" s="192" t="e">
        <f t="shared" si="77"/>
        <v>#REF!</v>
      </c>
      <c r="BW123" s="192" t="e">
        <f t="shared" si="77"/>
        <v>#REF!</v>
      </c>
      <c r="BX123" s="192" t="e">
        <f t="shared" si="77"/>
        <v>#REF!</v>
      </c>
      <c r="BY123" s="192" t="e">
        <f t="shared" si="77"/>
        <v>#REF!</v>
      </c>
      <c r="BZ123" s="192" t="e">
        <f t="shared" si="77"/>
        <v>#REF!</v>
      </c>
      <c r="CA123" s="192" t="e">
        <f t="shared" si="77"/>
        <v>#REF!</v>
      </c>
      <c r="CB123" s="192" t="e">
        <f t="shared" si="77"/>
        <v>#REF!</v>
      </c>
      <c r="CC123" s="192" t="e">
        <f t="shared" si="77"/>
        <v>#REF!</v>
      </c>
      <c r="CD123" s="192" t="e">
        <f t="shared" si="77"/>
        <v>#REF!</v>
      </c>
      <c r="CE123" s="192" t="e">
        <f t="shared" si="77"/>
        <v>#REF!</v>
      </c>
      <c r="CF123" s="192" t="e">
        <f t="shared" si="77"/>
        <v>#REF!</v>
      </c>
      <c r="CG123" s="192" t="e">
        <f t="shared" si="77"/>
        <v>#REF!</v>
      </c>
      <c r="CH123" s="192" t="e">
        <f t="shared" si="77"/>
        <v>#REF!</v>
      </c>
      <c r="CI123" s="192" t="e">
        <f t="shared" si="77"/>
        <v>#REF!</v>
      </c>
      <c r="CJ123" s="192" t="e">
        <f t="shared" si="77"/>
        <v>#REF!</v>
      </c>
      <c r="CK123" s="192" t="e">
        <f t="shared" si="77"/>
        <v>#REF!</v>
      </c>
      <c r="CL123" s="192" t="e">
        <f t="shared" si="77"/>
        <v>#REF!</v>
      </c>
      <c r="CM123" s="192" t="e">
        <f t="shared" si="77"/>
        <v>#REF!</v>
      </c>
      <c r="CN123" s="192" t="e">
        <f t="shared" si="77"/>
        <v>#REF!</v>
      </c>
      <c r="CO123" s="192" t="e">
        <f t="shared" si="77"/>
        <v>#REF!</v>
      </c>
      <c r="CP123" s="192" t="e">
        <f t="shared" si="77"/>
        <v>#REF!</v>
      </c>
      <c r="CQ123" s="192" t="e">
        <f t="shared" si="77"/>
        <v>#REF!</v>
      </c>
      <c r="CR123" s="192" t="e">
        <f t="shared" si="77"/>
        <v>#REF!</v>
      </c>
      <c r="CS123" s="192" t="e">
        <f t="shared" si="77"/>
        <v>#REF!</v>
      </c>
      <c r="CT123" s="192" t="e">
        <f t="shared" si="77"/>
        <v>#REF!</v>
      </c>
      <c r="CU123" s="192" t="e">
        <f t="shared" si="77"/>
        <v>#REF!</v>
      </c>
      <c r="CV123" s="192" t="e">
        <f t="shared" si="77"/>
        <v>#REF!</v>
      </c>
      <c r="CW123" s="192" t="e">
        <f t="shared" si="77"/>
        <v>#REF!</v>
      </c>
      <c r="CX123" s="192" t="e">
        <f t="shared" si="77"/>
        <v>#REF!</v>
      </c>
      <c r="CY123" s="192" t="e">
        <f t="shared" si="77"/>
        <v>#REF!</v>
      </c>
      <c r="CZ123" s="192" t="e">
        <f t="shared" si="77"/>
        <v>#REF!</v>
      </c>
    </row>
    <row r="124" spans="1:104">
      <c r="A124" t="s">
        <v>157</v>
      </c>
      <c r="C124" s="152" t="s">
        <v>484</v>
      </c>
      <c r="D124" s="95">
        <f>IF(D123&lt;0,0,D123*0.021)</f>
        <v>0.29337000000000002</v>
      </c>
      <c r="E124" s="95">
        <f t="shared" ref="E124:BP124" si="78">IF(E123&lt;0,0,E123*0.021)</f>
        <v>0.29337000000000002</v>
      </c>
      <c r="F124" s="95">
        <f t="shared" si="78"/>
        <v>0.29337000000000002</v>
      </c>
      <c r="G124" s="95">
        <f t="shared" si="78"/>
        <v>0.29337000000000002</v>
      </c>
      <c r="H124" s="95">
        <f t="shared" si="78"/>
        <v>0.29337000000000002</v>
      </c>
      <c r="I124" s="95">
        <f t="shared" si="78"/>
        <v>0.39459</v>
      </c>
      <c r="J124" s="95">
        <f t="shared" si="78"/>
        <v>0.39459</v>
      </c>
      <c r="K124" s="95">
        <f t="shared" si="78"/>
        <v>0.39459</v>
      </c>
      <c r="L124" s="95">
        <f t="shared" si="78"/>
        <v>0.39459</v>
      </c>
      <c r="M124" s="95">
        <f t="shared" si="78"/>
        <v>0.39459</v>
      </c>
      <c r="N124" s="95">
        <f t="shared" si="78"/>
        <v>0.48720000000000008</v>
      </c>
      <c r="O124" s="95">
        <f t="shared" si="78"/>
        <v>0.48720000000000008</v>
      </c>
      <c r="P124" s="95">
        <f t="shared" si="78"/>
        <v>0.48720000000000008</v>
      </c>
      <c r="Q124" s="95">
        <f t="shared" si="78"/>
        <v>0.48720000000000008</v>
      </c>
      <c r="R124" s="95">
        <f t="shared" si="78"/>
        <v>0.48720000000000008</v>
      </c>
      <c r="S124" s="95">
        <f t="shared" si="78"/>
        <v>0.71799000000000035</v>
      </c>
      <c r="T124" s="95">
        <f t="shared" si="78"/>
        <v>0.71799000000000035</v>
      </c>
      <c r="U124" s="95">
        <f t="shared" si="78"/>
        <v>0.71799000000000035</v>
      </c>
      <c r="V124" s="95">
        <f t="shared" si="78"/>
        <v>0.71799000000000035</v>
      </c>
      <c r="W124" s="95">
        <f t="shared" si="78"/>
        <v>0.71799000000000035</v>
      </c>
      <c r="X124" s="95">
        <f t="shared" si="78"/>
        <v>0.83139000000000007</v>
      </c>
      <c r="Y124" s="95">
        <f t="shared" si="78"/>
        <v>0.83139000000000007</v>
      </c>
      <c r="Z124" s="95">
        <f t="shared" si="78"/>
        <v>0.83139000000000007</v>
      </c>
      <c r="AA124" s="95">
        <f t="shared" si="78"/>
        <v>0.83139000000000007</v>
      </c>
      <c r="AB124" s="95">
        <f t="shared" si="78"/>
        <v>0.83139000000000007</v>
      </c>
      <c r="AC124" s="95">
        <f t="shared" si="78"/>
        <v>0.69909000000000021</v>
      </c>
      <c r="AD124" s="95">
        <f t="shared" si="78"/>
        <v>0.69909000000000021</v>
      </c>
      <c r="AE124" s="95">
        <f t="shared" si="78"/>
        <v>0.69909000000000021</v>
      </c>
      <c r="AF124" s="95">
        <f t="shared" si="78"/>
        <v>0.69909000000000021</v>
      </c>
      <c r="AG124" s="95">
        <f t="shared" si="78"/>
        <v>0.69909000000000021</v>
      </c>
      <c r="AH124" s="95">
        <f t="shared" si="78"/>
        <v>0.69909000000000021</v>
      </c>
      <c r="AI124" s="95">
        <f t="shared" si="78"/>
        <v>0.2988300000000001</v>
      </c>
      <c r="AJ124" s="95">
        <f t="shared" si="78"/>
        <v>0.2988300000000001</v>
      </c>
      <c r="AK124" s="95">
        <f t="shared" si="78"/>
        <v>0.2988300000000001</v>
      </c>
      <c r="AL124" s="95">
        <f t="shared" si="78"/>
        <v>0.2988300000000001</v>
      </c>
      <c r="AM124" s="95">
        <f t="shared" si="78"/>
        <v>0.43155000000000004</v>
      </c>
      <c r="AN124" s="95">
        <f t="shared" si="78"/>
        <v>5.0610000000000009E-2</v>
      </c>
      <c r="AO124" s="95">
        <f t="shared" si="78"/>
        <v>5.0610000000000009E-2</v>
      </c>
      <c r="AP124" s="95">
        <f t="shared" si="78"/>
        <v>5.0610000000000009E-2</v>
      </c>
      <c r="AQ124" s="95">
        <f t="shared" si="78"/>
        <v>5.0610000000000009E-2</v>
      </c>
      <c r="AR124" s="95">
        <f t="shared" si="78"/>
        <v>5.0610000000000009E-2</v>
      </c>
      <c r="AS124" s="95">
        <f t="shared" si="78"/>
        <v>5.0610000000000009E-2</v>
      </c>
      <c r="AT124" s="95">
        <f t="shared" si="78"/>
        <v>5.0610000000000009E-2</v>
      </c>
      <c r="AU124" s="95">
        <f t="shared" si="78"/>
        <v>5.0610000000000009E-2</v>
      </c>
      <c r="AV124" s="95">
        <f t="shared" si="78"/>
        <v>5.0610000000000009E-2</v>
      </c>
      <c r="AW124" s="95">
        <f t="shared" si="78"/>
        <v>5.2185000000000009E-2</v>
      </c>
      <c r="AX124" s="95">
        <f t="shared" si="78"/>
        <v>5.2185000000000009E-2</v>
      </c>
      <c r="AY124" s="95">
        <f t="shared" si="78"/>
        <v>5.2185000000000009E-2</v>
      </c>
      <c r="AZ124" s="95">
        <f t="shared" si="78"/>
        <v>5.2185000000000009E-2</v>
      </c>
      <c r="BA124" s="95">
        <f t="shared" si="78"/>
        <v>5.2185000000000009E-2</v>
      </c>
      <c r="BB124" s="95">
        <f t="shared" si="78"/>
        <v>5.2185000000000009E-2</v>
      </c>
      <c r="BC124" s="95">
        <f t="shared" si="78"/>
        <v>5.2185000000000009E-2</v>
      </c>
      <c r="BD124" s="95">
        <f t="shared" si="78"/>
        <v>5.2185000000000009E-2</v>
      </c>
      <c r="BE124" s="95">
        <f t="shared" si="78"/>
        <v>5.2185000000000009E-2</v>
      </c>
      <c r="BF124" s="95">
        <f t="shared" si="78"/>
        <v>5.2185000000000009E-2</v>
      </c>
      <c r="BG124" s="95">
        <f t="shared" si="78"/>
        <v>5.2185000000000009E-2</v>
      </c>
      <c r="BH124" s="95">
        <f t="shared" si="78"/>
        <v>5.2185000000000009E-2</v>
      </c>
      <c r="BI124" s="95">
        <f t="shared" si="78"/>
        <v>5.2185000000000009E-2</v>
      </c>
      <c r="BJ124" s="95">
        <f t="shared" si="78"/>
        <v>5.2185000000000009E-2</v>
      </c>
      <c r="BK124" s="95">
        <f t="shared" si="78"/>
        <v>5.2185000000000009E-2</v>
      </c>
      <c r="BL124" s="95" t="e">
        <f t="shared" si="78"/>
        <v>#REF!</v>
      </c>
      <c r="BM124" s="95" t="e">
        <f t="shared" si="78"/>
        <v>#REF!</v>
      </c>
      <c r="BN124" s="95" t="e">
        <f t="shared" si="78"/>
        <v>#REF!</v>
      </c>
      <c r="BO124" s="95" t="e">
        <f t="shared" si="78"/>
        <v>#REF!</v>
      </c>
      <c r="BP124" s="95" t="e">
        <f t="shared" si="78"/>
        <v>#REF!</v>
      </c>
      <c r="BQ124" s="95" t="e">
        <f t="shared" ref="BQ124:CZ124" si="79">IF(BQ123&lt;0,0,BQ123*0.021)</f>
        <v>#REF!</v>
      </c>
      <c r="BR124" s="95" t="e">
        <f t="shared" si="79"/>
        <v>#REF!</v>
      </c>
      <c r="BS124" s="95" t="e">
        <f t="shared" si="79"/>
        <v>#REF!</v>
      </c>
      <c r="BT124" s="95" t="e">
        <f t="shared" si="79"/>
        <v>#REF!</v>
      </c>
      <c r="BU124" s="95" t="e">
        <f t="shared" si="79"/>
        <v>#REF!</v>
      </c>
      <c r="BV124" s="95" t="e">
        <f t="shared" si="79"/>
        <v>#REF!</v>
      </c>
      <c r="BW124" s="95" t="e">
        <f t="shared" si="79"/>
        <v>#REF!</v>
      </c>
      <c r="BX124" s="95" t="e">
        <f t="shared" si="79"/>
        <v>#REF!</v>
      </c>
      <c r="BY124" s="95" t="e">
        <f t="shared" si="79"/>
        <v>#REF!</v>
      </c>
      <c r="BZ124" s="95" t="e">
        <f t="shared" si="79"/>
        <v>#REF!</v>
      </c>
      <c r="CA124" s="95" t="e">
        <f t="shared" si="79"/>
        <v>#REF!</v>
      </c>
      <c r="CB124" s="95" t="e">
        <f t="shared" si="79"/>
        <v>#REF!</v>
      </c>
      <c r="CC124" s="95" t="e">
        <f t="shared" si="79"/>
        <v>#REF!</v>
      </c>
      <c r="CD124" s="95" t="e">
        <f t="shared" si="79"/>
        <v>#REF!</v>
      </c>
      <c r="CE124" s="95" t="e">
        <f t="shared" si="79"/>
        <v>#REF!</v>
      </c>
      <c r="CF124" s="95" t="e">
        <f t="shared" si="79"/>
        <v>#REF!</v>
      </c>
      <c r="CG124" s="95" t="e">
        <f t="shared" si="79"/>
        <v>#REF!</v>
      </c>
      <c r="CH124" s="95" t="e">
        <f t="shared" si="79"/>
        <v>#REF!</v>
      </c>
      <c r="CI124" s="95" t="e">
        <f t="shared" si="79"/>
        <v>#REF!</v>
      </c>
      <c r="CJ124" s="95" t="e">
        <f t="shared" si="79"/>
        <v>#REF!</v>
      </c>
      <c r="CK124" s="95" t="e">
        <f t="shared" si="79"/>
        <v>#REF!</v>
      </c>
      <c r="CL124" s="95" t="e">
        <f t="shared" si="79"/>
        <v>#REF!</v>
      </c>
      <c r="CM124" s="95" t="e">
        <f t="shared" si="79"/>
        <v>#REF!</v>
      </c>
      <c r="CN124" s="95" t="e">
        <f t="shared" si="79"/>
        <v>#REF!</v>
      </c>
      <c r="CO124" s="95" t="e">
        <f t="shared" si="79"/>
        <v>#REF!</v>
      </c>
      <c r="CP124" s="95" t="e">
        <f t="shared" si="79"/>
        <v>#REF!</v>
      </c>
      <c r="CQ124" s="95" t="e">
        <f t="shared" si="79"/>
        <v>#REF!</v>
      </c>
      <c r="CR124" s="95" t="e">
        <f t="shared" si="79"/>
        <v>#REF!</v>
      </c>
      <c r="CS124" s="95" t="e">
        <f t="shared" si="79"/>
        <v>#REF!</v>
      </c>
      <c r="CT124" s="95" t="e">
        <f t="shared" si="79"/>
        <v>#REF!</v>
      </c>
      <c r="CU124" s="95" t="e">
        <f t="shared" si="79"/>
        <v>#REF!</v>
      </c>
      <c r="CV124" s="95" t="e">
        <f t="shared" si="79"/>
        <v>#REF!</v>
      </c>
      <c r="CW124" s="95" t="e">
        <f t="shared" si="79"/>
        <v>#REF!</v>
      </c>
      <c r="CX124" s="95" t="e">
        <f t="shared" si="79"/>
        <v>#REF!</v>
      </c>
      <c r="CY124" s="95" t="e">
        <f t="shared" si="79"/>
        <v>#REF!</v>
      </c>
      <c r="CZ124" s="95" t="e">
        <f t="shared" si="79"/>
        <v>#REF!</v>
      </c>
    </row>
    <row r="125" spans="1:104">
      <c r="A125" t="s">
        <v>158</v>
      </c>
      <c r="C125" s="153" t="s">
        <v>568</v>
      </c>
      <c r="D125" s="192">
        <f>D123+D124</f>
        <v>14.263369999999998</v>
      </c>
      <c r="E125" s="192">
        <f t="shared" ref="E125:BP125" si="80">E123+E124</f>
        <v>14.263369999999998</v>
      </c>
      <c r="F125" s="192">
        <f t="shared" si="80"/>
        <v>14.263369999999998</v>
      </c>
      <c r="G125" s="192">
        <f t="shared" si="80"/>
        <v>14.263369999999998</v>
      </c>
      <c r="H125" s="192">
        <f t="shared" si="80"/>
        <v>14.263369999999998</v>
      </c>
      <c r="I125" s="192">
        <f t="shared" si="80"/>
        <v>19.18459</v>
      </c>
      <c r="J125" s="192">
        <f t="shared" si="80"/>
        <v>19.18459</v>
      </c>
      <c r="K125" s="192">
        <f t="shared" si="80"/>
        <v>19.18459</v>
      </c>
      <c r="L125" s="192">
        <f t="shared" si="80"/>
        <v>19.18459</v>
      </c>
      <c r="M125" s="192">
        <f t="shared" si="80"/>
        <v>19.18459</v>
      </c>
      <c r="N125" s="192">
        <f t="shared" si="80"/>
        <v>23.687200000000004</v>
      </c>
      <c r="O125" s="192">
        <f t="shared" si="80"/>
        <v>23.687200000000004</v>
      </c>
      <c r="P125" s="192">
        <f t="shared" si="80"/>
        <v>23.687200000000004</v>
      </c>
      <c r="Q125" s="192">
        <f t="shared" si="80"/>
        <v>23.687200000000004</v>
      </c>
      <c r="R125" s="192">
        <f t="shared" si="80"/>
        <v>23.687200000000004</v>
      </c>
      <c r="S125" s="192">
        <f t="shared" si="80"/>
        <v>34.907990000000012</v>
      </c>
      <c r="T125" s="192">
        <f t="shared" si="80"/>
        <v>34.907990000000012</v>
      </c>
      <c r="U125" s="192">
        <f t="shared" si="80"/>
        <v>34.907990000000012</v>
      </c>
      <c r="V125" s="192">
        <f t="shared" si="80"/>
        <v>34.907990000000012</v>
      </c>
      <c r="W125" s="192">
        <f t="shared" si="80"/>
        <v>34.907990000000012</v>
      </c>
      <c r="X125" s="192">
        <f t="shared" si="80"/>
        <v>40.421390000000002</v>
      </c>
      <c r="Y125" s="192">
        <f t="shared" si="80"/>
        <v>40.421390000000002</v>
      </c>
      <c r="Z125" s="192">
        <f t="shared" si="80"/>
        <v>40.421390000000002</v>
      </c>
      <c r="AA125" s="192">
        <f t="shared" si="80"/>
        <v>40.421390000000002</v>
      </c>
      <c r="AB125" s="192">
        <f t="shared" si="80"/>
        <v>40.421390000000002</v>
      </c>
      <c r="AC125" s="192">
        <f t="shared" si="80"/>
        <v>33.989090000000004</v>
      </c>
      <c r="AD125" s="192">
        <f t="shared" si="80"/>
        <v>33.989090000000004</v>
      </c>
      <c r="AE125" s="192">
        <f t="shared" si="80"/>
        <v>33.989090000000004</v>
      </c>
      <c r="AF125" s="192">
        <f t="shared" si="80"/>
        <v>33.989090000000004</v>
      </c>
      <c r="AG125" s="192">
        <f t="shared" si="80"/>
        <v>33.989090000000004</v>
      </c>
      <c r="AH125" s="192">
        <f t="shared" si="80"/>
        <v>33.989090000000004</v>
      </c>
      <c r="AI125" s="192">
        <f t="shared" si="80"/>
        <v>14.528830000000005</v>
      </c>
      <c r="AJ125" s="192">
        <f t="shared" si="80"/>
        <v>14.528830000000005</v>
      </c>
      <c r="AK125" s="192">
        <f t="shared" si="80"/>
        <v>14.528830000000005</v>
      </c>
      <c r="AL125" s="192">
        <f t="shared" si="80"/>
        <v>14.528830000000005</v>
      </c>
      <c r="AM125" s="192">
        <f t="shared" si="80"/>
        <v>20.981550000000002</v>
      </c>
      <c r="AN125" s="192">
        <f t="shared" si="80"/>
        <v>2.46061</v>
      </c>
      <c r="AO125" s="192">
        <f t="shared" si="80"/>
        <v>2.46061</v>
      </c>
      <c r="AP125" s="192">
        <f t="shared" si="80"/>
        <v>2.46061</v>
      </c>
      <c r="AQ125" s="192">
        <f t="shared" si="80"/>
        <v>2.46061</v>
      </c>
      <c r="AR125" s="192">
        <f t="shared" si="80"/>
        <v>2.46061</v>
      </c>
      <c r="AS125" s="192">
        <f t="shared" si="80"/>
        <v>2.46061</v>
      </c>
      <c r="AT125" s="192">
        <f t="shared" si="80"/>
        <v>2.46061</v>
      </c>
      <c r="AU125" s="192">
        <f t="shared" si="80"/>
        <v>2.46061</v>
      </c>
      <c r="AV125" s="192">
        <f t="shared" si="80"/>
        <v>2.46061</v>
      </c>
      <c r="AW125" s="192">
        <f t="shared" si="80"/>
        <v>2.5371850000000005</v>
      </c>
      <c r="AX125" s="192">
        <f t="shared" si="80"/>
        <v>2.5371850000000005</v>
      </c>
      <c r="AY125" s="192">
        <f t="shared" si="80"/>
        <v>2.5371850000000005</v>
      </c>
      <c r="AZ125" s="192">
        <f t="shared" si="80"/>
        <v>2.5371850000000005</v>
      </c>
      <c r="BA125" s="192">
        <f t="shared" si="80"/>
        <v>2.5371850000000005</v>
      </c>
      <c r="BB125" s="192">
        <f t="shared" si="80"/>
        <v>2.5371850000000005</v>
      </c>
      <c r="BC125" s="192">
        <f t="shared" si="80"/>
        <v>2.5371850000000005</v>
      </c>
      <c r="BD125" s="192">
        <f t="shared" si="80"/>
        <v>2.5371850000000005</v>
      </c>
      <c r="BE125" s="192">
        <f t="shared" si="80"/>
        <v>2.5371850000000005</v>
      </c>
      <c r="BF125" s="192">
        <f t="shared" si="80"/>
        <v>2.5371850000000005</v>
      </c>
      <c r="BG125" s="192">
        <f t="shared" si="80"/>
        <v>2.5371850000000005</v>
      </c>
      <c r="BH125" s="192">
        <f t="shared" si="80"/>
        <v>2.5371850000000005</v>
      </c>
      <c r="BI125" s="192">
        <f t="shared" si="80"/>
        <v>2.5371850000000005</v>
      </c>
      <c r="BJ125" s="192">
        <f t="shared" si="80"/>
        <v>2.5371850000000005</v>
      </c>
      <c r="BK125" s="192">
        <f t="shared" si="80"/>
        <v>2.5371850000000005</v>
      </c>
      <c r="BL125" s="192" t="e">
        <f t="shared" si="80"/>
        <v>#REF!</v>
      </c>
      <c r="BM125" s="192" t="e">
        <f t="shared" si="80"/>
        <v>#REF!</v>
      </c>
      <c r="BN125" s="192" t="e">
        <f t="shared" si="80"/>
        <v>#REF!</v>
      </c>
      <c r="BO125" s="192" t="e">
        <f t="shared" si="80"/>
        <v>#REF!</v>
      </c>
      <c r="BP125" s="192" t="e">
        <f t="shared" si="80"/>
        <v>#REF!</v>
      </c>
      <c r="BQ125" s="192" t="e">
        <f t="shared" ref="BQ125:CZ125" si="81">BQ123+BQ124</f>
        <v>#REF!</v>
      </c>
      <c r="BR125" s="192" t="e">
        <f t="shared" si="81"/>
        <v>#REF!</v>
      </c>
      <c r="BS125" s="192" t="e">
        <f t="shared" si="81"/>
        <v>#REF!</v>
      </c>
      <c r="BT125" s="192" t="e">
        <f t="shared" si="81"/>
        <v>#REF!</v>
      </c>
      <c r="BU125" s="192" t="e">
        <f t="shared" si="81"/>
        <v>#REF!</v>
      </c>
      <c r="BV125" s="192" t="e">
        <f t="shared" si="81"/>
        <v>#REF!</v>
      </c>
      <c r="BW125" s="192" t="e">
        <f t="shared" si="81"/>
        <v>#REF!</v>
      </c>
      <c r="BX125" s="192" t="e">
        <f t="shared" si="81"/>
        <v>#REF!</v>
      </c>
      <c r="BY125" s="192" t="e">
        <f t="shared" si="81"/>
        <v>#REF!</v>
      </c>
      <c r="BZ125" s="192" t="e">
        <f t="shared" si="81"/>
        <v>#REF!</v>
      </c>
      <c r="CA125" s="192" t="e">
        <f t="shared" si="81"/>
        <v>#REF!</v>
      </c>
      <c r="CB125" s="192" t="e">
        <f t="shared" si="81"/>
        <v>#REF!</v>
      </c>
      <c r="CC125" s="192" t="e">
        <f t="shared" si="81"/>
        <v>#REF!</v>
      </c>
      <c r="CD125" s="192" t="e">
        <f t="shared" si="81"/>
        <v>#REF!</v>
      </c>
      <c r="CE125" s="192" t="e">
        <f t="shared" si="81"/>
        <v>#REF!</v>
      </c>
      <c r="CF125" s="192" t="e">
        <f t="shared" si="81"/>
        <v>#REF!</v>
      </c>
      <c r="CG125" s="192" t="e">
        <f t="shared" si="81"/>
        <v>#REF!</v>
      </c>
      <c r="CH125" s="192" t="e">
        <f t="shared" si="81"/>
        <v>#REF!</v>
      </c>
      <c r="CI125" s="192" t="e">
        <f t="shared" si="81"/>
        <v>#REF!</v>
      </c>
      <c r="CJ125" s="192" t="e">
        <f t="shared" si="81"/>
        <v>#REF!</v>
      </c>
      <c r="CK125" s="192" t="e">
        <f t="shared" si="81"/>
        <v>#REF!</v>
      </c>
      <c r="CL125" s="192" t="e">
        <f t="shared" si="81"/>
        <v>#REF!</v>
      </c>
      <c r="CM125" s="192" t="e">
        <f t="shared" si="81"/>
        <v>#REF!</v>
      </c>
      <c r="CN125" s="192" t="e">
        <f t="shared" si="81"/>
        <v>#REF!</v>
      </c>
      <c r="CO125" s="192" t="e">
        <f t="shared" si="81"/>
        <v>#REF!</v>
      </c>
      <c r="CP125" s="192" t="e">
        <f t="shared" si="81"/>
        <v>#REF!</v>
      </c>
      <c r="CQ125" s="192" t="e">
        <f t="shared" si="81"/>
        <v>#REF!</v>
      </c>
      <c r="CR125" s="192" t="e">
        <f t="shared" si="81"/>
        <v>#REF!</v>
      </c>
      <c r="CS125" s="192" t="e">
        <f t="shared" si="81"/>
        <v>#REF!</v>
      </c>
      <c r="CT125" s="192" t="e">
        <f t="shared" si="81"/>
        <v>#REF!</v>
      </c>
      <c r="CU125" s="192" t="e">
        <f t="shared" si="81"/>
        <v>#REF!</v>
      </c>
      <c r="CV125" s="192" t="e">
        <f t="shared" si="81"/>
        <v>#REF!</v>
      </c>
      <c r="CW125" s="192" t="e">
        <f t="shared" si="81"/>
        <v>#REF!</v>
      </c>
      <c r="CX125" s="192" t="e">
        <f t="shared" si="81"/>
        <v>#REF!</v>
      </c>
      <c r="CY125" s="192" t="e">
        <f t="shared" si="81"/>
        <v>#REF!</v>
      </c>
      <c r="CZ125" s="192" t="e">
        <f t="shared" si="81"/>
        <v>#REF!</v>
      </c>
    </row>
    <row r="126" spans="1:104">
      <c r="A126" t="s">
        <v>159</v>
      </c>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6"/>
      <c r="AY126" s="96"/>
      <c r="AZ126" s="96"/>
      <c r="BA126" s="96"/>
      <c r="BB126" s="96"/>
      <c r="BC126" s="96"/>
      <c r="BD126" s="96"/>
      <c r="BE126" s="96"/>
      <c r="BF126" s="96"/>
      <c r="BG126" s="96"/>
      <c r="BH126" s="96"/>
      <c r="BI126" s="96"/>
      <c r="BJ126" s="96"/>
      <c r="BK126" s="96"/>
      <c r="BL126" s="96"/>
      <c r="BM126" s="96"/>
      <c r="BN126" s="96"/>
      <c r="BO126" s="96"/>
      <c r="BP126" s="96"/>
      <c r="BQ126" s="96"/>
      <c r="BR126" s="96"/>
      <c r="BS126" s="96"/>
      <c r="BT126" s="96"/>
      <c r="BU126" s="96"/>
      <c r="BV126" s="96"/>
      <c r="BW126" s="96"/>
      <c r="BX126" s="96"/>
      <c r="BY126" s="96"/>
      <c r="BZ126" s="96"/>
      <c r="CA126" s="96"/>
      <c r="CB126" s="96"/>
      <c r="CC126" s="96"/>
      <c r="CD126" s="96"/>
      <c r="CE126" s="96"/>
      <c r="CF126" s="96"/>
      <c r="CG126" s="96"/>
      <c r="CH126" s="96"/>
      <c r="CI126" s="96"/>
      <c r="CJ126" s="96"/>
      <c r="CK126" s="96"/>
      <c r="CL126" s="96"/>
      <c r="CM126" s="96"/>
      <c r="CN126" s="96"/>
      <c r="CO126" s="96"/>
      <c r="CP126" s="96"/>
      <c r="CQ126" s="96"/>
      <c r="CR126" s="96"/>
      <c r="CS126" s="96"/>
      <c r="CT126" s="96"/>
      <c r="CU126" s="96"/>
      <c r="CV126" s="96"/>
      <c r="CW126" s="96"/>
      <c r="CX126" s="96"/>
      <c r="CY126" s="96"/>
      <c r="CZ126" s="96"/>
    </row>
    <row r="127" spans="1:104">
      <c r="A127" t="s">
        <v>160</v>
      </c>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c r="AR127" s="96"/>
      <c r="AS127" s="96"/>
      <c r="AT127" s="96"/>
      <c r="AU127" s="96"/>
      <c r="AV127" s="96"/>
      <c r="AW127" s="96"/>
      <c r="AX127" s="96"/>
      <c r="AY127" s="96"/>
      <c r="AZ127" s="96"/>
      <c r="BA127" s="96"/>
      <c r="BB127" s="96"/>
      <c r="BC127" s="96"/>
      <c r="BD127" s="96"/>
      <c r="BE127" s="96"/>
      <c r="BF127" s="96"/>
      <c r="BG127" s="96"/>
      <c r="BH127" s="96"/>
      <c r="BI127" s="96"/>
      <c r="BJ127" s="96"/>
      <c r="BK127" s="96"/>
      <c r="BL127" s="96"/>
      <c r="BM127" s="96"/>
      <c r="BN127" s="96"/>
      <c r="BO127" s="96"/>
      <c r="BP127" s="96"/>
      <c r="BQ127" s="96"/>
      <c r="BR127" s="96"/>
      <c r="BS127" s="96"/>
      <c r="BT127" s="96"/>
      <c r="BU127" s="96"/>
      <c r="BV127" s="96"/>
      <c r="BW127" s="96"/>
      <c r="BX127" s="96"/>
      <c r="BY127" s="96"/>
      <c r="BZ127" s="96"/>
      <c r="CA127" s="96"/>
      <c r="CB127" s="96"/>
      <c r="CC127" s="96"/>
      <c r="CD127" s="96"/>
      <c r="CE127" s="96"/>
      <c r="CF127" s="96"/>
      <c r="CG127" s="96"/>
      <c r="CH127" s="96"/>
      <c r="CI127" s="96"/>
      <c r="CJ127" s="96"/>
      <c r="CK127" s="96"/>
      <c r="CL127" s="96"/>
      <c r="CM127" s="96"/>
      <c r="CN127" s="96"/>
      <c r="CO127" s="96"/>
      <c r="CP127" s="96"/>
      <c r="CQ127" s="96"/>
      <c r="CR127" s="96"/>
      <c r="CS127" s="96"/>
      <c r="CT127" s="96"/>
      <c r="CU127" s="96"/>
      <c r="CV127" s="96"/>
      <c r="CW127" s="96"/>
      <c r="CX127" s="96"/>
      <c r="CY127" s="96"/>
      <c r="CZ127" s="96"/>
    </row>
    <row r="128" spans="1:104">
      <c r="A128" t="s">
        <v>161</v>
      </c>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c r="BL128" s="96"/>
      <c r="BM128" s="96"/>
      <c r="BN128" s="96"/>
      <c r="BO128" s="96"/>
      <c r="BP128" s="96"/>
      <c r="BQ128" s="96"/>
      <c r="BR128" s="96"/>
      <c r="BS128" s="96"/>
      <c r="BT128" s="96"/>
      <c r="BU128" s="96"/>
      <c r="BV128" s="96"/>
      <c r="BW128" s="96"/>
      <c r="BX128" s="96"/>
      <c r="BY128" s="96"/>
      <c r="BZ128" s="96"/>
      <c r="CA128" s="96"/>
      <c r="CB128" s="96"/>
      <c r="CC128" s="96"/>
      <c r="CD128" s="96"/>
      <c r="CE128" s="96"/>
      <c r="CF128" s="96"/>
      <c r="CG128" s="96"/>
      <c r="CH128" s="96"/>
      <c r="CI128" s="96"/>
      <c r="CJ128" s="96"/>
      <c r="CK128" s="96"/>
      <c r="CL128" s="96"/>
      <c r="CM128" s="96"/>
      <c r="CN128" s="96"/>
      <c r="CO128" s="96"/>
      <c r="CP128" s="96"/>
      <c r="CQ128" s="96"/>
      <c r="CR128" s="96"/>
      <c r="CS128" s="96"/>
      <c r="CT128" s="96"/>
      <c r="CU128" s="96"/>
      <c r="CV128" s="96"/>
      <c r="CW128" s="96"/>
      <c r="CX128" s="96"/>
      <c r="CY128" s="96"/>
      <c r="CZ128" s="96"/>
    </row>
    <row r="129" spans="1:104">
      <c r="A129" t="s">
        <v>162</v>
      </c>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c r="BB129" s="96"/>
      <c r="BC129" s="96"/>
      <c r="BD129" s="96"/>
      <c r="BE129" s="96"/>
      <c r="BF129" s="96"/>
      <c r="BG129" s="96"/>
      <c r="BH129" s="96"/>
      <c r="BI129" s="96"/>
      <c r="BJ129" s="96"/>
      <c r="BK129" s="96"/>
      <c r="BL129" s="96"/>
      <c r="BM129" s="96"/>
      <c r="BN129" s="96"/>
      <c r="BO129" s="96"/>
      <c r="BP129" s="96"/>
      <c r="BQ129" s="96"/>
      <c r="BR129" s="96"/>
      <c r="BS129" s="96"/>
      <c r="BT129" s="96"/>
      <c r="BU129" s="96"/>
      <c r="BV129" s="96"/>
      <c r="BW129" s="96"/>
      <c r="BX129" s="96"/>
      <c r="BY129" s="96"/>
      <c r="BZ129" s="96"/>
      <c r="CA129" s="96"/>
      <c r="CB129" s="96"/>
      <c r="CC129" s="96"/>
      <c r="CD129" s="96"/>
      <c r="CE129" s="96"/>
      <c r="CF129" s="96"/>
      <c r="CG129" s="96"/>
      <c r="CH129" s="96"/>
      <c r="CI129" s="96"/>
      <c r="CJ129" s="96"/>
      <c r="CK129" s="96"/>
      <c r="CL129" s="96"/>
      <c r="CM129" s="96"/>
      <c r="CN129" s="96"/>
      <c r="CO129" s="96"/>
      <c r="CP129" s="96"/>
      <c r="CQ129" s="96"/>
      <c r="CR129" s="96"/>
      <c r="CS129" s="96"/>
      <c r="CT129" s="96"/>
      <c r="CU129" s="96"/>
      <c r="CV129" s="96"/>
      <c r="CW129" s="96"/>
      <c r="CX129" s="96"/>
      <c r="CY129" s="96"/>
      <c r="CZ129" s="96"/>
    </row>
    <row r="130" spans="1:104">
      <c r="A130" t="s">
        <v>163</v>
      </c>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c r="BB130" s="96"/>
      <c r="BC130" s="96"/>
      <c r="BD130" s="96"/>
      <c r="BE130" s="96"/>
      <c r="BF130" s="96"/>
      <c r="BG130" s="96"/>
      <c r="BH130" s="96"/>
      <c r="BI130" s="96"/>
      <c r="BJ130" s="96"/>
      <c r="BK130" s="96"/>
      <c r="BL130" s="96"/>
      <c r="BM130" s="96"/>
      <c r="BN130" s="96"/>
      <c r="BO130" s="96"/>
      <c r="BP130" s="96"/>
      <c r="BQ130" s="96"/>
      <c r="BR130" s="96"/>
      <c r="BS130" s="96"/>
      <c r="BT130" s="96"/>
      <c r="BU130" s="96"/>
      <c r="BV130" s="96"/>
      <c r="BW130" s="96"/>
      <c r="BX130" s="96"/>
      <c r="BY130" s="96"/>
      <c r="BZ130" s="96"/>
      <c r="CA130" s="96"/>
      <c r="CB130" s="96"/>
      <c r="CC130" s="96"/>
      <c r="CD130" s="96"/>
      <c r="CE130" s="96"/>
      <c r="CF130" s="96"/>
      <c r="CG130" s="96"/>
      <c r="CH130" s="96"/>
      <c r="CI130" s="96"/>
      <c r="CJ130" s="96"/>
      <c r="CK130" s="96"/>
      <c r="CL130" s="96"/>
      <c r="CM130" s="96"/>
      <c r="CN130" s="96"/>
      <c r="CO130" s="96"/>
      <c r="CP130" s="96"/>
      <c r="CQ130" s="96"/>
      <c r="CR130" s="96"/>
      <c r="CS130" s="96"/>
      <c r="CT130" s="96"/>
      <c r="CU130" s="96"/>
      <c r="CV130" s="96"/>
      <c r="CW130" s="96"/>
      <c r="CX130" s="96"/>
      <c r="CY130" s="96"/>
      <c r="CZ130" s="96"/>
    </row>
    <row r="131" spans="1:104">
      <c r="A131" t="s">
        <v>164</v>
      </c>
      <c r="B131" t="s">
        <v>651</v>
      </c>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F131" s="96"/>
      <c r="BG131" s="96"/>
      <c r="BH131" s="96"/>
      <c r="BI131" s="96"/>
      <c r="BJ131" s="96"/>
      <c r="BK131" s="96"/>
      <c r="BL131" s="96"/>
      <c r="BM131" s="96"/>
      <c r="BN131" s="96"/>
      <c r="BO131" s="96"/>
      <c r="BP131" s="96"/>
      <c r="BQ131" s="96"/>
      <c r="BR131" s="96"/>
      <c r="BS131" s="96"/>
      <c r="BT131" s="96"/>
      <c r="BU131" s="96"/>
      <c r="BV131" s="96"/>
      <c r="BW131" s="96"/>
      <c r="BX131" s="96"/>
      <c r="BY131" s="96"/>
      <c r="BZ131" s="96"/>
      <c r="CA131" s="96"/>
      <c r="CB131" s="96"/>
      <c r="CC131" s="96"/>
      <c r="CD131" s="96"/>
      <c r="CE131" s="96"/>
      <c r="CF131" s="96"/>
      <c r="CG131" s="96"/>
      <c r="CH131" s="96"/>
      <c r="CI131" s="96"/>
      <c r="CJ131" s="96"/>
      <c r="CK131" s="96"/>
      <c r="CL131" s="96"/>
      <c r="CM131" s="96"/>
      <c r="CN131" s="96"/>
      <c r="CO131" s="96"/>
      <c r="CP131" s="96"/>
      <c r="CQ131" s="96"/>
      <c r="CR131" s="96"/>
      <c r="CS131" s="96"/>
      <c r="CT131" s="96"/>
      <c r="CU131" s="96"/>
      <c r="CV131" s="96"/>
      <c r="CW131" s="96"/>
      <c r="CX131" s="96"/>
      <c r="CY131" s="96"/>
      <c r="CZ131" s="96"/>
    </row>
    <row r="132" spans="1:104">
      <c r="A132" t="s">
        <v>165</v>
      </c>
      <c r="B132" t="s">
        <v>566</v>
      </c>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c r="BB132" s="96"/>
      <c r="BC132" s="96"/>
      <c r="BD132" s="96"/>
      <c r="BE132" s="96"/>
      <c r="BF132" s="96"/>
      <c r="BG132" s="96"/>
      <c r="BH132" s="96"/>
      <c r="BI132" s="96"/>
      <c r="BJ132" s="96"/>
      <c r="BK132" s="96"/>
      <c r="BL132" s="96"/>
      <c r="BM132" s="96"/>
      <c r="BN132" s="96"/>
      <c r="BO132" s="96"/>
      <c r="BP132" s="96"/>
      <c r="BQ132" s="96"/>
      <c r="BR132" s="96"/>
      <c r="BS132" s="96"/>
      <c r="BT132" s="96"/>
      <c r="BU132" s="96"/>
      <c r="BV132" s="96"/>
      <c r="BW132" s="96"/>
      <c r="BX132" s="96"/>
      <c r="BY132" s="96"/>
      <c r="BZ132" s="96"/>
      <c r="CA132" s="96"/>
      <c r="CB132" s="96"/>
      <c r="CC132" s="96"/>
      <c r="CD132" s="96"/>
      <c r="CE132" s="96"/>
      <c r="CF132" s="96"/>
      <c r="CG132" s="96"/>
      <c r="CH132" s="96"/>
      <c r="CI132" s="96"/>
      <c r="CJ132" s="96"/>
      <c r="CK132" s="96"/>
      <c r="CL132" s="96"/>
      <c r="CM132" s="96"/>
      <c r="CN132" s="96"/>
      <c r="CO132" s="96"/>
      <c r="CP132" s="96"/>
      <c r="CQ132" s="96"/>
      <c r="CR132" s="96"/>
      <c r="CS132" s="96"/>
      <c r="CT132" s="96"/>
      <c r="CU132" s="96"/>
      <c r="CV132" s="96"/>
      <c r="CW132" s="96"/>
      <c r="CX132" s="96"/>
      <c r="CY132" s="96"/>
      <c r="CZ132" s="96"/>
    </row>
    <row r="133" spans="1:104">
      <c r="A133" t="s">
        <v>166</v>
      </c>
      <c r="C133" s="154" t="s">
        <v>485</v>
      </c>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7"/>
      <c r="BU133" s="97"/>
      <c r="BV133" s="97"/>
      <c r="BW133" s="97"/>
      <c r="BX133" s="97"/>
      <c r="BY133" s="97"/>
      <c r="BZ133" s="97"/>
      <c r="CA133" s="97"/>
      <c r="CB133" s="97"/>
      <c r="CC133" s="97"/>
      <c r="CD133" s="97"/>
      <c r="CE133" s="97"/>
      <c r="CF133" s="97"/>
      <c r="CG133" s="97"/>
      <c r="CH133" s="97"/>
      <c r="CI133" s="97"/>
      <c r="CJ133" s="97"/>
      <c r="CK133" s="97"/>
      <c r="CL133" s="97"/>
      <c r="CM133" s="97"/>
      <c r="CN133" s="97"/>
      <c r="CO133" s="97"/>
      <c r="CP133" s="97"/>
      <c r="CQ133" s="97"/>
      <c r="CR133" s="97"/>
      <c r="CS133" s="97"/>
      <c r="CT133" s="97"/>
      <c r="CU133" s="97"/>
      <c r="CV133" s="97"/>
      <c r="CW133" s="97"/>
      <c r="CX133" s="97"/>
      <c r="CY133" s="97"/>
      <c r="CZ133" s="97"/>
    </row>
    <row r="134" spans="1:104">
      <c r="A134" t="s">
        <v>167</v>
      </c>
      <c r="C134" s="154" t="s">
        <v>486</v>
      </c>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c r="BL134" s="97"/>
      <c r="BM134" s="97"/>
      <c r="BN134" s="97"/>
      <c r="BO134" s="97"/>
      <c r="BP134" s="97"/>
      <c r="BQ134" s="97"/>
      <c r="BR134" s="97"/>
      <c r="BS134" s="97"/>
      <c r="BT134" s="97"/>
      <c r="BU134" s="97"/>
      <c r="BV134" s="97"/>
      <c r="BW134" s="97"/>
      <c r="BX134" s="97"/>
      <c r="BY134" s="97"/>
      <c r="BZ134" s="97"/>
      <c r="CA134" s="97"/>
      <c r="CB134" s="97"/>
      <c r="CC134" s="97"/>
      <c r="CD134" s="97"/>
      <c r="CE134" s="97"/>
      <c r="CF134" s="97"/>
      <c r="CG134" s="97"/>
      <c r="CH134" s="97"/>
      <c r="CI134" s="97"/>
      <c r="CJ134" s="97"/>
      <c r="CK134" s="97"/>
      <c r="CL134" s="97"/>
      <c r="CM134" s="97"/>
      <c r="CN134" s="97"/>
      <c r="CO134" s="97"/>
      <c r="CP134" s="97"/>
      <c r="CQ134" s="97"/>
      <c r="CR134" s="97"/>
      <c r="CS134" s="97"/>
      <c r="CT134" s="97"/>
      <c r="CU134" s="97"/>
      <c r="CV134" s="97"/>
      <c r="CW134" s="97"/>
      <c r="CX134" s="97"/>
      <c r="CY134" s="97"/>
      <c r="CZ134" s="97"/>
    </row>
    <row r="135" spans="1:104">
      <c r="A135" t="s">
        <v>168</v>
      </c>
      <c r="C135" s="154" t="s">
        <v>487</v>
      </c>
      <c r="D135" s="95">
        <f>IF(D133-D134&lt;0,0,D133-D134)</f>
        <v>0</v>
      </c>
      <c r="E135" s="95">
        <f t="shared" ref="E135:BP135" si="82">IF(E133-E134&lt;0,0,E133-E134)</f>
        <v>0</v>
      </c>
      <c r="F135" s="95">
        <f t="shared" si="82"/>
        <v>0</v>
      </c>
      <c r="G135" s="95">
        <f t="shared" si="82"/>
        <v>0</v>
      </c>
      <c r="H135" s="95">
        <f t="shared" si="82"/>
        <v>0</v>
      </c>
      <c r="I135" s="95">
        <f t="shared" si="82"/>
        <v>0</v>
      </c>
      <c r="J135" s="95">
        <f t="shared" si="82"/>
        <v>0</v>
      </c>
      <c r="K135" s="95">
        <f t="shared" si="82"/>
        <v>0</v>
      </c>
      <c r="L135" s="95">
        <f t="shared" si="82"/>
        <v>0</v>
      </c>
      <c r="M135" s="95">
        <f t="shared" si="82"/>
        <v>0</v>
      </c>
      <c r="N135" s="95">
        <f t="shared" si="82"/>
        <v>0</v>
      </c>
      <c r="O135" s="95">
        <f t="shared" si="82"/>
        <v>0</v>
      </c>
      <c r="P135" s="95">
        <f t="shared" si="82"/>
        <v>0</v>
      </c>
      <c r="Q135" s="95">
        <f t="shared" si="82"/>
        <v>0</v>
      </c>
      <c r="R135" s="95">
        <f t="shared" si="82"/>
        <v>0</v>
      </c>
      <c r="S135" s="95">
        <f t="shared" si="82"/>
        <v>0</v>
      </c>
      <c r="T135" s="95">
        <f t="shared" si="82"/>
        <v>0</v>
      </c>
      <c r="U135" s="95">
        <f t="shared" si="82"/>
        <v>0</v>
      </c>
      <c r="V135" s="95">
        <f t="shared" si="82"/>
        <v>0</v>
      </c>
      <c r="W135" s="95">
        <f t="shared" si="82"/>
        <v>0</v>
      </c>
      <c r="X135" s="95">
        <f t="shared" si="82"/>
        <v>0</v>
      </c>
      <c r="Y135" s="95">
        <f t="shared" si="82"/>
        <v>0</v>
      </c>
      <c r="Z135" s="95">
        <f t="shared" si="82"/>
        <v>0</v>
      </c>
      <c r="AA135" s="95">
        <f t="shared" si="82"/>
        <v>0</v>
      </c>
      <c r="AB135" s="95">
        <f t="shared" si="82"/>
        <v>0</v>
      </c>
      <c r="AC135" s="95">
        <f t="shared" si="82"/>
        <v>0</v>
      </c>
      <c r="AD135" s="95">
        <f t="shared" si="82"/>
        <v>0</v>
      </c>
      <c r="AE135" s="95">
        <f t="shared" si="82"/>
        <v>0</v>
      </c>
      <c r="AF135" s="95">
        <f t="shared" si="82"/>
        <v>0</v>
      </c>
      <c r="AG135" s="95">
        <f t="shared" si="82"/>
        <v>0</v>
      </c>
      <c r="AH135" s="95">
        <f t="shared" si="82"/>
        <v>0</v>
      </c>
      <c r="AI135" s="95">
        <f t="shared" si="82"/>
        <v>0</v>
      </c>
      <c r="AJ135" s="95">
        <f t="shared" si="82"/>
        <v>0</v>
      </c>
      <c r="AK135" s="95">
        <f t="shared" si="82"/>
        <v>0</v>
      </c>
      <c r="AL135" s="95">
        <f t="shared" si="82"/>
        <v>0</v>
      </c>
      <c r="AM135" s="95">
        <f t="shared" si="82"/>
        <v>0</v>
      </c>
      <c r="AN135" s="95">
        <f t="shared" si="82"/>
        <v>0</v>
      </c>
      <c r="AO135" s="95">
        <f t="shared" si="82"/>
        <v>0</v>
      </c>
      <c r="AP135" s="95">
        <f t="shared" si="82"/>
        <v>0</v>
      </c>
      <c r="AQ135" s="95">
        <f t="shared" si="82"/>
        <v>0</v>
      </c>
      <c r="AR135" s="95">
        <f t="shared" si="82"/>
        <v>0</v>
      </c>
      <c r="AS135" s="95">
        <f t="shared" si="82"/>
        <v>0</v>
      </c>
      <c r="AT135" s="95">
        <f t="shared" si="82"/>
        <v>0</v>
      </c>
      <c r="AU135" s="95">
        <f t="shared" si="82"/>
        <v>0</v>
      </c>
      <c r="AV135" s="95">
        <f t="shared" si="82"/>
        <v>0</v>
      </c>
      <c r="AW135" s="95">
        <f t="shared" si="82"/>
        <v>0</v>
      </c>
      <c r="AX135" s="95">
        <f t="shared" si="82"/>
        <v>0</v>
      </c>
      <c r="AY135" s="95">
        <f t="shared" si="82"/>
        <v>0</v>
      </c>
      <c r="AZ135" s="95">
        <f t="shared" si="82"/>
        <v>0</v>
      </c>
      <c r="BA135" s="95">
        <f t="shared" si="82"/>
        <v>0</v>
      </c>
      <c r="BB135" s="95">
        <f t="shared" si="82"/>
        <v>0</v>
      </c>
      <c r="BC135" s="95">
        <f t="shared" si="82"/>
        <v>0</v>
      </c>
      <c r="BD135" s="95">
        <f t="shared" si="82"/>
        <v>0</v>
      </c>
      <c r="BE135" s="95">
        <f t="shared" si="82"/>
        <v>0</v>
      </c>
      <c r="BF135" s="95">
        <f t="shared" si="82"/>
        <v>0</v>
      </c>
      <c r="BG135" s="95">
        <f t="shared" si="82"/>
        <v>0</v>
      </c>
      <c r="BH135" s="95">
        <f t="shared" si="82"/>
        <v>0</v>
      </c>
      <c r="BI135" s="95">
        <f t="shared" si="82"/>
        <v>0</v>
      </c>
      <c r="BJ135" s="95">
        <f t="shared" si="82"/>
        <v>0</v>
      </c>
      <c r="BK135" s="95">
        <f t="shared" si="82"/>
        <v>0</v>
      </c>
      <c r="BL135" s="95">
        <f t="shared" si="82"/>
        <v>0</v>
      </c>
      <c r="BM135" s="95">
        <f t="shared" si="82"/>
        <v>0</v>
      </c>
      <c r="BN135" s="95">
        <f t="shared" si="82"/>
        <v>0</v>
      </c>
      <c r="BO135" s="95">
        <f t="shared" si="82"/>
        <v>0</v>
      </c>
      <c r="BP135" s="95">
        <f t="shared" si="82"/>
        <v>0</v>
      </c>
      <c r="BQ135" s="95">
        <f t="shared" ref="BQ135:CZ135" si="83">IF(BQ133-BQ134&lt;0,0,BQ133-BQ134)</f>
        <v>0</v>
      </c>
      <c r="BR135" s="95">
        <f t="shared" si="83"/>
        <v>0</v>
      </c>
      <c r="BS135" s="95">
        <f t="shared" si="83"/>
        <v>0</v>
      </c>
      <c r="BT135" s="95">
        <f t="shared" si="83"/>
        <v>0</v>
      </c>
      <c r="BU135" s="95">
        <f t="shared" si="83"/>
        <v>0</v>
      </c>
      <c r="BV135" s="95">
        <f t="shared" si="83"/>
        <v>0</v>
      </c>
      <c r="BW135" s="95">
        <f t="shared" si="83"/>
        <v>0</v>
      </c>
      <c r="BX135" s="95">
        <f t="shared" si="83"/>
        <v>0</v>
      </c>
      <c r="BY135" s="95">
        <f t="shared" si="83"/>
        <v>0</v>
      </c>
      <c r="BZ135" s="95">
        <f t="shared" si="83"/>
        <v>0</v>
      </c>
      <c r="CA135" s="95">
        <f t="shared" si="83"/>
        <v>0</v>
      </c>
      <c r="CB135" s="95">
        <f t="shared" si="83"/>
        <v>0</v>
      </c>
      <c r="CC135" s="95">
        <f t="shared" si="83"/>
        <v>0</v>
      </c>
      <c r="CD135" s="95">
        <f t="shared" si="83"/>
        <v>0</v>
      </c>
      <c r="CE135" s="95">
        <f t="shared" si="83"/>
        <v>0</v>
      </c>
      <c r="CF135" s="95">
        <f t="shared" si="83"/>
        <v>0</v>
      </c>
      <c r="CG135" s="95">
        <f t="shared" si="83"/>
        <v>0</v>
      </c>
      <c r="CH135" s="95">
        <f t="shared" si="83"/>
        <v>0</v>
      </c>
      <c r="CI135" s="95">
        <f t="shared" si="83"/>
        <v>0</v>
      </c>
      <c r="CJ135" s="95">
        <f t="shared" si="83"/>
        <v>0</v>
      </c>
      <c r="CK135" s="95">
        <f t="shared" si="83"/>
        <v>0</v>
      </c>
      <c r="CL135" s="95">
        <f t="shared" si="83"/>
        <v>0</v>
      </c>
      <c r="CM135" s="95">
        <f t="shared" si="83"/>
        <v>0</v>
      </c>
      <c r="CN135" s="95">
        <f t="shared" si="83"/>
        <v>0</v>
      </c>
      <c r="CO135" s="95">
        <f t="shared" si="83"/>
        <v>0</v>
      </c>
      <c r="CP135" s="95">
        <f t="shared" si="83"/>
        <v>0</v>
      </c>
      <c r="CQ135" s="95">
        <f t="shared" si="83"/>
        <v>0</v>
      </c>
      <c r="CR135" s="95">
        <f t="shared" si="83"/>
        <v>0</v>
      </c>
      <c r="CS135" s="95">
        <f t="shared" si="83"/>
        <v>0</v>
      </c>
      <c r="CT135" s="95">
        <f t="shared" si="83"/>
        <v>0</v>
      </c>
      <c r="CU135" s="95">
        <f t="shared" si="83"/>
        <v>0</v>
      </c>
      <c r="CV135" s="95">
        <f t="shared" si="83"/>
        <v>0</v>
      </c>
      <c r="CW135" s="95">
        <f t="shared" si="83"/>
        <v>0</v>
      </c>
      <c r="CX135" s="95">
        <f t="shared" si="83"/>
        <v>0</v>
      </c>
      <c r="CY135" s="95">
        <f t="shared" si="83"/>
        <v>0</v>
      </c>
      <c r="CZ135" s="95">
        <f t="shared" si="83"/>
        <v>0</v>
      </c>
    </row>
    <row r="136" spans="1:104">
      <c r="A136" t="s">
        <v>169</v>
      </c>
    </row>
    <row r="137" spans="1:104">
      <c r="A137" t="s">
        <v>170</v>
      </c>
    </row>
    <row r="138" spans="1:104">
      <c r="A138" t="s">
        <v>171</v>
      </c>
    </row>
    <row r="139" spans="1:104">
      <c r="A139" t="s">
        <v>172</v>
      </c>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c r="BB139" s="96"/>
      <c r="BC139" s="96"/>
      <c r="BD139" s="96"/>
      <c r="BE139" s="96"/>
      <c r="BF139" s="96"/>
      <c r="BG139" s="96"/>
      <c r="BH139" s="96"/>
      <c r="BI139" s="96"/>
      <c r="BJ139" s="96"/>
      <c r="BK139" s="96"/>
      <c r="BL139" s="96"/>
      <c r="BM139" s="96"/>
      <c r="BN139" s="96"/>
      <c r="BO139" s="96"/>
      <c r="BP139" s="96"/>
      <c r="BQ139" s="96"/>
      <c r="BR139" s="96"/>
      <c r="BS139" s="96"/>
      <c r="BT139" s="96"/>
      <c r="BU139" s="96"/>
      <c r="BV139" s="96"/>
      <c r="BW139" s="96"/>
      <c r="BX139" s="96"/>
      <c r="BY139" s="96"/>
      <c r="BZ139" s="96"/>
      <c r="CA139" s="96"/>
      <c r="CB139" s="96"/>
      <c r="CC139" s="96"/>
      <c r="CD139" s="96"/>
      <c r="CE139" s="96"/>
      <c r="CF139" s="96"/>
      <c r="CG139" s="96"/>
      <c r="CH139" s="96"/>
      <c r="CI139" s="96"/>
      <c r="CJ139" s="96"/>
      <c r="CK139" s="96"/>
      <c r="CL139" s="96"/>
      <c r="CM139" s="96"/>
      <c r="CN139" s="96"/>
      <c r="CO139" s="96"/>
      <c r="CP139" s="96"/>
      <c r="CQ139" s="96"/>
      <c r="CR139" s="96"/>
      <c r="CS139" s="96"/>
      <c r="CT139" s="96"/>
      <c r="CU139" s="96"/>
      <c r="CV139" s="96"/>
      <c r="CW139" s="96"/>
      <c r="CX139" s="96"/>
      <c r="CY139" s="96"/>
      <c r="CZ139" s="96"/>
    </row>
    <row r="140" spans="1:104">
      <c r="A140" t="s">
        <v>173</v>
      </c>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c r="AR140" s="96"/>
      <c r="AS140" s="96"/>
      <c r="AT140" s="96"/>
      <c r="AU140" s="96"/>
      <c r="AV140" s="96"/>
      <c r="AW140" s="96"/>
      <c r="AX140" s="96"/>
      <c r="AY140" s="96"/>
      <c r="AZ140" s="96"/>
      <c r="BA140" s="96"/>
      <c r="BB140" s="96"/>
      <c r="BC140" s="96"/>
      <c r="BD140" s="96"/>
      <c r="BE140" s="96"/>
      <c r="BF140" s="96"/>
      <c r="BG140" s="96"/>
      <c r="BH140" s="96"/>
      <c r="BI140" s="96"/>
      <c r="BJ140" s="96"/>
      <c r="BK140" s="96"/>
      <c r="BL140" s="96"/>
      <c r="BM140" s="96"/>
      <c r="BN140" s="96"/>
      <c r="BO140" s="96"/>
      <c r="BP140" s="96"/>
      <c r="BQ140" s="96"/>
      <c r="BR140" s="96"/>
      <c r="BS140" s="96"/>
      <c r="BT140" s="96"/>
      <c r="BU140" s="96"/>
      <c r="BV140" s="96"/>
      <c r="BW140" s="96"/>
      <c r="BX140" s="96"/>
      <c r="BY140" s="96"/>
      <c r="BZ140" s="96"/>
      <c r="CA140" s="96"/>
      <c r="CB140" s="96"/>
      <c r="CC140" s="96"/>
      <c r="CD140" s="96"/>
      <c r="CE140" s="96"/>
      <c r="CF140" s="96"/>
      <c r="CG140" s="96"/>
      <c r="CH140" s="96"/>
      <c r="CI140" s="96"/>
      <c r="CJ140" s="96"/>
      <c r="CK140" s="96"/>
      <c r="CL140" s="96"/>
      <c r="CM140" s="96"/>
      <c r="CN140" s="96"/>
      <c r="CO140" s="96"/>
      <c r="CP140" s="96"/>
      <c r="CQ140" s="96"/>
      <c r="CR140" s="96"/>
      <c r="CS140" s="96"/>
      <c r="CT140" s="96"/>
      <c r="CU140" s="96"/>
      <c r="CV140" s="96"/>
      <c r="CW140" s="96"/>
      <c r="CX140" s="96"/>
      <c r="CY140" s="96"/>
      <c r="CZ140" s="96"/>
    </row>
    <row r="141" spans="1:104">
      <c r="A141" t="s">
        <v>174</v>
      </c>
      <c r="B141" t="s">
        <v>567</v>
      </c>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6"/>
      <c r="BE141" s="96"/>
      <c r="BF141" s="96"/>
      <c r="BG141" s="96"/>
      <c r="BH141" s="96"/>
      <c r="BI141" s="96"/>
      <c r="BJ141" s="96"/>
      <c r="BK141" s="96"/>
      <c r="BL141" s="96"/>
      <c r="BM141" s="96"/>
      <c r="BN141" s="96"/>
      <c r="BO141" s="96"/>
      <c r="BP141" s="96"/>
      <c r="BQ141" s="96"/>
      <c r="BR141" s="96"/>
      <c r="BS141" s="96"/>
      <c r="BT141" s="96"/>
      <c r="BU141" s="96"/>
      <c r="BV141" s="96"/>
      <c r="BW141" s="96"/>
      <c r="BX141" s="96"/>
      <c r="BY141" s="96"/>
      <c r="BZ141" s="96"/>
      <c r="CA141" s="96"/>
      <c r="CB141" s="96"/>
      <c r="CC141" s="96"/>
      <c r="CD141" s="96"/>
      <c r="CE141" s="96"/>
      <c r="CF141" s="96"/>
      <c r="CG141" s="96"/>
      <c r="CH141" s="96"/>
      <c r="CI141" s="96"/>
      <c r="CJ141" s="96"/>
      <c r="CK141" s="96"/>
      <c r="CL141" s="96"/>
      <c r="CM141" s="96"/>
      <c r="CN141" s="96"/>
      <c r="CO141" s="96"/>
      <c r="CP141" s="96"/>
      <c r="CQ141" s="96"/>
      <c r="CR141" s="96"/>
      <c r="CS141" s="96"/>
      <c r="CT141" s="96"/>
      <c r="CU141" s="96"/>
      <c r="CV141" s="96"/>
      <c r="CW141" s="96"/>
      <c r="CX141" s="96"/>
      <c r="CY141" s="96"/>
      <c r="CZ141" s="96"/>
    </row>
    <row r="142" spans="1:104">
      <c r="A142" t="s">
        <v>175</v>
      </c>
      <c r="C142" s="154" t="s">
        <v>468</v>
      </c>
      <c r="D142" s="95">
        <f t="shared" ref="D142:AI142" si="84">MAX(0, D135-IF(D88&gt;200,10,D88*0.05))</f>
        <v>0</v>
      </c>
      <c r="E142" s="95">
        <f t="shared" si="84"/>
        <v>0</v>
      </c>
      <c r="F142" s="95">
        <f t="shared" si="84"/>
        <v>0</v>
      </c>
      <c r="G142" s="95">
        <f t="shared" si="84"/>
        <v>0</v>
      </c>
      <c r="H142" s="95">
        <f t="shared" si="84"/>
        <v>0</v>
      </c>
      <c r="I142" s="95">
        <f t="shared" si="84"/>
        <v>0</v>
      </c>
      <c r="J142" s="95">
        <f t="shared" si="84"/>
        <v>0</v>
      </c>
      <c r="K142" s="95">
        <f t="shared" si="84"/>
        <v>0</v>
      </c>
      <c r="L142" s="95">
        <f t="shared" si="84"/>
        <v>0</v>
      </c>
      <c r="M142" s="95">
        <f t="shared" si="84"/>
        <v>0</v>
      </c>
      <c r="N142" s="95">
        <f t="shared" si="84"/>
        <v>0</v>
      </c>
      <c r="O142" s="95">
        <f t="shared" si="84"/>
        <v>0</v>
      </c>
      <c r="P142" s="95">
        <f t="shared" si="84"/>
        <v>0</v>
      </c>
      <c r="Q142" s="95">
        <f t="shared" si="84"/>
        <v>0</v>
      </c>
      <c r="R142" s="95">
        <f t="shared" si="84"/>
        <v>0</v>
      </c>
      <c r="S142" s="95">
        <f t="shared" si="84"/>
        <v>0</v>
      </c>
      <c r="T142" s="95">
        <f t="shared" si="84"/>
        <v>0</v>
      </c>
      <c r="U142" s="95">
        <f t="shared" si="84"/>
        <v>0</v>
      </c>
      <c r="V142" s="95">
        <f t="shared" si="84"/>
        <v>0</v>
      </c>
      <c r="W142" s="95">
        <f t="shared" si="84"/>
        <v>0</v>
      </c>
      <c r="X142" s="95">
        <f t="shared" si="84"/>
        <v>0</v>
      </c>
      <c r="Y142" s="95">
        <f t="shared" si="84"/>
        <v>0</v>
      </c>
      <c r="Z142" s="95">
        <f t="shared" si="84"/>
        <v>0</v>
      </c>
      <c r="AA142" s="95">
        <f t="shared" si="84"/>
        <v>0</v>
      </c>
      <c r="AB142" s="95">
        <f t="shared" si="84"/>
        <v>0</v>
      </c>
      <c r="AC142" s="95">
        <f t="shared" si="84"/>
        <v>0</v>
      </c>
      <c r="AD142" s="95">
        <f t="shared" si="84"/>
        <v>0</v>
      </c>
      <c r="AE142" s="95">
        <f t="shared" si="84"/>
        <v>0</v>
      </c>
      <c r="AF142" s="95">
        <f t="shared" si="84"/>
        <v>0</v>
      </c>
      <c r="AG142" s="95">
        <f t="shared" si="84"/>
        <v>0</v>
      </c>
      <c r="AH142" s="95">
        <f t="shared" si="84"/>
        <v>0</v>
      </c>
      <c r="AI142" s="95">
        <f t="shared" si="84"/>
        <v>0</v>
      </c>
      <c r="AJ142" s="95">
        <f t="shared" ref="AJ142:BO142" si="85">MAX(0, AJ135-IF(AJ88&gt;200,10,AJ88*0.05))</f>
        <v>0</v>
      </c>
      <c r="AK142" s="95">
        <f t="shared" si="85"/>
        <v>0</v>
      </c>
      <c r="AL142" s="95">
        <f t="shared" si="85"/>
        <v>0</v>
      </c>
      <c r="AM142" s="95">
        <f t="shared" si="85"/>
        <v>0</v>
      </c>
      <c r="AN142" s="95">
        <f t="shared" si="85"/>
        <v>0</v>
      </c>
      <c r="AO142" s="95">
        <f t="shared" si="85"/>
        <v>0</v>
      </c>
      <c r="AP142" s="95">
        <f t="shared" si="85"/>
        <v>0</v>
      </c>
      <c r="AQ142" s="95">
        <f t="shared" si="85"/>
        <v>0</v>
      </c>
      <c r="AR142" s="95">
        <f t="shared" si="85"/>
        <v>0</v>
      </c>
      <c r="AS142" s="95">
        <f t="shared" si="85"/>
        <v>0</v>
      </c>
      <c r="AT142" s="95">
        <f t="shared" si="85"/>
        <v>0</v>
      </c>
      <c r="AU142" s="95">
        <f t="shared" si="85"/>
        <v>0</v>
      </c>
      <c r="AV142" s="95">
        <f t="shared" si="85"/>
        <v>0</v>
      </c>
      <c r="AW142" s="95">
        <f t="shared" si="85"/>
        <v>0</v>
      </c>
      <c r="AX142" s="95">
        <f t="shared" si="85"/>
        <v>0</v>
      </c>
      <c r="AY142" s="95">
        <f t="shared" si="85"/>
        <v>0</v>
      </c>
      <c r="AZ142" s="95">
        <f t="shared" si="85"/>
        <v>0</v>
      </c>
      <c r="BA142" s="95">
        <f t="shared" si="85"/>
        <v>0</v>
      </c>
      <c r="BB142" s="95">
        <f t="shared" si="85"/>
        <v>0</v>
      </c>
      <c r="BC142" s="95">
        <f t="shared" si="85"/>
        <v>0</v>
      </c>
      <c r="BD142" s="95">
        <f t="shared" si="85"/>
        <v>0</v>
      </c>
      <c r="BE142" s="95">
        <f t="shared" si="85"/>
        <v>0</v>
      </c>
      <c r="BF142" s="95">
        <f t="shared" si="85"/>
        <v>0</v>
      </c>
      <c r="BG142" s="95">
        <f t="shared" si="85"/>
        <v>0</v>
      </c>
      <c r="BH142" s="95">
        <f t="shared" si="85"/>
        <v>0</v>
      </c>
      <c r="BI142" s="95">
        <f t="shared" si="85"/>
        <v>0</v>
      </c>
      <c r="BJ142" s="95">
        <f t="shared" si="85"/>
        <v>0</v>
      </c>
      <c r="BK142" s="95">
        <f t="shared" si="85"/>
        <v>0</v>
      </c>
      <c r="BL142" s="95">
        <f t="shared" si="85"/>
        <v>0</v>
      </c>
      <c r="BM142" s="95">
        <f t="shared" si="85"/>
        <v>0</v>
      </c>
      <c r="BN142" s="95">
        <f t="shared" si="85"/>
        <v>0</v>
      </c>
      <c r="BO142" s="95">
        <f t="shared" si="85"/>
        <v>0</v>
      </c>
      <c r="BP142" s="95">
        <f t="shared" ref="BP142:CZ142" si="86">MAX(0, BP135-IF(BP88&gt;200,10,BP88*0.05))</f>
        <v>0</v>
      </c>
      <c r="BQ142" s="95">
        <f t="shared" si="86"/>
        <v>0</v>
      </c>
      <c r="BR142" s="95">
        <f t="shared" si="86"/>
        <v>0</v>
      </c>
      <c r="BS142" s="95">
        <f t="shared" si="86"/>
        <v>0</v>
      </c>
      <c r="BT142" s="95">
        <f t="shared" si="86"/>
        <v>0</v>
      </c>
      <c r="BU142" s="95">
        <f t="shared" si="86"/>
        <v>0</v>
      </c>
      <c r="BV142" s="95">
        <f t="shared" si="86"/>
        <v>0</v>
      </c>
      <c r="BW142" s="95">
        <f t="shared" si="86"/>
        <v>0</v>
      </c>
      <c r="BX142" s="95">
        <f t="shared" si="86"/>
        <v>0</v>
      </c>
      <c r="BY142" s="95">
        <f t="shared" si="86"/>
        <v>0</v>
      </c>
      <c r="BZ142" s="95">
        <f t="shared" si="86"/>
        <v>0</v>
      </c>
      <c r="CA142" s="95">
        <f t="shared" si="86"/>
        <v>0</v>
      </c>
      <c r="CB142" s="95">
        <f t="shared" si="86"/>
        <v>0</v>
      </c>
      <c r="CC142" s="95">
        <f t="shared" si="86"/>
        <v>0</v>
      </c>
      <c r="CD142" s="95">
        <f t="shared" si="86"/>
        <v>0</v>
      </c>
      <c r="CE142" s="95">
        <f t="shared" si="86"/>
        <v>0</v>
      </c>
      <c r="CF142" s="95">
        <f t="shared" si="86"/>
        <v>0</v>
      </c>
      <c r="CG142" s="95">
        <f t="shared" si="86"/>
        <v>0</v>
      </c>
      <c r="CH142" s="95">
        <f t="shared" si="86"/>
        <v>0</v>
      </c>
      <c r="CI142" s="95">
        <f t="shared" si="86"/>
        <v>0</v>
      </c>
      <c r="CJ142" s="95">
        <f t="shared" si="86"/>
        <v>0</v>
      </c>
      <c r="CK142" s="95">
        <f t="shared" si="86"/>
        <v>0</v>
      </c>
      <c r="CL142" s="95">
        <f t="shared" si="86"/>
        <v>0</v>
      </c>
      <c r="CM142" s="95">
        <f t="shared" si="86"/>
        <v>0</v>
      </c>
      <c r="CN142" s="95">
        <f t="shared" si="86"/>
        <v>0</v>
      </c>
      <c r="CO142" s="95">
        <f t="shared" si="86"/>
        <v>0</v>
      </c>
      <c r="CP142" s="95">
        <f t="shared" si="86"/>
        <v>0</v>
      </c>
      <c r="CQ142" s="95">
        <f t="shared" si="86"/>
        <v>0</v>
      </c>
      <c r="CR142" s="95">
        <f t="shared" si="86"/>
        <v>0</v>
      </c>
      <c r="CS142" s="95">
        <f t="shared" si="86"/>
        <v>0</v>
      </c>
      <c r="CT142" s="95">
        <f t="shared" si="86"/>
        <v>0</v>
      </c>
      <c r="CU142" s="95">
        <f t="shared" si="86"/>
        <v>0</v>
      </c>
      <c r="CV142" s="95">
        <f t="shared" si="86"/>
        <v>0</v>
      </c>
      <c r="CW142" s="95">
        <f t="shared" si="86"/>
        <v>0</v>
      </c>
      <c r="CX142" s="95">
        <f t="shared" si="86"/>
        <v>0</v>
      </c>
      <c r="CY142" s="95">
        <f t="shared" si="86"/>
        <v>0</v>
      </c>
      <c r="CZ142" s="95">
        <f t="shared" si="86"/>
        <v>0</v>
      </c>
    </row>
    <row r="143" spans="1:104" ht="40.5">
      <c r="A143" t="s">
        <v>176</v>
      </c>
      <c r="C143" s="199" t="s">
        <v>685</v>
      </c>
      <c r="D143" s="95">
        <f>CF表!C72</f>
        <v>0</v>
      </c>
      <c r="E143" s="95">
        <f>CF表!D72</f>
        <v>0</v>
      </c>
      <c r="F143" s="95">
        <f>CF表!E72</f>
        <v>0</v>
      </c>
      <c r="G143" s="95">
        <f>CF表!F72</f>
        <v>0</v>
      </c>
      <c r="H143" s="95">
        <f>CF表!G72</f>
        <v>0</v>
      </c>
      <c r="I143" s="95">
        <f>CF表!H72</f>
        <v>0</v>
      </c>
      <c r="J143" s="95">
        <f>CF表!I72</f>
        <v>0</v>
      </c>
      <c r="K143" s="95">
        <f>CF表!J72</f>
        <v>0</v>
      </c>
      <c r="L143" s="95">
        <f>CF表!K72</f>
        <v>0</v>
      </c>
      <c r="M143" s="95">
        <f>CF表!L72</f>
        <v>0</v>
      </c>
      <c r="N143" s="95">
        <f>CF表!M72</f>
        <v>0</v>
      </c>
      <c r="O143" s="95">
        <f>CF表!N72</f>
        <v>0</v>
      </c>
      <c r="P143" s="95">
        <f>CF表!O72</f>
        <v>0</v>
      </c>
      <c r="Q143" s="95">
        <f>CF表!P72</f>
        <v>0</v>
      </c>
      <c r="R143" s="95">
        <f>CF表!Q72</f>
        <v>0</v>
      </c>
      <c r="S143" s="95">
        <f>CF表!R72</f>
        <v>0</v>
      </c>
      <c r="T143" s="95">
        <f>CF表!S72</f>
        <v>0</v>
      </c>
      <c r="U143" s="95">
        <f>CF表!T72</f>
        <v>0</v>
      </c>
      <c r="V143" s="95">
        <f>CF表!U72</f>
        <v>0</v>
      </c>
      <c r="W143" s="95">
        <f>CF表!V72</f>
        <v>0</v>
      </c>
      <c r="X143" s="95">
        <f>CF表!W72</f>
        <v>0</v>
      </c>
      <c r="Y143" s="95">
        <f>CF表!X72</f>
        <v>0</v>
      </c>
      <c r="Z143" s="95">
        <f>CF表!Y72</f>
        <v>0</v>
      </c>
      <c r="AA143" s="95">
        <f>CF表!Z72</f>
        <v>0</v>
      </c>
      <c r="AB143" s="95">
        <f>CF表!AA72</f>
        <v>0</v>
      </c>
      <c r="AC143" s="95">
        <f>CF表!AB72</f>
        <v>0</v>
      </c>
      <c r="AD143" s="95">
        <f>CF表!AC72</f>
        <v>0</v>
      </c>
      <c r="AE143" s="95">
        <f>CF表!AD72</f>
        <v>0</v>
      </c>
      <c r="AF143" s="95">
        <f>CF表!AE72</f>
        <v>0</v>
      </c>
      <c r="AG143" s="95">
        <f>CF表!AF72</f>
        <v>0</v>
      </c>
      <c r="AH143" s="95">
        <f>CF表!AG72</f>
        <v>0</v>
      </c>
      <c r="AI143" s="95">
        <f>CF表!AH72</f>
        <v>0</v>
      </c>
      <c r="AJ143" s="95">
        <f>CF表!AI72</f>
        <v>0</v>
      </c>
      <c r="AK143" s="95">
        <f>CF表!AJ72</f>
        <v>0</v>
      </c>
      <c r="AL143" s="95">
        <f>CF表!AK72</f>
        <v>0</v>
      </c>
      <c r="AM143" s="95">
        <f>CF表!AL72</f>
        <v>0</v>
      </c>
      <c r="AN143" s="95">
        <f>CF表!AM72</f>
        <v>0</v>
      </c>
      <c r="AO143" s="95">
        <f>CF表!AN72</f>
        <v>0</v>
      </c>
      <c r="AP143" s="95">
        <f>CF表!AO72</f>
        <v>0</v>
      </c>
      <c r="AQ143" s="95">
        <f>CF表!AP72</f>
        <v>0</v>
      </c>
      <c r="AR143" s="95">
        <f>CF表!AQ72</f>
        <v>0</v>
      </c>
      <c r="AS143" s="95">
        <f>CF表!AR72</f>
        <v>0</v>
      </c>
      <c r="AT143" s="95">
        <f>CF表!AS72</f>
        <v>0</v>
      </c>
      <c r="AU143" s="95">
        <f>CF表!AT72</f>
        <v>0</v>
      </c>
      <c r="AV143" s="95">
        <f>CF表!AU72</f>
        <v>0</v>
      </c>
      <c r="AW143" s="95">
        <f>CF表!AV72</f>
        <v>0</v>
      </c>
      <c r="AX143" s="95">
        <f>CF表!AW72</f>
        <v>0</v>
      </c>
      <c r="AY143" s="95">
        <f>CF表!AX72</f>
        <v>0</v>
      </c>
      <c r="AZ143" s="95">
        <f>CF表!AY72</f>
        <v>0</v>
      </c>
      <c r="BA143" s="95">
        <f>CF表!AZ72</f>
        <v>0</v>
      </c>
      <c r="BB143" s="95">
        <f>CF表!BA72</f>
        <v>0</v>
      </c>
      <c r="BC143" s="95">
        <f>CF表!BB72</f>
        <v>0</v>
      </c>
      <c r="BD143" s="95">
        <f>CF表!BC72</f>
        <v>0</v>
      </c>
      <c r="BE143" s="95">
        <f>CF表!BD72</f>
        <v>0</v>
      </c>
      <c r="BF143" s="95">
        <f>CF表!BE72</f>
        <v>0</v>
      </c>
      <c r="BG143" s="95">
        <f>CF表!BF72</f>
        <v>0</v>
      </c>
      <c r="BH143" s="95">
        <f>CF表!BG72</f>
        <v>0</v>
      </c>
      <c r="BI143" s="95">
        <f>CF表!BH72</f>
        <v>0</v>
      </c>
      <c r="BJ143" s="95">
        <f>CF表!BI72</f>
        <v>0</v>
      </c>
      <c r="BK143" s="95">
        <f>CF表!BJ72</f>
        <v>0</v>
      </c>
      <c r="BL143" s="95" t="e">
        <f>CF表!#REF!</f>
        <v>#REF!</v>
      </c>
      <c r="BM143" s="95" t="e">
        <f>CF表!#REF!</f>
        <v>#REF!</v>
      </c>
      <c r="BN143" s="95" t="e">
        <f>CF表!#REF!</f>
        <v>#REF!</v>
      </c>
      <c r="BO143" s="95" t="e">
        <f>CF表!#REF!</f>
        <v>#REF!</v>
      </c>
      <c r="BP143" s="95" t="e">
        <f>CF表!#REF!</f>
        <v>#REF!</v>
      </c>
      <c r="BQ143" s="95" t="e">
        <f>CF表!#REF!</f>
        <v>#REF!</v>
      </c>
      <c r="BR143" s="95" t="e">
        <f>CF表!#REF!</f>
        <v>#REF!</v>
      </c>
      <c r="BS143" s="95" t="e">
        <f>CF表!#REF!</f>
        <v>#REF!</v>
      </c>
      <c r="BT143" s="95" t="e">
        <f>CF表!#REF!</f>
        <v>#REF!</v>
      </c>
      <c r="BU143" s="95" t="e">
        <f>CF表!#REF!</f>
        <v>#REF!</v>
      </c>
      <c r="BV143" s="95" t="e">
        <f>CF表!#REF!</f>
        <v>#REF!</v>
      </c>
      <c r="BW143" s="95" t="e">
        <f>CF表!#REF!</f>
        <v>#REF!</v>
      </c>
      <c r="BX143" s="95" t="e">
        <f>CF表!#REF!</f>
        <v>#REF!</v>
      </c>
      <c r="BY143" s="95" t="e">
        <f>CF表!#REF!</f>
        <v>#REF!</v>
      </c>
      <c r="BZ143" s="95" t="e">
        <f>CF表!#REF!</f>
        <v>#REF!</v>
      </c>
      <c r="CA143" s="95" t="e">
        <f>CF表!#REF!</f>
        <v>#REF!</v>
      </c>
      <c r="CB143" s="95" t="e">
        <f>CF表!#REF!</f>
        <v>#REF!</v>
      </c>
      <c r="CC143" s="95" t="e">
        <f>CF表!#REF!</f>
        <v>#REF!</v>
      </c>
      <c r="CD143" s="95" t="e">
        <f>CF表!#REF!</f>
        <v>#REF!</v>
      </c>
      <c r="CE143" s="95" t="e">
        <f>CF表!#REF!</f>
        <v>#REF!</v>
      </c>
      <c r="CF143" s="95" t="e">
        <f>CF表!#REF!</f>
        <v>#REF!</v>
      </c>
      <c r="CG143" s="95" t="e">
        <f>CF表!#REF!</f>
        <v>#REF!</v>
      </c>
      <c r="CH143" s="95" t="e">
        <f>CF表!#REF!</f>
        <v>#REF!</v>
      </c>
      <c r="CI143" s="95" t="e">
        <f>CF表!#REF!</f>
        <v>#REF!</v>
      </c>
      <c r="CJ143" s="95" t="e">
        <f>CF表!#REF!</f>
        <v>#REF!</v>
      </c>
      <c r="CK143" s="95" t="e">
        <f>CF表!#REF!</f>
        <v>#REF!</v>
      </c>
      <c r="CL143" s="95" t="e">
        <f>CF表!#REF!</f>
        <v>#REF!</v>
      </c>
      <c r="CM143" s="95" t="e">
        <f>CF表!#REF!</f>
        <v>#REF!</v>
      </c>
      <c r="CN143" s="95" t="e">
        <f>CF表!#REF!</f>
        <v>#REF!</v>
      </c>
      <c r="CO143" s="95" t="e">
        <f>CF表!#REF!</f>
        <v>#REF!</v>
      </c>
      <c r="CP143" s="95" t="e">
        <f>CF表!#REF!</f>
        <v>#REF!</v>
      </c>
      <c r="CQ143" s="95" t="e">
        <f>CF表!#REF!</f>
        <v>#REF!</v>
      </c>
      <c r="CR143" s="95" t="e">
        <f>CF表!#REF!</f>
        <v>#REF!</v>
      </c>
      <c r="CS143" s="95" t="e">
        <f>CF表!#REF!</f>
        <v>#REF!</v>
      </c>
      <c r="CT143" s="95" t="e">
        <f>CF表!#REF!</f>
        <v>#REF!</v>
      </c>
      <c r="CU143" s="95" t="e">
        <f>CF表!#REF!</f>
        <v>#REF!</v>
      </c>
      <c r="CV143" s="95" t="e">
        <f>CF表!#REF!</f>
        <v>#REF!</v>
      </c>
      <c r="CW143" s="95" t="e">
        <f>CF表!#REF!</f>
        <v>#REF!</v>
      </c>
      <c r="CX143" s="95" t="e">
        <f>CF表!#REF!</f>
        <v>#REF!</v>
      </c>
      <c r="CY143" s="95" t="e">
        <f>CF表!#REF!</f>
        <v>#REF!</v>
      </c>
      <c r="CZ143" s="95" t="e">
        <f>CF表!#REF!</f>
        <v>#REF!</v>
      </c>
    </row>
    <row r="144" spans="1:104">
      <c r="A144" t="s">
        <v>177</v>
      </c>
      <c r="C144" s="154" t="s">
        <v>672</v>
      </c>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c r="BI144" s="97"/>
      <c r="BJ144" s="97"/>
      <c r="BK144" s="97"/>
      <c r="BL144" s="97"/>
      <c r="BM144" s="97"/>
      <c r="BN144" s="97"/>
      <c r="BO144" s="97"/>
      <c r="BP144" s="97"/>
      <c r="BQ144" s="97"/>
      <c r="BR144" s="97"/>
      <c r="BS144" s="97"/>
      <c r="BT144" s="97"/>
      <c r="BU144" s="97"/>
      <c r="BV144" s="97"/>
      <c r="BW144" s="97"/>
      <c r="BX144" s="97"/>
      <c r="BY144" s="97"/>
      <c r="BZ144" s="97"/>
      <c r="CA144" s="97"/>
      <c r="CB144" s="97"/>
      <c r="CC144" s="97"/>
      <c r="CD144" s="97"/>
      <c r="CE144" s="97"/>
      <c r="CF144" s="97"/>
      <c r="CG144" s="97"/>
      <c r="CH144" s="97"/>
      <c r="CI144" s="97"/>
      <c r="CJ144" s="97"/>
      <c r="CK144" s="97"/>
      <c r="CL144" s="97"/>
      <c r="CM144" s="97"/>
      <c r="CN144" s="97"/>
      <c r="CO144" s="97"/>
      <c r="CP144" s="97"/>
      <c r="CQ144" s="97"/>
      <c r="CR144" s="97"/>
      <c r="CS144" s="97"/>
      <c r="CT144" s="97"/>
      <c r="CU144" s="97"/>
      <c r="CV144" s="97"/>
      <c r="CW144" s="97"/>
      <c r="CX144" s="97"/>
      <c r="CY144" s="97"/>
      <c r="CZ144" s="97"/>
    </row>
    <row r="145" spans="1:104">
      <c r="A145" t="s">
        <v>178</v>
      </c>
      <c r="C145" s="154" t="s">
        <v>469</v>
      </c>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c r="BI145" s="97"/>
      <c r="BJ145" s="97"/>
      <c r="BK145" s="97"/>
      <c r="BL145" s="97"/>
      <c r="BM145" s="97"/>
      <c r="BN145" s="97"/>
      <c r="BO145" s="97"/>
      <c r="BP145" s="97"/>
      <c r="BQ145" s="97"/>
      <c r="BR145" s="97"/>
      <c r="BS145" s="97"/>
      <c r="BT145" s="97"/>
      <c r="BU145" s="97"/>
      <c r="BV145" s="97"/>
      <c r="BW145" s="97"/>
      <c r="BX145" s="97"/>
      <c r="BY145" s="97"/>
      <c r="BZ145" s="97"/>
      <c r="CA145" s="97"/>
      <c r="CB145" s="97"/>
      <c r="CC145" s="97"/>
      <c r="CD145" s="97"/>
      <c r="CE145" s="97"/>
      <c r="CF145" s="97"/>
      <c r="CG145" s="97"/>
      <c r="CH145" s="97"/>
      <c r="CI145" s="97"/>
      <c r="CJ145" s="97"/>
      <c r="CK145" s="97"/>
      <c r="CL145" s="97"/>
      <c r="CM145" s="97"/>
      <c r="CN145" s="97"/>
      <c r="CO145" s="97"/>
      <c r="CP145" s="97"/>
      <c r="CQ145" s="97"/>
      <c r="CR145" s="97"/>
      <c r="CS145" s="97"/>
      <c r="CT145" s="97"/>
      <c r="CU145" s="97"/>
      <c r="CV145" s="97"/>
      <c r="CW145" s="97"/>
      <c r="CX145" s="97"/>
      <c r="CY145" s="97"/>
      <c r="CZ145" s="97"/>
    </row>
    <row r="146" spans="1:104">
      <c r="A146" t="s">
        <v>179</v>
      </c>
      <c r="C146" s="154" t="s">
        <v>488</v>
      </c>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c r="BI146" s="97"/>
      <c r="BJ146" s="97"/>
      <c r="BK146" s="97"/>
      <c r="BL146" s="97"/>
      <c r="BM146" s="97"/>
      <c r="BN146" s="97"/>
      <c r="BO146" s="97"/>
      <c r="BP146" s="97"/>
      <c r="BQ146" s="97"/>
      <c r="BR146" s="97"/>
      <c r="BS146" s="97"/>
      <c r="BT146" s="97"/>
      <c r="BU146" s="97"/>
      <c r="BV146" s="97"/>
      <c r="BW146" s="97"/>
      <c r="BX146" s="97"/>
      <c r="BY146" s="97"/>
      <c r="BZ146" s="97"/>
      <c r="CA146" s="97"/>
      <c r="CB146" s="97"/>
      <c r="CC146" s="97"/>
      <c r="CD146" s="97"/>
      <c r="CE146" s="97"/>
      <c r="CF146" s="97"/>
      <c r="CG146" s="97"/>
      <c r="CH146" s="97"/>
      <c r="CI146" s="97"/>
      <c r="CJ146" s="97"/>
      <c r="CK146" s="97"/>
      <c r="CL146" s="97"/>
      <c r="CM146" s="97"/>
      <c r="CN146" s="97"/>
      <c r="CO146" s="97"/>
      <c r="CP146" s="97"/>
      <c r="CQ146" s="97"/>
      <c r="CR146" s="97"/>
      <c r="CS146" s="97"/>
      <c r="CT146" s="97"/>
      <c r="CU146" s="97"/>
      <c r="CV146" s="97"/>
      <c r="CW146" s="97"/>
      <c r="CX146" s="97"/>
      <c r="CY146" s="97"/>
      <c r="CZ146" s="97"/>
    </row>
    <row r="147" spans="1:104">
      <c r="A147" t="s">
        <v>180</v>
      </c>
      <c r="C147" s="154" t="s">
        <v>470</v>
      </c>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c r="BI147" s="97"/>
      <c r="BJ147" s="97"/>
      <c r="BK147" s="97"/>
      <c r="BL147" s="97"/>
      <c r="BM147" s="97"/>
      <c r="BN147" s="97"/>
      <c r="BO147" s="97"/>
      <c r="BP147" s="97"/>
      <c r="BQ147" s="97"/>
      <c r="BR147" s="97"/>
      <c r="BS147" s="97"/>
      <c r="BT147" s="97"/>
      <c r="BU147" s="97"/>
      <c r="BV147" s="97"/>
      <c r="BW147" s="97"/>
      <c r="BX147" s="97"/>
      <c r="BY147" s="97"/>
      <c r="BZ147" s="97"/>
      <c r="CA147" s="97"/>
      <c r="CB147" s="97"/>
      <c r="CC147" s="97"/>
      <c r="CD147" s="97"/>
      <c r="CE147" s="97"/>
      <c r="CF147" s="97"/>
      <c r="CG147" s="97"/>
      <c r="CH147" s="97"/>
      <c r="CI147" s="97"/>
      <c r="CJ147" s="97"/>
      <c r="CK147" s="97"/>
      <c r="CL147" s="97"/>
      <c r="CM147" s="97"/>
      <c r="CN147" s="97"/>
      <c r="CO147" s="97"/>
      <c r="CP147" s="97"/>
      <c r="CQ147" s="97"/>
      <c r="CR147" s="97"/>
      <c r="CS147" s="97"/>
      <c r="CT147" s="97"/>
      <c r="CU147" s="97"/>
      <c r="CV147" s="97"/>
      <c r="CW147" s="97"/>
      <c r="CX147" s="97"/>
      <c r="CY147" s="97"/>
      <c r="CZ147" s="97"/>
    </row>
    <row r="148" spans="1:104">
      <c r="A148" t="s">
        <v>181</v>
      </c>
      <c r="C148" s="154" t="s">
        <v>700</v>
      </c>
      <c r="D148" s="95">
        <f>D293</f>
        <v>0</v>
      </c>
      <c r="E148" s="95">
        <f t="shared" ref="E148:BP148" si="87">E293</f>
        <v>0</v>
      </c>
      <c r="F148" s="95">
        <f t="shared" si="87"/>
        <v>0</v>
      </c>
      <c r="G148" s="95">
        <f t="shared" si="87"/>
        <v>0</v>
      </c>
      <c r="H148" s="95">
        <f t="shared" si="87"/>
        <v>0</v>
      </c>
      <c r="I148" s="95">
        <f t="shared" si="87"/>
        <v>0</v>
      </c>
      <c r="J148" s="95">
        <f t="shared" si="87"/>
        <v>0</v>
      </c>
      <c r="K148" s="95">
        <f t="shared" si="87"/>
        <v>0</v>
      </c>
      <c r="L148" s="95">
        <f t="shared" si="87"/>
        <v>0</v>
      </c>
      <c r="M148" s="95">
        <f t="shared" si="87"/>
        <v>0</v>
      </c>
      <c r="N148" s="95">
        <f t="shared" si="87"/>
        <v>0</v>
      </c>
      <c r="O148" s="95">
        <f t="shared" si="87"/>
        <v>0</v>
      </c>
      <c r="P148" s="95">
        <f t="shared" si="87"/>
        <v>0</v>
      </c>
      <c r="Q148" s="95">
        <f t="shared" si="87"/>
        <v>0</v>
      </c>
      <c r="R148" s="95">
        <f t="shared" si="87"/>
        <v>0</v>
      </c>
      <c r="S148" s="95">
        <f t="shared" si="87"/>
        <v>0</v>
      </c>
      <c r="T148" s="95">
        <f t="shared" si="87"/>
        <v>0</v>
      </c>
      <c r="U148" s="95">
        <f t="shared" si="87"/>
        <v>0</v>
      </c>
      <c r="V148" s="95">
        <f t="shared" si="87"/>
        <v>0</v>
      </c>
      <c r="W148" s="95">
        <f t="shared" si="87"/>
        <v>0</v>
      </c>
      <c r="X148" s="95">
        <f t="shared" si="87"/>
        <v>0</v>
      </c>
      <c r="Y148" s="95">
        <f t="shared" si="87"/>
        <v>0</v>
      </c>
      <c r="Z148" s="95">
        <f t="shared" si="87"/>
        <v>0</v>
      </c>
      <c r="AA148" s="95">
        <f t="shared" si="87"/>
        <v>0</v>
      </c>
      <c r="AB148" s="95">
        <f t="shared" si="87"/>
        <v>0</v>
      </c>
      <c r="AC148" s="95">
        <f t="shared" si="87"/>
        <v>0</v>
      </c>
      <c r="AD148" s="95">
        <f t="shared" si="87"/>
        <v>0</v>
      </c>
      <c r="AE148" s="95">
        <f t="shared" si="87"/>
        <v>0</v>
      </c>
      <c r="AF148" s="95">
        <f t="shared" si="87"/>
        <v>0</v>
      </c>
      <c r="AG148" s="95">
        <f t="shared" si="87"/>
        <v>0</v>
      </c>
      <c r="AH148" s="95">
        <f t="shared" si="87"/>
        <v>0</v>
      </c>
      <c r="AI148" s="95">
        <f t="shared" si="87"/>
        <v>0</v>
      </c>
      <c r="AJ148" s="95">
        <f t="shared" si="87"/>
        <v>0</v>
      </c>
      <c r="AK148" s="95">
        <f t="shared" si="87"/>
        <v>0</v>
      </c>
      <c r="AL148" s="95">
        <f t="shared" si="87"/>
        <v>0</v>
      </c>
      <c r="AM148" s="95">
        <f t="shared" si="87"/>
        <v>0</v>
      </c>
      <c r="AN148" s="95">
        <f t="shared" si="87"/>
        <v>0</v>
      </c>
      <c r="AO148" s="95">
        <f t="shared" si="87"/>
        <v>0</v>
      </c>
      <c r="AP148" s="95">
        <f t="shared" si="87"/>
        <v>0</v>
      </c>
      <c r="AQ148" s="95">
        <f t="shared" si="87"/>
        <v>0</v>
      </c>
      <c r="AR148" s="95">
        <f t="shared" si="87"/>
        <v>0</v>
      </c>
      <c r="AS148" s="95">
        <f t="shared" si="87"/>
        <v>0</v>
      </c>
      <c r="AT148" s="95">
        <f t="shared" si="87"/>
        <v>0</v>
      </c>
      <c r="AU148" s="95">
        <f t="shared" si="87"/>
        <v>0</v>
      </c>
      <c r="AV148" s="95">
        <f t="shared" si="87"/>
        <v>0</v>
      </c>
      <c r="AW148" s="95">
        <f t="shared" si="87"/>
        <v>0</v>
      </c>
      <c r="AX148" s="95">
        <f t="shared" si="87"/>
        <v>0</v>
      </c>
      <c r="AY148" s="95">
        <f t="shared" si="87"/>
        <v>0</v>
      </c>
      <c r="AZ148" s="95">
        <f t="shared" si="87"/>
        <v>0</v>
      </c>
      <c r="BA148" s="95">
        <f t="shared" si="87"/>
        <v>0</v>
      </c>
      <c r="BB148" s="95">
        <f t="shared" si="87"/>
        <v>0</v>
      </c>
      <c r="BC148" s="95">
        <f t="shared" si="87"/>
        <v>0</v>
      </c>
      <c r="BD148" s="95">
        <f t="shared" si="87"/>
        <v>0</v>
      </c>
      <c r="BE148" s="95">
        <f t="shared" si="87"/>
        <v>0</v>
      </c>
      <c r="BF148" s="95">
        <f t="shared" si="87"/>
        <v>0</v>
      </c>
      <c r="BG148" s="95">
        <f t="shared" si="87"/>
        <v>0</v>
      </c>
      <c r="BH148" s="95">
        <f t="shared" si="87"/>
        <v>0</v>
      </c>
      <c r="BI148" s="95">
        <f t="shared" si="87"/>
        <v>0</v>
      </c>
      <c r="BJ148" s="95">
        <f t="shared" si="87"/>
        <v>0</v>
      </c>
      <c r="BK148" s="95">
        <f t="shared" si="87"/>
        <v>0</v>
      </c>
      <c r="BL148" s="95">
        <f t="shared" si="87"/>
        <v>0</v>
      </c>
      <c r="BM148" s="95">
        <f t="shared" si="87"/>
        <v>0</v>
      </c>
      <c r="BN148" s="95">
        <f t="shared" si="87"/>
        <v>0</v>
      </c>
      <c r="BO148" s="95">
        <f t="shared" si="87"/>
        <v>0</v>
      </c>
      <c r="BP148" s="95">
        <f t="shared" si="87"/>
        <v>0</v>
      </c>
      <c r="BQ148" s="95">
        <f t="shared" ref="BQ148:CZ148" si="88">BQ293</f>
        <v>0</v>
      </c>
      <c r="BR148" s="95">
        <f t="shared" si="88"/>
        <v>0</v>
      </c>
      <c r="BS148" s="95">
        <f t="shared" si="88"/>
        <v>0</v>
      </c>
      <c r="BT148" s="95">
        <f t="shared" si="88"/>
        <v>0</v>
      </c>
      <c r="BU148" s="95">
        <f t="shared" si="88"/>
        <v>0</v>
      </c>
      <c r="BV148" s="95">
        <f t="shared" si="88"/>
        <v>0</v>
      </c>
      <c r="BW148" s="95">
        <f t="shared" si="88"/>
        <v>0</v>
      </c>
      <c r="BX148" s="95">
        <f t="shared" si="88"/>
        <v>0</v>
      </c>
      <c r="BY148" s="95">
        <f t="shared" si="88"/>
        <v>0</v>
      </c>
      <c r="BZ148" s="95">
        <f t="shared" si="88"/>
        <v>0</v>
      </c>
      <c r="CA148" s="95">
        <f t="shared" si="88"/>
        <v>0</v>
      </c>
      <c r="CB148" s="95">
        <f t="shared" si="88"/>
        <v>0</v>
      </c>
      <c r="CC148" s="95">
        <f t="shared" si="88"/>
        <v>0</v>
      </c>
      <c r="CD148" s="95">
        <f t="shared" si="88"/>
        <v>0</v>
      </c>
      <c r="CE148" s="95">
        <f t="shared" si="88"/>
        <v>0</v>
      </c>
      <c r="CF148" s="95">
        <f t="shared" si="88"/>
        <v>0</v>
      </c>
      <c r="CG148" s="95">
        <f t="shared" si="88"/>
        <v>0</v>
      </c>
      <c r="CH148" s="95">
        <f t="shared" si="88"/>
        <v>0</v>
      </c>
      <c r="CI148" s="95">
        <f t="shared" si="88"/>
        <v>0</v>
      </c>
      <c r="CJ148" s="95">
        <f t="shared" si="88"/>
        <v>0</v>
      </c>
      <c r="CK148" s="95">
        <f t="shared" si="88"/>
        <v>0</v>
      </c>
      <c r="CL148" s="95">
        <f t="shared" si="88"/>
        <v>0</v>
      </c>
      <c r="CM148" s="95">
        <f t="shared" si="88"/>
        <v>0</v>
      </c>
      <c r="CN148" s="95">
        <f t="shared" si="88"/>
        <v>0</v>
      </c>
      <c r="CO148" s="95">
        <f t="shared" si="88"/>
        <v>0</v>
      </c>
      <c r="CP148" s="95">
        <f t="shared" si="88"/>
        <v>0</v>
      </c>
      <c r="CQ148" s="95">
        <f t="shared" si="88"/>
        <v>0</v>
      </c>
      <c r="CR148" s="95">
        <f t="shared" si="88"/>
        <v>0</v>
      </c>
      <c r="CS148" s="95">
        <f t="shared" si="88"/>
        <v>0</v>
      </c>
      <c r="CT148" s="95">
        <f t="shared" si="88"/>
        <v>0</v>
      </c>
      <c r="CU148" s="95">
        <f t="shared" si="88"/>
        <v>0</v>
      </c>
      <c r="CV148" s="95">
        <f t="shared" si="88"/>
        <v>0</v>
      </c>
      <c r="CW148" s="95">
        <f t="shared" si="88"/>
        <v>0</v>
      </c>
      <c r="CX148" s="95">
        <f t="shared" si="88"/>
        <v>0</v>
      </c>
      <c r="CY148" s="95">
        <f t="shared" si="88"/>
        <v>0</v>
      </c>
      <c r="CZ148" s="95">
        <f t="shared" si="88"/>
        <v>0</v>
      </c>
    </row>
    <row r="149" spans="1:104">
      <c r="A149" t="s">
        <v>182</v>
      </c>
      <c r="C149" s="154" t="s">
        <v>699</v>
      </c>
      <c r="D149" s="95">
        <f>D295</f>
        <v>0</v>
      </c>
      <c r="E149" s="95">
        <f t="shared" ref="E149:BP149" si="89">E295</f>
        <v>0</v>
      </c>
      <c r="F149" s="95">
        <f t="shared" si="89"/>
        <v>0</v>
      </c>
      <c r="G149" s="95">
        <f t="shared" si="89"/>
        <v>0</v>
      </c>
      <c r="H149" s="95">
        <f t="shared" si="89"/>
        <v>0</v>
      </c>
      <c r="I149" s="95">
        <f t="shared" si="89"/>
        <v>0</v>
      </c>
      <c r="J149" s="95">
        <f t="shared" si="89"/>
        <v>0</v>
      </c>
      <c r="K149" s="95">
        <f t="shared" si="89"/>
        <v>0</v>
      </c>
      <c r="L149" s="95">
        <f t="shared" si="89"/>
        <v>0</v>
      </c>
      <c r="M149" s="95">
        <f t="shared" si="89"/>
        <v>0</v>
      </c>
      <c r="N149" s="95">
        <f t="shared" si="89"/>
        <v>0</v>
      </c>
      <c r="O149" s="95">
        <f t="shared" si="89"/>
        <v>0</v>
      </c>
      <c r="P149" s="95">
        <f t="shared" si="89"/>
        <v>0</v>
      </c>
      <c r="Q149" s="95">
        <f t="shared" si="89"/>
        <v>0</v>
      </c>
      <c r="R149" s="95">
        <f t="shared" si="89"/>
        <v>0</v>
      </c>
      <c r="S149" s="95">
        <f t="shared" si="89"/>
        <v>0</v>
      </c>
      <c r="T149" s="95">
        <f t="shared" si="89"/>
        <v>0</v>
      </c>
      <c r="U149" s="95">
        <f t="shared" si="89"/>
        <v>0</v>
      </c>
      <c r="V149" s="95">
        <f t="shared" si="89"/>
        <v>0</v>
      </c>
      <c r="W149" s="95">
        <f t="shared" si="89"/>
        <v>0</v>
      </c>
      <c r="X149" s="95">
        <f t="shared" si="89"/>
        <v>0</v>
      </c>
      <c r="Y149" s="95">
        <f t="shared" si="89"/>
        <v>0</v>
      </c>
      <c r="Z149" s="95">
        <f t="shared" si="89"/>
        <v>0</v>
      </c>
      <c r="AA149" s="95">
        <f t="shared" si="89"/>
        <v>0</v>
      </c>
      <c r="AB149" s="95">
        <f t="shared" si="89"/>
        <v>0</v>
      </c>
      <c r="AC149" s="95">
        <f t="shared" si="89"/>
        <v>0</v>
      </c>
      <c r="AD149" s="95">
        <f t="shared" si="89"/>
        <v>0</v>
      </c>
      <c r="AE149" s="95">
        <f t="shared" si="89"/>
        <v>0</v>
      </c>
      <c r="AF149" s="95">
        <f t="shared" si="89"/>
        <v>0</v>
      </c>
      <c r="AG149" s="95">
        <f t="shared" si="89"/>
        <v>0</v>
      </c>
      <c r="AH149" s="95">
        <f t="shared" si="89"/>
        <v>0</v>
      </c>
      <c r="AI149" s="95">
        <f t="shared" si="89"/>
        <v>0</v>
      </c>
      <c r="AJ149" s="95">
        <f t="shared" si="89"/>
        <v>0</v>
      </c>
      <c r="AK149" s="95">
        <f t="shared" si="89"/>
        <v>0</v>
      </c>
      <c r="AL149" s="95">
        <f t="shared" si="89"/>
        <v>0</v>
      </c>
      <c r="AM149" s="95">
        <f t="shared" si="89"/>
        <v>0</v>
      </c>
      <c r="AN149" s="95">
        <f t="shared" si="89"/>
        <v>0</v>
      </c>
      <c r="AO149" s="95">
        <f t="shared" si="89"/>
        <v>0</v>
      </c>
      <c r="AP149" s="95">
        <f t="shared" si="89"/>
        <v>0</v>
      </c>
      <c r="AQ149" s="95">
        <f t="shared" si="89"/>
        <v>0</v>
      </c>
      <c r="AR149" s="95">
        <f t="shared" si="89"/>
        <v>0</v>
      </c>
      <c r="AS149" s="95">
        <f t="shared" si="89"/>
        <v>0</v>
      </c>
      <c r="AT149" s="95">
        <f t="shared" si="89"/>
        <v>0</v>
      </c>
      <c r="AU149" s="95">
        <f t="shared" si="89"/>
        <v>0</v>
      </c>
      <c r="AV149" s="95">
        <f t="shared" si="89"/>
        <v>0</v>
      </c>
      <c r="AW149" s="95">
        <f t="shared" si="89"/>
        <v>0</v>
      </c>
      <c r="AX149" s="95">
        <f t="shared" si="89"/>
        <v>0</v>
      </c>
      <c r="AY149" s="95">
        <f t="shared" si="89"/>
        <v>0</v>
      </c>
      <c r="AZ149" s="95">
        <f t="shared" si="89"/>
        <v>0</v>
      </c>
      <c r="BA149" s="95">
        <f t="shared" si="89"/>
        <v>0</v>
      </c>
      <c r="BB149" s="95">
        <f t="shared" si="89"/>
        <v>0</v>
      </c>
      <c r="BC149" s="95">
        <f t="shared" si="89"/>
        <v>0</v>
      </c>
      <c r="BD149" s="95">
        <f t="shared" si="89"/>
        <v>0</v>
      </c>
      <c r="BE149" s="95">
        <f t="shared" si="89"/>
        <v>0</v>
      </c>
      <c r="BF149" s="95">
        <f t="shared" si="89"/>
        <v>0</v>
      </c>
      <c r="BG149" s="95">
        <f t="shared" si="89"/>
        <v>0</v>
      </c>
      <c r="BH149" s="95">
        <f t="shared" si="89"/>
        <v>0</v>
      </c>
      <c r="BI149" s="95">
        <f t="shared" si="89"/>
        <v>0</v>
      </c>
      <c r="BJ149" s="95">
        <f t="shared" si="89"/>
        <v>0</v>
      </c>
      <c r="BK149" s="95">
        <f t="shared" si="89"/>
        <v>0</v>
      </c>
      <c r="BL149" s="95">
        <f t="shared" si="89"/>
        <v>0</v>
      </c>
      <c r="BM149" s="95">
        <f t="shared" si="89"/>
        <v>0</v>
      </c>
      <c r="BN149" s="95">
        <f t="shared" si="89"/>
        <v>0</v>
      </c>
      <c r="BO149" s="95">
        <f t="shared" si="89"/>
        <v>0</v>
      </c>
      <c r="BP149" s="95">
        <f t="shared" si="89"/>
        <v>0</v>
      </c>
      <c r="BQ149" s="95">
        <f t="shared" ref="BQ149:CZ149" si="90">BQ295</f>
        <v>0</v>
      </c>
      <c r="BR149" s="95">
        <f t="shared" si="90"/>
        <v>0</v>
      </c>
      <c r="BS149" s="95">
        <f t="shared" si="90"/>
        <v>0</v>
      </c>
      <c r="BT149" s="95">
        <f t="shared" si="90"/>
        <v>0</v>
      </c>
      <c r="BU149" s="95">
        <f t="shared" si="90"/>
        <v>0</v>
      </c>
      <c r="BV149" s="95">
        <f t="shared" si="90"/>
        <v>0</v>
      </c>
      <c r="BW149" s="95">
        <f t="shared" si="90"/>
        <v>0</v>
      </c>
      <c r="BX149" s="95">
        <f t="shared" si="90"/>
        <v>0</v>
      </c>
      <c r="BY149" s="95">
        <f t="shared" si="90"/>
        <v>0</v>
      </c>
      <c r="BZ149" s="95">
        <f t="shared" si="90"/>
        <v>0</v>
      </c>
      <c r="CA149" s="95">
        <f t="shared" si="90"/>
        <v>0</v>
      </c>
      <c r="CB149" s="95">
        <f t="shared" si="90"/>
        <v>0</v>
      </c>
      <c r="CC149" s="95">
        <f t="shared" si="90"/>
        <v>0</v>
      </c>
      <c r="CD149" s="95">
        <f t="shared" si="90"/>
        <v>0</v>
      </c>
      <c r="CE149" s="95">
        <f t="shared" si="90"/>
        <v>0</v>
      </c>
      <c r="CF149" s="95">
        <f t="shared" si="90"/>
        <v>0</v>
      </c>
      <c r="CG149" s="95">
        <f t="shared" si="90"/>
        <v>0</v>
      </c>
      <c r="CH149" s="95">
        <f t="shared" si="90"/>
        <v>0</v>
      </c>
      <c r="CI149" s="95">
        <f t="shared" si="90"/>
        <v>0</v>
      </c>
      <c r="CJ149" s="95">
        <f t="shared" si="90"/>
        <v>0</v>
      </c>
      <c r="CK149" s="95">
        <f t="shared" si="90"/>
        <v>0</v>
      </c>
      <c r="CL149" s="95">
        <f t="shared" si="90"/>
        <v>0</v>
      </c>
      <c r="CM149" s="95">
        <f t="shared" si="90"/>
        <v>0</v>
      </c>
      <c r="CN149" s="95">
        <f t="shared" si="90"/>
        <v>0</v>
      </c>
      <c r="CO149" s="95">
        <f t="shared" si="90"/>
        <v>0</v>
      </c>
      <c r="CP149" s="95">
        <f t="shared" si="90"/>
        <v>0</v>
      </c>
      <c r="CQ149" s="95">
        <f t="shared" si="90"/>
        <v>0</v>
      </c>
      <c r="CR149" s="95">
        <f t="shared" si="90"/>
        <v>0</v>
      </c>
      <c r="CS149" s="95">
        <f t="shared" si="90"/>
        <v>0</v>
      </c>
      <c r="CT149" s="95">
        <f t="shared" si="90"/>
        <v>0</v>
      </c>
      <c r="CU149" s="95">
        <f t="shared" si="90"/>
        <v>0</v>
      </c>
      <c r="CV149" s="95">
        <f t="shared" si="90"/>
        <v>0</v>
      </c>
      <c r="CW149" s="95">
        <f t="shared" si="90"/>
        <v>0</v>
      </c>
      <c r="CX149" s="95">
        <f t="shared" si="90"/>
        <v>0</v>
      </c>
      <c r="CY149" s="95">
        <f t="shared" si="90"/>
        <v>0</v>
      </c>
      <c r="CZ149" s="95">
        <f t="shared" si="90"/>
        <v>0</v>
      </c>
    </row>
    <row r="150" spans="1:104">
      <c r="A150" t="s">
        <v>183</v>
      </c>
      <c r="C150" s="154" t="s">
        <v>471</v>
      </c>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97"/>
      <c r="BR150" s="97"/>
      <c r="BS150" s="97"/>
      <c r="BT150" s="97"/>
      <c r="BU150" s="97"/>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97"/>
      <c r="CS150" s="97"/>
      <c r="CT150" s="97"/>
      <c r="CU150" s="97"/>
      <c r="CV150" s="97"/>
      <c r="CW150" s="97"/>
      <c r="CX150" s="97"/>
      <c r="CY150" s="97"/>
      <c r="CZ150" s="97"/>
    </row>
    <row r="151" spans="1:104">
      <c r="A151" t="s">
        <v>184</v>
      </c>
      <c r="C151" s="154" t="s">
        <v>472</v>
      </c>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c r="BI151" s="97"/>
      <c r="BJ151" s="97"/>
      <c r="BK151" s="97"/>
      <c r="BL151" s="97"/>
      <c r="BM151" s="97"/>
      <c r="BN151" s="97"/>
      <c r="BO151" s="97"/>
      <c r="BP151" s="97"/>
      <c r="BQ151" s="97"/>
      <c r="BR151" s="97"/>
      <c r="BS151" s="97"/>
      <c r="BT151" s="97"/>
      <c r="BU151" s="97"/>
      <c r="BV151" s="97"/>
      <c r="BW151" s="97"/>
      <c r="BX151" s="97"/>
      <c r="BY151" s="97"/>
      <c r="BZ151" s="97"/>
      <c r="CA151" s="97"/>
      <c r="CB151" s="97"/>
      <c r="CC151" s="97"/>
      <c r="CD151" s="97"/>
      <c r="CE151" s="97"/>
      <c r="CF151" s="97"/>
      <c r="CG151" s="97"/>
      <c r="CH151" s="97"/>
      <c r="CI151" s="97"/>
      <c r="CJ151" s="97"/>
      <c r="CK151" s="97"/>
      <c r="CL151" s="97"/>
      <c r="CM151" s="97"/>
      <c r="CN151" s="97"/>
      <c r="CO151" s="97"/>
      <c r="CP151" s="97"/>
      <c r="CQ151" s="97"/>
      <c r="CR151" s="97"/>
      <c r="CS151" s="97"/>
      <c r="CT151" s="97"/>
      <c r="CU151" s="97"/>
      <c r="CV151" s="97"/>
      <c r="CW151" s="97"/>
      <c r="CX151" s="97"/>
      <c r="CY151" s="97"/>
      <c r="CZ151" s="97"/>
    </row>
    <row r="152" spans="1:104">
      <c r="A152" t="s">
        <v>185</v>
      </c>
      <c r="C152" s="154" t="s">
        <v>473</v>
      </c>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c r="BI152" s="97"/>
      <c r="BJ152" s="97"/>
      <c r="BK152" s="97"/>
      <c r="BL152" s="97"/>
      <c r="BM152" s="97"/>
      <c r="BN152" s="97"/>
      <c r="BO152" s="97"/>
      <c r="BP152" s="97"/>
      <c r="BQ152" s="97"/>
      <c r="BR152" s="97"/>
      <c r="BS152" s="97"/>
      <c r="BT152" s="97"/>
      <c r="BU152" s="97"/>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97"/>
      <c r="CS152" s="97"/>
      <c r="CT152" s="97"/>
      <c r="CU152" s="97"/>
      <c r="CV152" s="97"/>
      <c r="CW152" s="97"/>
      <c r="CX152" s="97"/>
      <c r="CY152" s="97"/>
      <c r="CZ152" s="97"/>
    </row>
    <row r="153" spans="1:104">
      <c r="A153" t="s">
        <v>186</v>
      </c>
      <c r="C153" s="154" t="s">
        <v>474</v>
      </c>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c r="BI153" s="97"/>
      <c r="BJ153" s="97"/>
      <c r="BK153" s="97"/>
      <c r="BL153" s="97"/>
      <c r="BM153" s="97"/>
      <c r="BN153" s="97"/>
      <c r="BO153" s="97"/>
      <c r="BP153" s="97"/>
      <c r="BQ153" s="97"/>
      <c r="BR153" s="97"/>
      <c r="BS153" s="97"/>
      <c r="BT153" s="97"/>
      <c r="BU153" s="97"/>
      <c r="BV153" s="97"/>
      <c r="BW153" s="97"/>
      <c r="BX153" s="97"/>
      <c r="BY153" s="97"/>
      <c r="BZ153" s="97"/>
      <c r="CA153" s="97"/>
      <c r="CB153" s="97"/>
      <c r="CC153" s="97"/>
      <c r="CD153" s="97"/>
      <c r="CE153" s="97"/>
      <c r="CF153" s="97"/>
      <c r="CG153" s="97"/>
      <c r="CH153" s="97"/>
      <c r="CI153" s="97"/>
      <c r="CJ153" s="97"/>
      <c r="CK153" s="97"/>
      <c r="CL153" s="97"/>
      <c r="CM153" s="97"/>
      <c r="CN153" s="97"/>
      <c r="CO153" s="97"/>
      <c r="CP153" s="97"/>
      <c r="CQ153" s="97"/>
      <c r="CR153" s="97"/>
      <c r="CS153" s="97"/>
      <c r="CT153" s="97"/>
      <c r="CU153" s="97"/>
      <c r="CV153" s="97"/>
      <c r="CW153" s="97"/>
      <c r="CX153" s="97"/>
      <c r="CY153" s="97"/>
      <c r="CZ153" s="97"/>
    </row>
    <row r="154" spans="1:104">
      <c r="A154" t="s">
        <v>187</v>
      </c>
      <c r="C154" s="154" t="s">
        <v>475</v>
      </c>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c r="BI154" s="97"/>
      <c r="BJ154" s="97"/>
      <c r="BK154" s="97"/>
      <c r="BL154" s="97"/>
      <c r="BM154" s="97"/>
      <c r="BN154" s="97"/>
      <c r="BO154" s="97"/>
      <c r="BP154" s="97"/>
      <c r="BQ154" s="97"/>
      <c r="BR154" s="97"/>
      <c r="BS154" s="97"/>
      <c r="BT154" s="97"/>
      <c r="BU154" s="97"/>
      <c r="BV154" s="97"/>
      <c r="BW154" s="97"/>
      <c r="BX154" s="97"/>
      <c r="BY154" s="97"/>
      <c r="BZ154" s="97"/>
      <c r="CA154" s="97"/>
      <c r="CB154" s="97"/>
      <c r="CC154" s="97"/>
      <c r="CD154" s="97"/>
      <c r="CE154" s="97"/>
      <c r="CF154" s="97"/>
      <c r="CG154" s="97"/>
      <c r="CH154" s="97"/>
      <c r="CI154" s="97"/>
      <c r="CJ154" s="97"/>
      <c r="CK154" s="97"/>
      <c r="CL154" s="97"/>
      <c r="CM154" s="97"/>
      <c r="CN154" s="97"/>
      <c r="CO154" s="97"/>
      <c r="CP154" s="97"/>
      <c r="CQ154" s="97"/>
      <c r="CR154" s="97"/>
      <c r="CS154" s="97"/>
      <c r="CT154" s="97"/>
      <c r="CU154" s="97"/>
      <c r="CV154" s="97"/>
      <c r="CW154" s="97"/>
      <c r="CX154" s="97"/>
      <c r="CY154" s="97"/>
      <c r="CZ154" s="97"/>
    </row>
    <row r="155" spans="1:104">
      <c r="A155" t="s">
        <v>188</v>
      </c>
      <c r="C155" s="154" t="s">
        <v>476</v>
      </c>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c r="BI155" s="97"/>
      <c r="BJ155" s="97"/>
      <c r="BK155" s="97"/>
      <c r="BL155" s="97"/>
      <c r="BM155" s="97"/>
      <c r="BN155" s="97"/>
      <c r="BO155" s="97"/>
      <c r="BP155" s="97"/>
      <c r="BQ155" s="97"/>
      <c r="BR155" s="97"/>
      <c r="BS155" s="97"/>
      <c r="BT155" s="97"/>
      <c r="BU155" s="97"/>
      <c r="BV155" s="97"/>
      <c r="BW155" s="97"/>
      <c r="BX155" s="97"/>
      <c r="BY155" s="97"/>
      <c r="BZ155" s="97"/>
      <c r="CA155" s="97"/>
      <c r="CB155" s="97"/>
      <c r="CC155" s="97"/>
      <c r="CD155" s="97"/>
      <c r="CE155" s="97"/>
      <c r="CF155" s="97"/>
      <c r="CG155" s="97"/>
      <c r="CH155" s="97"/>
      <c r="CI155" s="97"/>
      <c r="CJ155" s="97"/>
      <c r="CK155" s="97"/>
      <c r="CL155" s="97"/>
      <c r="CM155" s="97"/>
      <c r="CN155" s="97"/>
      <c r="CO155" s="97"/>
      <c r="CP155" s="97"/>
      <c r="CQ155" s="97"/>
      <c r="CR155" s="97"/>
      <c r="CS155" s="97"/>
      <c r="CT155" s="97"/>
      <c r="CU155" s="97"/>
      <c r="CV155" s="97"/>
      <c r="CW155" s="97"/>
      <c r="CX155" s="97"/>
      <c r="CY155" s="97"/>
      <c r="CZ155" s="97"/>
    </row>
    <row r="156" spans="1:104">
      <c r="A156" t="s">
        <v>189</v>
      </c>
      <c r="C156" s="154" t="s">
        <v>477</v>
      </c>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c r="BI156" s="97"/>
      <c r="BJ156" s="97"/>
      <c r="BK156" s="97"/>
      <c r="BL156" s="97"/>
      <c r="BM156" s="97"/>
      <c r="BN156" s="97"/>
      <c r="BO156" s="97"/>
      <c r="BP156" s="97"/>
      <c r="BQ156" s="97"/>
      <c r="BR156" s="97"/>
      <c r="BS156" s="97"/>
      <c r="BT156" s="97"/>
      <c r="BU156" s="97"/>
      <c r="BV156" s="97"/>
      <c r="BW156" s="97"/>
      <c r="BX156" s="97"/>
      <c r="BY156" s="97"/>
      <c r="BZ156" s="97"/>
      <c r="CA156" s="97"/>
      <c r="CB156" s="97"/>
      <c r="CC156" s="97"/>
      <c r="CD156" s="97"/>
      <c r="CE156" s="97"/>
      <c r="CF156" s="97"/>
      <c r="CG156" s="97"/>
      <c r="CH156" s="97"/>
      <c r="CI156" s="97"/>
      <c r="CJ156" s="97"/>
      <c r="CK156" s="97"/>
      <c r="CL156" s="97"/>
      <c r="CM156" s="97"/>
      <c r="CN156" s="97"/>
      <c r="CO156" s="97"/>
      <c r="CP156" s="97"/>
      <c r="CQ156" s="97"/>
      <c r="CR156" s="97"/>
      <c r="CS156" s="97"/>
      <c r="CT156" s="97"/>
      <c r="CU156" s="97"/>
      <c r="CV156" s="97"/>
      <c r="CW156" s="97"/>
      <c r="CX156" s="97"/>
      <c r="CY156" s="97"/>
      <c r="CZ156" s="97"/>
    </row>
    <row r="157" spans="1:104">
      <c r="A157" t="s">
        <v>190</v>
      </c>
      <c r="C157" s="154" t="s">
        <v>489</v>
      </c>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c r="BI157" s="97"/>
      <c r="BJ157" s="97"/>
      <c r="BK157" s="97"/>
      <c r="BL157" s="97"/>
      <c r="BM157" s="97"/>
      <c r="BN157" s="97"/>
      <c r="BO157" s="97"/>
      <c r="BP157" s="97"/>
      <c r="BQ157" s="97"/>
      <c r="BR157" s="97"/>
      <c r="BS157" s="97"/>
      <c r="BT157" s="97"/>
      <c r="BU157" s="97"/>
      <c r="BV157" s="97"/>
      <c r="BW157" s="97"/>
      <c r="BX157" s="97"/>
      <c r="BY157" s="97"/>
      <c r="BZ157" s="97"/>
      <c r="CA157" s="97"/>
      <c r="CB157" s="97"/>
      <c r="CC157" s="97"/>
      <c r="CD157" s="97"/>
      <c r="CE157" s="97"/>
      <c r="CF157" s="97"/>
      <c r="CG157" s="97"/>
      <c r="CH157" s="97"/>
      <c r="CI157" s="97"/>
      <c r="CJ157" s="97"/>
      <c r="CK157" s="97"/>
      <c r="CL157" s="97"/>
      <c r="CM157" s="97"/>
      <c r="CN157" s="97"/>
      <c r="CO157" s="97"/>
      <c r="CP157" s="97"/>
      <c r="CQ157" s="97"/>
      <c r="CR157" s="97"/>
      <c r="CS157" s="97"/>
      <c r="CT157" s="97"/>
      <c r="CU157" s="97"/>
      <c r="CV157" s="97"/>
      <c r="CW157" s="97"/>
      <c r="CX157" s="97"/>
      <c r="CY157" s="97"/>
      <c r="CZ157" s="97"/>
    </row>
    <row r="158" spans="1:104">
      <c r="A158" t="s">
        <v>191</v>
      </c>
      <c r="C158" s="154" t="s">
        <v>478</v>
      </c>
      <c r="D158" s="95">
        <f>D297</f>
        <v>0</v>
      </c>
      <c r="E158" s="95">
        <f t="shared" ref="E158:BP158" si="91">E297</f>
        <v>0</v>
      </c>
      <c r="F158" s="95">
        <f t="shared" si="91"/>
        <v>0</v>
      </c>
      <c r="G158" s="95">
        <f t="shared" si="91"/>
        <v>0</v>
      </c>
      <c r="H158" s="95">
        <f t="shared" si="91"/>
        <v>0</v>
      </c>
      <c r="I158" s="95">
        <f t="shared" si="91"/>
        <v>0</v>
      </c>
      <c r="J158" s="95">
        <f t="shared" si="91"/>
        <v>0</v>
      </c>
      <c r="K158" s="95">
        <f t="shared" si="91"/>
        <v>0</v>
      </c>
      <c r="L158" s="95">
        <f t="shared" si="91"/>
        <v>0</v>
      </c>
      <c r="M158" s="95">
        <f t="shared" si="91"/>
        <v>0</v>
      </c>
      <c r="N158" s="95">
        <f t="shared" si="91"/>
        <v>0</v>
      </c>
      <c r="O158" s="95">
        <f t="shared" si="91"/>
        <v>0</v>
      </c>
      <c r="P158" s="95">
        <f t="shared" si="91"/>
        <v>0</v>
      </c>
      <c r="Q158" s="95">
        <f t="shared" si="91"/>
        <v>0</v>
      </c>
      <c r="R158" s="95">
        <f t="shared" si="91"/>
        <v>0</v>
      </c>
      <c r="S158" s="95">
        <f t="shared" si="91"/>
        <v>0</v>
      </c>
      <c r="T158" s="95">
        <f t="shared" si="91"/>
        <v>0</v>
      </c>
      <c r="U158" s="95">
        <f t="shared" si="91"/>
        <v>0</v>
      </c>
      <c r="V158" s="95">
        <f t="shared" si="91"/>
        <v>0</v>
      </c>
      <c r="W158" s="95">
        <f t="shared" si="91"/>
        <v>0</v>
      </c>
      <c r="X158" s="95">
        <f t="shared" si="91"/>
        <v>0</v>
      </c>
      <c r="Y158" s="95">
        <f t="shared" si="91"/>
        <v>0</v>
      </c>
      <c r="Z158" s="95">
        <f t="shared" si="91"/>
        <v>0</v>
      </c>
      <c r="AA158" s="95">
        <f t="shared" si="91"/>
        <v>0</v>
      </c>
      <c r="AB158" s="95">
        <f t="shared" si="91"/>
        <v>0</v>
      </c>
      <c r="AC158" s="95">
        <f t="shared" si="91"/>
        <v>0</v>
      </c>
      <c r="AD158" s="95">
        <f t="shared" si="91"/>
        <v>0</v>
      </c>
      <c r="AE158" s="95">
        <f t="shared" si="91"/>
        <v>0</v>
      </c>
      <c r="AF158" s="95">
        <f t="shared" si="91"/>
        <v>0</v>
      </c>
      <c r="AG158" s="95">
        <f t="shared" si="91"/>
        <v>0</v>
      </c>
      <c r="AH158" s="95">
        <f t="shared" si="91"/>
        <v>0</v>
      </c>
      <c r="AI158" s="95">
        <f t="shared" si="91"/>
        <v>0</v>
      </c>
      <c r="AJ158" s="95">
        <f t="shared" si="91"/>
        <v>0</v>
      </c>
      <c r="AK158" s="95">
        <f t="shared" si="91"/>
        <v>0</v>
      </c>
      <c r="AL158" s="95">
        <f t="shared" si="91"/>
        <v>0</v>
      </c>
      <c r="AM158" s="95">
        <f t="shared" si="91"/>
        <v>0</v>
      </c>
      <c r="AN158" s="95">
        <f t="shared" si="91"/>
        <v>0</v>
      </c>
      <c r="AO158" s="95">
        <f t="shared" si="91"/>
        <v>0</v>
      </c>
      <c r="AP158" s="95">
        <f t="shared" si="91"/>
        <v>0</v>
      </c>
      <c r="AQ158" s="95">
        <f t="shared" si="91"/>
        <v>0</v>
      </c>
      <c r="AR158" s="95">
        <f t="shared" si="91"/>
        <v>0</v>
      </c>
      <c r="AS158" s="95">
        <f t="shared" si="91"/>
        <v>0</v>
      </c>
      <c r="AT158" s="95">
        <f t="shared" si="91"/>
        <v>0</v>
      </c>
      <c r="AU158" s="95">
        <f t="shared" si="91"/>
        <v>0</v>
      </c>
      <c r="AV158" s="95">
        <f t="shared" si="91"/>
        <v>0</v>
      </c>
      <c r="AW158" s="95">
        <f t="shared" si="91"/>
        <v>0</v>
      </c>
      <c r="AX158" s="95">
        <f t="shared" si="91"/>
        <v>0</v>
      </c>
      <c r="AY158" s="95">
        <f t="shared" si="91"/>
        <v>0</v>
      </c>
      <c r="AZ158" s="95">
        <f t="shared" si="91"/>
        <v>0</v>
      </c>
      <c r="BA158" s="95">
        <f t="shared" si="91"/>
        <v>0</v>
      </c>
      <c r="BB158" s="95">
        <f t="shared" si="91"/>
        <v>0</v>
      </c>
      <c r="BC158" s="95">
        <f t="shared" si="91"/>
        <v>0</v>
      </c>
      <c r="BD158" s="95">
        <f t="shared" si="91"/>
        <v>0</v>
      </c>
      <c r="BE158" s="95">
        <f t="shared" si="91"/>
        <v>0</v>
      </c>
      <c r="BF158" s="95">
        <f t="shared" si="91"/>
        <v>0</v>
      </c>
      <c r="BG158" s="95">
        <f t="shared" si="91"/>
        <v>0</v>
      </c>
      <c r="BH158" s="95">
        <f t="shared" si="91"/>
        <v>0</v>
      </c>
      <c r="BI158" s="95">
        <f t="shared" si="91"/>
        <v>0</v>
      </c>
      <c r="BJ158" s="95">
        <f t="shared" si="91"/>
        <v>0</v>
      </c>
      <c r="BK158" s="95">
        <f t="shared" si="91"/>
        <v>0</v>
      </c>
      <c r="BL158" s="95">
        <f t="shared" si="91"/>
        <v>0</v>
      </c>
      <c r="BM158" s="95">
        <f t="shared" si="91"/>
        <v>0</v>
      </c>
      <c r="BN158" s="95">
        <f t="shared" si="91"/>
        <v>0</v>
      </c>
      <c r="BO158" s="95">
        <f t="shared" si="91"/>
        <v>0</v>
      </c>
      <c r="BP158" s="95">
        <f t="shared" si="91"/>
        <v>0</v>
      </c>
      <c r="BQ158" s="95">
        <f t="shared" ref="BQ158:CZ158" si="92">BQ297</f>
        <v>0</v>
      </c>
      <c r="BR158" s="95">
        <f t="shared" si="92"/>
        <v>0</v>
      </c>
      <c r="BS158" s="95">
        <f t="shared" si="92"/>
        <v>0</v>
      </c>
      <c r="BT158" s="95">
        <f t="shared" si="92"/>
        <v>0</v>
      </c>
      <c r="BU158" s="95">
        <f t="shared" si="92"/>
        <v>0</v>
      </c>
      <c r="BV158" s="95">
        <f t="shared" si="92"/>
        <v>0</v>
      </c>
      <c r="BW158" s="95">
        <f t="shared" si="92"/>
        <v>0</v>
      </c>
      <c r="BX158" s="95">
        <f t="shared" si="92"/>
        <v>0</v>
      </c>
      <c r="BY158" s="95">
        <f t="shared" si="92"/>
        <v>0</v>
      </c>
      <c r="BZ158" s="95">
        <f t="shared" si="92"/>
        <v>0</v>
      </c>
      <c r="CA158" s="95">
        <f t="shared" si="92"/>
        <v>0</v>
      </c>
      <c r="CB158" s="95">
        <f t="shared" si="92"/>
        <v>0</v>
      </c>
      <c r="CC158" s="95">
        <f t="shared" si="92"/>
        <v>0</v>
      </c>
      <c r="CD158" s="95">
        <f t="shared" si="92"/>
        <v>0</v>
      </c>
      <c r="CE158" s="95">
        <f t="shared" si="92"/>
        <v>0</v>
      </c>
      <c r="CF158" s="95">
        <f t="shared" si="92"/>
        <v>0</v>
      </c>
      <c r="CG158" s="95">
        <f t="shared" si="92"/>
        <v>0</v>
      </c>
      <c r="CH158" s="95">
        <f t="shared" si="92"/>
        <v>0</v>
      </c>
      <c r="CI158" s="95">
        <f t="shared" si="92"/>
        <v>0</v>
      </c>
      <c r="CJ158" s="95">
        <f t="shared" si="92"/>
        <v>0</v>
      </c>
      <c r="CK158" s="95">
        <f t="shared" si="92"/>
        <v>0</v>
      </c>
      <c r="CL158" s="95">
        <f t="shared" si="92"/>
        <v>0</v>
      </c>
      <c r="CM158" s="95">
        <f t="shared" si="92"/>
        <v>0</v>
      </c>
      <c r="CN158" s="95">
        <f t="shared" si="92"/>
        <v>0</v>
      </c>
      <c r="CO158" s="95">
        <f t="shared" si="92"/>
        <v>0</v>
      </c>
      <c r="CP158" s="95">
        <f t="shared" si="92"/>
        <v>0</v>
      </c>
      <c r="CQ158" s="95">
        <f t="shared" si="92"/>
        <v>0</v>
      </c>
      <c r="CR158" s="95">
        <f t="shared" si="92"/>
        <v>0</v>
      </c>
      <c r="CS158" s="95">
        <f t="shared" si="92"/>
        <v>0</v>
      </c>
      <c r="CT158" s="95">
        <f t="shared" si="92"/>
        <v>0</v>
      </c>
      <c r="CU158" s="95">
        <f t="shared" si="92"/>
        <v>0</v>
      </c>
      <c r="CV158" s="95">
        <f t="shared" si="92"/>
        <v>0</v>
      </c>
      <c r="CW158" s="95">
        <f t="shared" si="92"/>
        <v>0</v>
      </c>
      <c r="CX158" s="95">
        <f t="shared" si="92"/>
        <v>0</v>
      </c>
      <c r="CY158" s="95">
        <f t="shared" si="92"/>
        <v>0</v>
      </c>
      <c r="CZ158" s="95">
        <f t="shared" si="92"/>
        <v>0</v>
      </c>
    </row>
    <row r="159" spans="1:104">
      <c r="A159" t="s">
        <v>192</v>
      </c>
      <c r="C159" s="154" t="s">
        <v>479</v>
      </c>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c r="BI159" s="97"/>
      <c r="BJ159" s="97"/>
      <c r="BK159" s="97"/>
      <c r="BL159" s="97"/>
      <c r="BM159" s="97"/>
      <c r="BN159" s="97"/>
      <c r="BO159" s="97"/>
      <c r="BP159" s="97"/>
      <c r="BQ159" s="97"/>
      <c r="BR159" s="97"/>
      <c r="BS159" s="97"/>
      <c r="BT159" s="97"/>
      <c r="BU159" s="97"/>
      <c r="BV159" s="97"/>
      <c r="BW159" s="97"/>
      <c r="BX159" s="97"/>
      <c r="BY159" s="97"/>
      <c r="BZ159" s="97"/>
      <c r="CA159" s="97"/>
      <c r="CB159" s="97"/>
      <c r="CC159" s="97"/>
      <c r="CD159" s="97"/>
      <c r="CE159" s="97"/>
      <c r="CF159" s="97"/>
      <c r="CG159" s="97"/>
      <c r="CH159" s="97"/>
      <c r="CI159" s="97"/>
      <c r="CJ159" s="97"/>
      <c r="CK159" s="97"/>
      <c r="CL159" s="97"/>
      <c r="CM159" s="97"/>
      <c r="CN159" s="97"/>
      <c r="CO159" s="97"/>
      <c r="CP159" s="97"/>
      <c r="CQ159" s="97"/>
      <c r="CR159" s="97"/>
      <c r="CS159" s="97"/>
      <c r="CT159" s="97"/>
      <c r="CU159" s="97"/>
      <c r="CV159" s="97"/>
      <c r="CW159" s="97"/>
      <c r="CX159" s="97"/>
      <c r="CY159" s="97"/>
      <c r="CZ159" s="97"/>
    </row>
    <row r="160" spans="1:104">
      <c r="A160" t="s">
        <v>193</v>
      </c>
      <c r="C160" s="155" t="s">
        <v>569</v>
      </c>
      <c r="D160" s="95">
        <f t="shared" ref="D160:AI160" si="93">SUM(D142:D159)</f>
        <v>0</v>
      </c>
      <c r="E160" s="95">
        <f t="shared" si="93"/>
        <v>0</v>
      </c>
      <c r="F160" s="95">
        <f t="shared" si="93"/>
        <v>0</v>
      </c>
      <c r="G160" s="95">
        <f t="shared" si="93"/>
        <v>0</v>
      </c>
      <c r="H160" s="95">
        <f t="shared" si="93"/>
        <v>0</v>
      </c>
      <c r="I160" s="95">
        <f t="shared" si="93"/>
        <v>0</v>
      </c>
      <c r="J160" s="95">
        <f t="shared" si="93"/>
        <v>0</v>
      </c>
      <c r="K160" s="95">
        <f t="shared" si="93"/>
        <v>0</v>
      </c>
      <c r="L160" s="95">
        <f t="shared" si="93"/>
        <v>0</v>
      </c>
      <c r="M160" s="95">
        <f t="shared" si="93"/>
        <v>0</v>
      </c>
      <c r="N160" s="95">
        <f t="shared" si="93"/>
        <v>0</v>
      </c>
      <c r="O160" s="95">
        <f t="shared" si="93"/>
        <v>0</v>
      </c>
      <c r="P160" s="95">
        <f t="shared" si="93"/>
        <v>0</v>
      </c>
      <c r="Q160" s="95">
        <f t="shared" si="93"/>
        <v>0</v>
      </c>
      <c r="R160" s="95">
        <f t="shared" si="93"/>
        <v>0</v>
      </c>
      <c r="S160" s="95">
        <f t="shared" si="93"/>
        <v>0</v>
      </c>
      <c r="T160" s="95">
        <f t="shared" si="93"/>
        <v>0</v>
      </c>
      <c r="U160" s="95">
        <f t="shared" si="93"/>
        <v>0</v>
      </c>
      <c r="V160" s="95">
        <f t="shared" si="93"/>
        <v>0</v>
      </c>
      <c r="W160" s="95">
        <f t="shared" si="93"/>
        <v>0</v>
      </c>
      <c r="X160" s="95">
        <f t="shared" si="93"/>
        <v>0</v>
      </c>
      <c r="Y160" s="95">
        <f t="shared" si="93"/>
        <v>0</v>
      </c>
      <c r="Z160" s="95">
        <f t="shared" si="93"/>
        <v>0</v>
      </c>
      <c r="AA160" s="95">
        <f t="shared" si="93"/>
        <v>0</v>
      </c>
      <c r="AB160" s="95">
        <f t="shared" si="93"/>
        <v>0</v>
      </c>
      <c r="AC160" s="95">
        <f t="shared" si="93"/>
        <v>0</v>
      </c>
      <c r="AD160" s="95">
        <f t="shared" si="93"/>
        <v>0</v>
      </c>
      <c r="AE160" s="95">
        <f t="shared" si="93"/>
        <v>0</v>
      </c>
      <c r="AF160" s="95">
        <f t="shared" si="93"/>
        <v>0</v>
      </c>
      <c r="AG160" s="95">
        <f t="shared" si="93"/>
        <v>0</v>
      </c>
      <c r="AH160" s="95">
        <f t="shared" si="93"/>
        <v>0</v>
      </c>
      <c r="AI160" s="95">
        <f t="shared" si="93"/>
        <v>0</v>
      </c>
      <c r="AJ160" s="95">
        <f t="shared" ref="AJ160:BO160" si="94">SUM(AJ142:AJ159)</f>
        <v>0</v>
      </c>
      <c r="AK160" s="95">
        <f t="shared" si="94"/>
        <v>0</v>
      </c>
      <c r="AL160" s="95">
        <f t="shared" si="94"/>
        <v>0</v>
      </c>
      <c r="AM160" s="95">
        <f t="shared" si="94"/>
        <v>0</v>
      </c>
      <c r="AN160" s="95">
        <f t="shared" si="94"/>
        <v>0</v>
      </c>
      <c r="AO160" s="95">
        <f t="shared" si="94"/>
        <v>0</v>
      </c>
      <c r="AP160" s="95">
        <f t="shared" si="94"/>
        <v>0</v>
      </c>
      <c r="AQ160" s="95">
        <f t="shared" si="94"/>
        <v>0</v>
      </c>
      <c r="AR160" s="95">
        <f t="shared" si="94"/>
        <v>0</v>
      </c>
      <c r="AS160" s="95">
        <f t="shared" si="94"/>
        <v>0</v>
      </c>
      <c r="AT160" s="95">
        <f t="shared" si="94"/>
        <v>0</v>
      </c>
      <c r="AU160" s="95">
        <f t="shared" si="94"/>
        <v>0</v>
      </c>
      <c r="AV160" s="95">
        <f t="shared" si="94"/>
        <v>0</v>
      </c>
      <c r="AW160" s="95">
        <f t="shared" si="94"/>
        <v>0</v>
      </c>
      <c r="AX160" s="95">
        <f t="shared" si="94"/>
        <v>0</v>
      </c>
      <c r="AY160" s="95">
        <f t="shared" si="94"/>
        <v>0</v>
      </c>
      <c r="AZ160" s="95">
        <f t="shared" si="94"/>
        <v>0</v>
      </c>
      <c r="BA160" s="95">
        <f t="shared" si="94"/>
        <v>0</v>
      </c>
      <c r="BB160" s="95">
        <f t="shared" si="94"/>
        <v>0</v>
      </c>
      <c r="BC160" s="95">
        <f t="shared" si="94"/>
        <v>0</v>
      </c>
      <c r="BD160" s="95">
        <f t="shared" si="94"/>
        <v>0</v>
      </c>
      <c r="BE160" s="95">
        <f t="shared" si="94"/>
        <v>0</v>
      </c>
      <c r="BF160" s="95">
        <f t="shared" si="94"/>
        <v>0</v>
      </c>
      <c r="BG160" s="95">
        <f t="shared" si="94"/>
        <v>0</v>
      </c>
      <c r="BH160" s="95">
        <f t="shared" si="94"/>
        <v>0</v>
      </c>
      <c r="BI160" s="95">
        <f t="shared" si="94"/>
        <v>0</v>
      </c>
      <c r="BJ160" s="95">
        <f t="shared" si="94"/>
        <v>0</v>
      </c>
      <c r="BK160" s="95">
        <f t="shared" si="94"/>
        <v>0</v>
      </c>
      <c r="BL160" s="95" t="e">
        <f t="shared" si="94"/>
        <v>#REF!</v>
      </c>
      <c r="BM160" s="95" t="e">
        <f t="shared" si="94"/>
        <v>#REF!</v>
      </c>
      <c r="BN160" s="95" t="e">
        <f t="shared" si="94"/>
        <v>#REF!</v>
      </c>
      <c r="BO160" s="95" t="e">
        <f t="shared" si="94"/>
        <v>#REF!</v>
      </c>
      <c r="BP160" s="95" t="e">
        <f t="shared" ref="BP160:CU160" si="95">SUM(BP142:BP159)</f>
        <v>#REF!</v>
      </c>
      <c r="BQ160" s="95" t="e">
        <f t="shared" si="95"/>
        <v>#REF!</v>
      </c>
      <c r="BR160" s="95" t="e">
        <f t="shared" si="95"/>
        <v>#REF!</v>
      </c>
      <c r="BS160" s="95" t="e">
        <f t="shared" si="95"/>
        <v>#REF!</v>
      </c>
      <c r="BT160" s="95" t="e">
        <f t="shared" si="95"/>
        <v>#REF!</v>
      </c>
      <c r="BU160" s="95" t="e">
        <f t="shared" si="95"/>
        <v>#REF!</v>
      </c>
      <c r="BV160" s="95" t="e">
        <f t="shared" si="95"/>
        <v>#REF!</v>
      </c>
      <c r="BW160" s="95" t="e">
        <f t="shared" si="95"/>
        <v>#REF!</v>
      </c>
      <c r="BX160" s="95" t="e">
        <f t="shared" si="95"/>
        <v>#REF!</v>
      </c>
      <c r="BY160" s="95" t="e">
        <f t="shared" si="95"/>
        <v>#REF!</v>
      </c>
      <c r="BZ160" s="95" t="e">
        <f t="shared" si="95"/>
        <v>#REF!</v>
      </c>
      <c r="CA160" s="95" t="e">
        <f t="shared" si="95"/>
        <v>#REF!</v>
      </c>
      <c r="CB160" s="95" t="e">
        <f t="shared" si="95"/>
        <v>#REF!</v>
      </c>
      <c r="CC160" s="95" t="e">
        <f t="shared" si="95"/>
        <v>#REF!</v>
      </c>
      <c r="CD160" s="95" t="e">
        <f t="shared" si="95"/>
        <v>#REF!</v>
      </c>
      <c r="CE160" s="95" t="e">
        <f t="shared" si="95"/>
        <v>#REF!</v>
      </c>
      <c r="CF160" s="95" t="e">
        <f t="shared" si="95"/>
        <v>#REF!</v>
      </c>
      <c r="CG160" s="95" t="e">
        <f t="shared" si="95"/>
        <v>#REF!</v>
      </c>
      <c r="CH160" s="95" t="e">
        <f t="shared" si="95"/>
        <v>#REF!</v>
      </c>
      <c r="CI160" s="95" t="e">
        <f t="shared" si="95"/>
        <v>#REF!</v>
      </c>
      <c r="CJ160" s="95" t="e">
        <f t="shared" si="95"/>
        <v>#REF!</v>
      </c>
      <c r="CK160" s="95" t="e">
        <f t="shared" si="95"/>
        <v>#REF!</v>
      </c>
      <c r="CL160" s="95" t="e">
        <f t="shared" si="95"/>
        <v>#REF!</v>
      </c>
      <c r="CM160" s="95" t="e">
        <f t="shared" si="95"/>
        <v>#REF!</v>
      </c>
      <c r="CN160" s="95" t="e">
        <f t="shared" si="95"/>
        <v>#REF!</v>
      </c>
      <c r="CO160" s="95" t="e">
        <f t="shared" si="95"/>
        <v>#REF!</v>
      </c>
      <c r="CP160" s="95" t="e">
        <f t="shared" si="95"/>
        <v>#REF!</v>
      </c>
      <c r="CQ160" s="95" t="e">
        <f t="shared" si="95"/>
        <v>#REF!</v>
      </c>
      <c r="CR160" s="95" t="e">
        <f t="shared" si="95"/>
        <v>#REF!</v>
      </c>
      <c r="CS160" s="95" t="e">
        <f t="shared" si="95"/>
        <v>#REF!</v>
      </c>
      <c r="CT160" s="95" t="e">
        <f t="shared" si="95"/>
        <v>#REF!</v>
      </c>
      <c r="CU160" s="95" t="e">
        <f t="shared" si="95"/>
        <v>#REF!</v>
      </c>
      <c r="CV160" s="95" t="e">
        <f t="shared" ref="CV160:CZ160" si="96">SUM(CV142:CV159)</f>
        <v>#REF!</v>
      </c>
      <c r="CW160" s="95" t="e">
        <f t="shared" si="96"/>
        <v>#REF!</v>
      </c>
      <c r="CX160" s="95" t="e">
        <f t="shared" si="96"/>
        <v>#REF!</v>
      </c>
      <c r="CY160" s="95" t="e">
        <f t="shared" si="96"/>
        <v>#REF!</v>
      </c>
      <c r="CZ160" s="95" t="e">
        <f t="shared" si="96"/>
        <v>#REF!</v>
      </c>
    </row>
    <row r="161" spans="1:104">
      <c r="A161" t="s">
        <v>194</v>
      </c>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6"/>
      <c r="AM161" s="96"/>
      <c r="AN161" s="96"/>
      <c r="AO161" s="96"/>
      <c r="AP161" s="96"/>
      <c r="AQ161" s="96"/>
      <c r="AR161" s="96"/>
      <c r="AS161" s="96"/>
      <c r="AT161" s="96"/>
      <c r="AU161" s="96"/>
      <c r="AV161" s="96"/>
      <c r="AW161" s="96"/>
      <c r="AX161" s="96"/>
      <c r="AY161" s="96"/>
      <c r="AZ161" s="96"/>
      <c r="BA161" s="96"/>
      <c r="BB161" s="96"/>
      <c r="BC161" s="96"/>
      <c r="BD161" s="96"/>
      <c r="BE161" s="96"/>
      <c r="BF161" s="96"/>
      <c r="BG161" s="96"/>
      <c r="BH161" s="96"/>
      <c r="BI161" s="96"/>
      <c r="BJ161" s="96"/>
      <c r="BK161" s="96"/>
      <c r="BL161" s="96"/>
      <c r="BM161" s="96"/>
      <c r="BN161" s="96"/>
      <c r="BO161" s="96"/>
      <c r="BP161" s="96"/>
      <c r="BQ161" s="96"/>
      <c r="BR161" s="96"/>
      <c r="BS161" s="96"/>
      <c r="BT161" s="96"/>
      <c r="BU161" s="96"/>
      <c r="BV161" s="96"/>
      <c r="BW161" s="96"/>
      <c r="BX161" s="96"/>
      <c r="BY161" s="96"/>
      <c r="BZ161" s="96"/>
      <c r="CA161" s="96"/>
      <c r="CB161" s="96"/>
      <c r="CC161" s="96"/>
      <c r="CD161" s="96"/>
      <c r="CE161" s="96"/>
      <c r="CF161" s="96"/>
      <c r="CG161" s="96"/>
      <c r="CH161" s="96"/>
      <c r="CI161" s="96"/>
      <c r="CJ161" s="96"/>
      <c r="CK161" s="96"/>
      <c r="CL161" s="96"/>
      <c r="CM161" s="96"/>
      <c r="CN161" s="96"/>
      <c r="CO161" s="96"/>
      <c r="CP161" s="96"/>
      <c r="CQ161" s="96"/>
      <c r="CR161" s="96"/>
      <c r="CS161" s="96"/>
      <c r="CT161" s="96"/>
      <c r="CU161" s="96"/>
      <c r="CV161" s="96"/>
      <c r="CW161" s="96"/>
      <c r="CX161" s="96"/>
      <c r="CY161" s="96"/>
      <c r="CZ161" s="96"/>
    </row>
    <row r="162" spans="1:104">
      <c r="A162" t="s">
        <v>195</v>
      </c>
      <c r="D162" s="96"/>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c r="AF162" s="96"/>
      <c r="AG162" s="96"/>
      <c r="AH162" s="96"/>
      <c r="AI162" s="96"/>
      <c r="AJ162" s="96"/>
      <c r="AK162" s="96"/>
      <c r="AL162" s="96"/>
      <c r="AM162" s="96"/>
      <c r="AN162" s="96"/>
      <c r="AO162" s="96"/>
      <c r="AP162" s="96"/>
      <c r="AQ162" s="96"/>
      <c r="AR162" s="96"/>
      <c r="AS162" s="96"/>
      <c r="AT162" s="96"/>
      <c r="AU162" s="96"/>
      <c r="AV162" s="96"/>
      <c r="AW162" s="96"/>
      <c r="AX162" s="96"/>
      <c r="AY162" s="96"/>
      <c r="AZ162" s="96"/>
      <c r="BA162" s="96"/>
      <c r="BB162" s="96"/>
      <c r="BC162" s="96"/>
      <c r="BD162" s="96"/>
      <c r="BE162" s="96"/>
      <c r="BF162" s="96"/>
      <c r="BG162" s="96"/>
      <c r="BH162" s="96"/>
      <c r="BI162" s="96"/>
      <c r="BJ162" s="96"/>
      <c r="BK162" s="96"/>
      <c r="BL162" s="96"/>
      <c r="BM162" s="96"/>
      <c r="BN162" s="96"/>
      <c r="BO162" s="96"/>
      <c r="BP162" s="96"/>
      <c r="BQ162" s="96"/>
      <c r="BR162" s="96"/>
      <c r="BS162" s="96"/>
      <c r="BT162" s="96"/>
      <c r="BU162" s="96"/>
      <c r="BV162" s="96"/>
      <c r="BW162" s="96"/>
      <c r="BX162" s="96"/>
      <c r="BY162" s="96"/>
      <c r="BZ162" s="96"/>
      <c r="CA162" s="96"/>
      <c r="CB162" s="96"/>
      <c r="CC162" s="96"/>
      <c r="CD162" s="96"/>
      <c r="CE162" s="96"/>
      <c r="CF162" s="96"/>
      <c r="CG162" s="96"/>
      <c r="CH162" s="96"/>
      <c r="CI162" s="96"/>
      <c r="CJ162" s="96"/>
      <c r="CK162" s="96"/>
      <c r="CL162" s="96"/>
      <c r="CM162" s="96"/>
      <c r="CN162" s="96"/>
      <c r="CO162" s="96"/>
      <c r="CP162" s="96"/>
      <c r="CQ162" s="96"/>
      <c r="CR162" s="96"/>
      <c r="CS162" s="96"/>
      <c r="CT162" s="96"/>
      <c r="CU162" s="96"/>
      <c r="CV162" s="96"/>
      <c r="CW162" s="96"/>
      <c r="CX162" s="96"/>
      <c r="CY162" s="96"/>
      <c r="CZ162" s="96"/>
    </row>
    <row r="163" spans="1:104">
      <c r="A163" t="s">
        <v>196</v>
      </c>
      <c r="B163" t="s">
        <v>652</v>
      </c>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c r="AH163" s="96"/>
      <c r="AI163" s="96"/>
      <c r="AJ163" s="96"/>
      <c r="AK163" s="96"/>
      <c r="AL163" s="96"/>
      <c r="AM163" s="96"/>
      <c r="AN163" s="96"/>
      <c r="AO163" s="96"/>
      <c r="AP163" s="96"/>
      <c r="AQ163" s="96"/>
      <c r="AR163" s="96"/>
      <c r="AS163" s="96"/>
      <c r="AT163" s="96"/>
      <c r="AU163" s="96"/>
      <c r="AV163" s="96"/>
      <c r="AW163" s="96"/>
      <c r="AX163" s="96"/>
      <c r="AY163" s="96"/>
      <c r="AZ163" s="96"/>
      <c r="BA163" s="96"/>
      <c r="BB163" s="96"/>
      <c r="BC163" s="96"/>
      <c r="BD163" s="96"/>
      <c r="BE163" s="96"/>
      <c r="BF163" s="96"/>
      <c r="BG163" s="96"/>
      <c r="BH163" s="96"/>
      <c r="BI163" s="96"/>
      <c r="BJ163" s="96"/>
      <c r="BK163" s="96"/>
      <c r="BL163" s="96"/>
      <c r="BM163" s="96"/>
      <c r="BN163" s="96"/>
      <c r="BO163" s="96"/>
      <c r="BP163" s="96"/>
      <c r="BQ163" s="96"/>
      <c r="BR163" s="96"/>
      <c r="BS163" s="96"/>
      <c r="BT163" s="96"/>
      <c r="BU163" s="96"/>
      <c r="BV163" s="96"/>
      <c r="BW163" s="96"/>
      <c r="BX163" s="96"/>
      <c r="BY163" s="96"/>
      <c r="BZ163" s="96"/>
      <c r="CA163" s="96"/>
      <c r="CB163" s="96"/>
      <c r="CC163" s="96"/>
      <c r="CD163" s="96"/>
      <c r="CE163" s="96"/>
      <c r="CF163" s="96"/>
      <c r="CG163" s="96"/>
      <c r="CH163" s="96"/>
      <c r="CI163" s="96"/>
      <c r="CJ163" s="96"/>
      <c r="CK163" s="96"/>
      <c r="CL163" s="96"/>
      <c r="CM163" s="96"/>
      <c r="CN163" s="96"/>
      <c r="CO163" s="96"/>
      <c r="CP163" s="96"/>
      <c r="CQ163" s="96"/>
      <c r="CR163" s="96"/>
      <c r="CS163" s="96"/>
      <c r="CT163" s="96"/>
      <c r="CU163" s="96"/>
      <c r="CV163" s="96"/>
      <c r="CW163" s="96"/>
      <c r="CX163" s="96"/>
      <c r="CY163" s="96"/>
      <c r="CZ163" s="96"/>
    </row>
    <row r="164" spans="1:104">
      <c r="A164" t="s">
        <v>197</v>
      </c>
      <c r="C164" s="154" t="s">
        <v>480</v>
      </c>
      <c r="D164" s="95">
        <f t="shared" ref="D164:AI164" si="97">MAX(0,D75-D160)</f>
        <v>0</v>
      </c>
      <c r="E164" s="95">
        <f t="shared" si="97"/>
        <v>0</v>
      </c>
      <c r="F164" s="95">
        <f t="shared" si="97"/>
        <v>0</v>
      </c>
      <c r="G164" s="95">
        <f t="shared" si="97"/>
        <v>0</v>
      </c>
      <c r="H164" s="95">
        <f t="shared" si="97"/>
        <v>0</v>
      </c>
      <c r="I164" s="95">
        <f t="shared" si="97"/>
        <v>0</v>
      </c>
      <c r="J164" s="95">
        <f t="shared" si="97"/>
        <v>0</v>
      </c>
      <c r="K164" s="95">
        <f t="shared" si="97"/>
        <v>0</v>
      </c>
      <c r="L164" s="95">
        <f t="shared" si="97"/>
        <v>0</v>
      </c>
      <c r="M164" s="95">
        <f t="shared" si="97"/>
        <v>0</v>
      </c>
      <c r="N164" s="95">
        <f t="shared" si="97"/>
        <v>0</v>
      </c>
      <c r="O164" s="95">
        <f t="shared" si="97"/>
        <v>0</v>
      </c>
      <c r="P164" s="95">
        <f t="shared" si="97"/>
        <v>0</v>
      </c>
      <c r="Q164" s="95">
        <f t="shared" si="97"/>
        <v>0</v>
      </c>
      <c r="R164" s="95">
        <f t="shared" si="97"/>
        <v>0</v>
      </c>
      <c r="S164" s="95">
        <f t="shared" si="97"/>
        <v>0</v>
      </c>
      <c r="T164" s="95">
        <f t="shared" si="97"/>
        <v>0</v>
      </c>
      <c r="U164" s="95">
        <f t="shared" si="97"/>
        <v>0</v>
      </c>
      <c r="V164" s="95">
        <f t="shared" si="97"/>
        <v>0</v>
      </c>
      <c r="W164" s="95">
        <f t="shared" si="97"/>
        <v>0</v>
      </c>
      <c r="X164" s="95">
        <f t="shared" si="97"/>
        <v>0</v>
      </c>
      <c r="Y164" s="95">
        <f t="shared" si="97"/>
        <v>0</v>
      </c>
      <c r="Z164" s="95">
        <f t="shared" si="97"/>
        <v>0</v>
      </c>
      <c r="AA164" s="95">
        <f t="shared" si="97"/>
        <v>0</v>
      </c>
      <c r="AB164" s="95">
        <f t="shared" si="97"/>
        <v>0</v>
      </c>
      <c r="AC164" s="95">
        <f t="shared" si="97"/>
        <v>0</v>
      </c>
      <c r="AD164" s="95">
        <f t="shared" si="97"/>
        <v>0</v>
      </c>
      <c r="AE164" s="95">
        <f t="shared" si="97"/>
        <v>0</v>
      </c>
      <c r="AF164" s="95">
        <f t="shared" si="97"/>
        <v>0</v>
      </c>
      <c r="AG164" s="95">
        <f t="shared" si="97"/>
        <v>0</v>
      </c>
      <c r="AH164" s="95">
        <f t="shared" si="97"/>
        <v>0</v>
      </c>
      <c r="AI164" s="95">
        <f t="shared" si="97"/>
        <v>0</v>
      </c>
      <c r="AJ164" s="95">
        <f t="shared" ref="AJ164:BO164" si="98">MAX(0,AJ75-AJ160)</f>
        <v>0</v>
      </c>
      <c r="AK164" s="95">
        <f t="shared" si="98"/>
        <v>0</v>
      </c>
      <c r="AL164" s="95">
        <f t="shared" si="98"/>
        <v>0</v>
      </c>
      <c r="AM164" s="95">
        <f t="shared" si="98"/>
        <v>0</v>
      </c>
      <c r="AN164" s="95">
        <f t="shared" si="98"/>
        <v>0</v>
      </c>
      <c r="AO164" s="95">
        <f t="shared" si="98"/>
        <v>0</v>
      </c>
      <c r="AP164" s="95">
        <f t="shared" si="98"/>
        <v>0</v>
      </c>
      <c r="AQ164" s="95">
        <f t="shared" si="98"/>
        <v>0</v>
      </c>
      <c r="AR164" s="95">
        <f t="shared" si="98"/>
        <v>0</v>
      </c>
      <c r="AS164" s="95">
        <f t="shared" si="98"/>
        <v>0</v>
      </c>
      <c r="AT164" s="95">
        <f t="shared" si="98"/>
        <v>0</v>
      </c>
      <c r="AU164" s="95">
        <f t="shared" si="98"/>
        <v>0</v>
      </c>
      <c r="AV164" s="95">
        <f t="shared" si="98"/>
        <v>0</v>
      </c>
      <c r="AW164" s="95">
        <f t="shared" si="98"/>
        <v>0</v>
      </c>
      <c r="AX164" s="95">
        <f t="shared" si="98"/>
        <v>0</v>
      </c>
      <c r="AY164" s="95">
        <f t="shared" si="98"/>
        <v>0</v>
      </c>
      <c r="AZ164" s="95">
        <f t="shared" si="98"/>
        <v>0</v>
      </c>
      <c r="BA164" s="95">
        <f t="shared" si="98"/>
        <v>0</v>
      </c>
      <c r="BB164" s="95">
        <f t="shared" si="98"/>
        <v>0</v>
      </c>
      <c r="BC164" s="95">
        <f t="shared" si="98"/>
        <v>0</v>
      </c>
      <c r="BD164" s="95">
        <f t="shared" si="98"/>
        <v>0</v>
      </c>
      <c r="BE164" s="95">
        <f t="shared" si="98"/>
        <v>0</v>
      </c>
      <c r="BF164" s="95">
        <f t="shared" si="98"/>
        <v>0</v>
      </c>
      <c r="BG164" s="95">
        <f t="shared" si="98"/>
        <v>0</v>
      </c>
      <c r="BH164" s="95">
        <f t="shared" si="98"/>
        <v>0</v>
      </c>
      <c r="BI164" s="95">
        <f t="shared" si="98"/>
        <v>0</v>
      </c>
      <c r="BJ164" s="95">
        <f t="shared" si="98"/>
        <v>0</v>
      </c>
      <c r="BK164" s="95">
        <f t="shared" si="98"/>
        <v>0</v>
      </c>
      <c r="BL164" s="95" t="e">
        <f t="shared" si="98"/>
        <v>#REF!</v>
      </c>
      <c r="BM164" s="95" t="e">
        <f t="shared" si="98"/>
        <v>#REF!</v>
      </c>
      <c r="BN164" s="95" t="e">
        <f t="shared" si="98"/>
        <v>#REF!</v>
      </c>
      <c r="BO164" s="95" t="e">
        <f t="shared" si="98"/>
        <v>#REF!</v>
      </c>
      <c r="BP164" s="95" t="e">
        <f t="shared" ref="BP164:CZ164" si="99">MAX(0,BP75-BP160)</f>
        <v>#REF!</v>
      </c>
      <c r="BQ164" s="95" t="e">
        <f t="shared" si="99"/>
        <v>#REF!</v>
      </c>
      <c r="BR164" s="95" t="e">
        <f t="shared" si="99"/>
        <v>#REF!</v>
      </c>
      <c r="BS164" s="95" t="e">
        <f t="shared" si="99"/>
        <v>#REF!</v>
      </c>
      <c r="BT164" s="95" t="e">
        <f t="shared" si="99"/>
        <v>#REF!</v>
      </c>
      <c r="BU164" s="95" t="e">
        <f t="shared" si="99"/>
        <v>#REF!</v>
      </c>
      <c r="BV164" s="95" t="e">
        <f t="shared" si="99"/>
        <v>#REF!</v>
      </c>
      <c r="BW164" s="95" t="e">
        <f t="shared" si="99"/>
        <v>#REF!</v>
      </c>
      <c r="BX164" s="95" t="e">
        <f t="shared" si="99"/>
        <v>#REF!</v>
      </c>
      <c r="BY164" s="95" t="e">
        <f t="shared" si="99"/>
        <v>#REF!</v>
      </c>
      <c r="BZ164" s="95" t="e">
        <f t="shared" si="99"/>
        <v>#REF!</v>
      </c>
      <c r="CA164" s="95" t="e">
        <f t="shared" si="99"/>
        <v>#REF!</v>
      </c>
      <c r="CB164" s="95" t="e">
        <f t="shared" si="99"/>
        <v>#REF!</v>
      </c>
      <c r="CC164" s="95" t="e">
        <f t="shared" si="99"/>
        <v>#REF!</v>
      </c>
      <c r="CD164" s="95" t="e">
        <f t="shared" si="99"/>
        <v>#REF!</v>
      </c>
      <c r="CE164" s="95" t="e">
        <f t="shared" si="99"/>
        <v>#REF!</v>
      </c>
      <c r="CF164" s="95" t="e">
        <f t="shared" si="99"/>
        <v>#REF!</v>
      </c>
      <c r="CG164" s="95" t="e">
        <f t="shared" si="99"/>
        <v>#REF!</v>
      </c>
      <c r="CH164" s="95" t="e">
        <f t="shared" si="99"/>
        <v>#REF!</v>
      </c>
      <c r="CI164" s="95" t="e">
        <f t="shared" si="99"/>
        <v>#REF!</v>
      </c>
      <c r="CJ164" s="95" t="e">
        <f t="shared" si="99"/>
        <v>#REF!</v>
      </c>
      <c r="CK164" s="95" t="e">
        <f t="shared" si="99"/>
        <v>#REF!</v>
      </c>
      <c r="CL164" s="95" t="e">
        <f t="shared" si="99"/>
        <v>#REF!</v>
      </c>
      <c r="CM164" s="95" t="e">
        <f t="shared" si="99"/>
        <v>#REF!</v>
      </c>
      <c r="CN164" s="95" t="e">
        <f t="shared" si="99"/>
        <v>#REF!</v>
      </c>
      <c r="CO164" s="95" t="e">
        <f t="shared" si="99"/>
        <v>#REF!</v>
      </c>
      <c r="CP164" s="95" t="e">
        <f t="shared" si="99"/>
        <v>#REF!</v>
      </c>
      <c r="CQ164" s="95" t="e">
        <f t="shared" si="99"/>
        <v>#REF!</v>
      </c>
      <c r="CR164" s="95" t="e">
        <f t="shared" si="99"/>
        <v>#REF!</v>
      </c>
      <c r="CS164" s="95" t="e">
        <f t="shared" si="99"/>
        <v>#REF!</v>
      </c>
      <c r="CT164" s="95" t="e">
        <f t="shared" si="99"/>
        <v>#REF!</v>
      </c>
      <c r="CU164" s="95" t="e">
        <f t="shared" si="99"/>
        <v>#REF!</v>
      </c>
      <c r="CV164" s="95" t="e">
        <f t="shared" si="99"/>
        <v>#REF!</v>
      </c>
      <c r="CW164" s="95" t="e">
        <f t="shared" si="99"/>
        <v>#REF!</v>
      </c>
      <c r="CX164" s="95" t="e">
        <f t="shared" si="99"/>
        <v>#REF!</v>
      </c>
      <c r="CY164" s="95" t="e">
        <f t="shared" si="99"/>
        <v>#REF!</v>
      </c>
      <c r="CZ164" s="95" t="e">
        <f t="shared" si="99"/>
        <v>#REF!</v>
      </c>
    </row>
    <row r="165" spans="1:104">
      <c r="A165" t="s">
        <v>198</v>
      </c>
      <c r="C165" s="154" t="s">
        <v>481</v>
      </c>
      <c r="D165" s="95">
        <f>IF(D164&lt;195,D164*0.05,IF(D164&lt;330,D164*0.1-9.75,IF(D164&lt;695,D164*0.2-42.75,IF(D164&lt;900,D164*0.23-63.6,IF(D164&lt;1800,D164*0.33-153.6,IF(D164&lt;4000,D164*0.4-279.6,D164*0.45-479.6))))))</f>
        <v>0</v>
      </c>
      <c r="E165" s="95">
        <f t="shared" ref="E165:BP165" si="100">IF(E164&lt;195,E164*0.05,IF(E164&lt;330,E164*0.1-9.75,IF(E164&lt;695,E164*0.2-42.75,IF(E164&lt;900,E164*0.23-63.6,IF(E164&lt;1800,E164*0.33-153.6,IF(E164&lt;4000,E164*0.4-279.6,E164*0.45-479.6))))))</f>
        <v>0</v>
      </c>
      <c r="F165" s="95">
        <f t="shared" si="100"/>
        <v>0</v>
      </c>
      <c r="G165" s="95">
        <f t="shared" si="100"/>
        <v>0</v>
      </c>
      <c r="H165" s="95">
        <f t="shared" si="100"/>
        <v>0</v>
      </c>
      <c r="I165" s="95">
        <f t="shared" si="100"/>
        <v>0</v>
      </c>
      <c r="J165" s="95">
        <f t="shared" si="100"/>
        <v>0</v>
      </c>
      <c r="K165" s="95">
        <f t="shared" si="100"/>
        <v>0</v>
      </c>
      <c r="L165" s="95">
        <f t="shared" si="100"/>
        <v>0</v>
      </c>
      <c r="M165" s="95">
        <f t="shared" si="100"/>
        <v>0</v>
      </c>
      <c r="N165" s="95">
        <f t="shared" si="100"/>
        <v>0</v>
      </c>
      <c r="O165" s="95">
        <f t="shared" si="100"/>
        <v>0</v>
      </c>
      <c r="P165" s="95">
        <f t="shared" si="100"/>
        <v>0</v>
      </c>
      <c r="Q165" s="95">
        <f t="shared" si="100"/>
        <v>0</v>
      </c>
      <c r="R165" s="95">
        <f t="shared" si="100"/>
        <v>0</v>
      </c>
      <c r="S165" s="95">
        <f t="shared" si="100"/>
        <v>0</v>
      </c>
      <c r="T165" s="95">
        <f t="shared" si="100"/>
        <v>0</v>
      </c>
      <c r="U165" s="95">
        <f t="shared" si="100"/>
        <v>0</v>
      </c>
      <c r="V165" s="95">
        <f t="shared" si="100"/>
        <v>0</v>
      </c>
      <c r="W165" s="95">
        <f t="shared" si="100"/>
        <v>0</v>
      </c>
      <c r="X165" s="95">
        <f t="shared" si="100"/>
        <v>0</v>
      </c>
      <c r="Y165" s="95">
        <f t="shared" si="100"/>
        <v>0</v>
      </c>
      <c r="Z165" s="95">
        <f t="shared" si="100"/>
        <v>0</v>
      </c>
      <c r="AA165" s="95">
        <f t="shared" si="100"/>
        <v>0</v>
      </c>
      <c r="AB165" s="95">
        <f t="shared" si="100"/>
        <v>0</v>
      </c>
      <c r="AC165" s="95">
        <f t="shared" si="100"/>
        <v>0</v>
      </c>
      <c r="AD165" s="95">
        <f t="shared" si="100"/>
        <v>0</v>
      </c>
      <c r="AE165" s="95">
        <f t="shared" si="100"/>
        <v>0</v>
      </c>
      <c r="AF165" s="95">
        <f t="shared" si="100"/>
        <v>0</v>
      </c>
      <c r="AG165" s="95">
        <f t="shared" si="100"/>
        <v>0</v>
      </c>
      <c r="AH165" s="95">
        <f t="shared" si="100"/>
        <v>0</v>
      </c>
      <c r="AI165" s="95">
        <f t="shared" si="100"/>
        <v>0</v>
      </c>
      <c r="AJ165" s="95">
        <f t="shared" si="100"/>
        <v>0</v>
      </c>
      <c r="AK165" s="95">
        <f t="shared" si="100"/>
        <v>0</v>
      </c>
      <c r="AL165" s="95">
        <f t="shared" si="100"/>
        <v>0</v>
      </c>
      <c r="AM165" s="95">
        <f t="shared" si="100"/>
        <v>0</v>
      </c>
      <c r="AN165" s="95">
        <f t="shared" si="100"/>
        <v>0</v>
      </c>
      <c r="AO165" s="95">
        <f t="shared" si="100"/>
        <v>0</v>
      </c>
      <c r="AP165" s="95">
        <f t="shared" si="100"/>
        <v>0</v>
      </c>
      <c r="AQ165" s="95">
        <f t="shared" si="100"/>
        <v>0</v>
      </c>
      <c r="AR165" s="95">
        <f t="shared" si="100"/>
        <v>0</v>
      </c>
      <c r="AS165" s="95">
        <f t="shared" si="100"/>
        <v>0</v>
      </c>
      <c r="AT165" s="95">
        <f t="shared" si="100"/>
        <v>0</v>
      </c>
      <c r="AU165" s="95">
        <f t="shared" si="100"/>
        <v>0</v>
      </c>
      <c r="AV165" s="95">
        <f t="shared" si="100"/>
        <v>0</v>
      </c>
      <c r="AW165" s="95">
        <f t="shared" si="100"/>
        <v>0</v>
      </c>
      <c r="AX165" s="95">
        <f t="shared" si="100"/>
        <v>0</v>
      </c>
      <c r="AY165" s="95">
        <f t="shared" si="100"/>
        <v>0</v>
      </c>
      <c r="AZ165" s="95">
        <f t="shared" si="100"/>
        <v>0</v>
      </c>
      <c r="BA165" s="95">
        <f t="shared" si="100"/>
        <v>0</v>
      </c>
      <c r="BB165" s="95">
        <f t="shared" si="100"/>
        <v>0</v>
      </c>
      <c r="BC165" s="95">
        <f t="shared" si="100"/>
        <v>0</v>
      </c>
      <c r="BD165" s="95">
        <f t="shared" si="100"/>
        <v>0</v>
      </c>
      <c r="BE165" s="95">
        <f t="shared" si="100"/>
        <v>0</v>
      </c>
      <c r="BF165" s="95">
        <f t="shared" si="100"/>
        <v>0</v>
      </c>
      <c r="BG165" s="95">
        <f t="shared" si="100"/>
        <v>0</v>
      </c>
      <c r="BH165" s="95">
        <f t="shared" si="100"/>
        <v>0</v>
      </c>
      <c r="BI165" s="95">
        <f t="shared" si="100"/>
        <v>0</v>
      </c>
      <c r="BJ165" s="95">
        <f t="shared" si="100"/>
        <v>0</v>
      </c>
      <c r="BK165" s="95">
        <f t="shared" si="100"/>
        <v>0</v>
      </c>
      <c r="BL165" s="95" t="e">
        <f t="shared" si="100"/>
        <v>#REF!</v>
      </c>
      <c r="BM165" s="95" t="e">
        <f t="shared" si="100"/>
        <v>#REF!</v>
      </c>
      <c r="BN165" s="95" t="e">
        <f t="shared" si="100"/>
        <v>#REF!</v>
      </c>
      <c r="BO165" s="95" t="e">
        <f t="shared" si="100"/>
        <v>#REF!</v>
      </c>
      <c r="BP165" s="95" t="e">
        <f t="shared" si="100"/>
        <v>#REF!</v>
      </c>
      <c r="BQ165" s="95" t="e">
        <f t="shared" ref="BQ165:CZ165" si="101">IF(BQ164&lt;195,BQ164*0.05,IF(BQ164&lt;330,BQ164*0.1-9.75,IF(BQ164&lt;695,BQ164*0.2-42.75,IF(BQ164&lt;900,BQ164*0.23-63.6,IF(BQ164&lt;1800,BQ164*0.33-153.6,IF(BQ164&lt;4000,BQ164*0.4-279.6,BQ164*0.45-479.6))))))</f>
        <v>#REF!</v>
      </c>
      <c r="BR165" s="95" t="e">
        <f t="shared" si="101"/>
        <v>#REF!</v>
      </c>
      <c r="BS165" s="95" t="e">
        <f t="shared" si="101"/>
        <v>#REF!</v>
      </c>
      <c r="BT165" s="95" t="e">
        <f t="shared" si="101"/>
        <v>#REF!</v>
      </c>
      <c r="BU165" s="95" t="e">
        <f t="shared" si="101"/>
        <v>#REF!</v>
      </c>
      <c r="BV165" s="95" t="e">
        <f t="shared" si="101"/>
        <v>#REF!</v>
      </c>
      <c r="BW165" s="95" t="e">
        <f t="shared" si="101"/>
        <v>#REF!</v>
      </c>
      <c r="BX165" s="95" t="e">
        <f t="shared" si="101"/>
        <v>#REF!</v>
      </c>
      <c r="BY165" s="95" t="e">
        <f t="shared" si="101"/>
        <v>#REF!</v>
      </c>
      <c r="BZ165" s="95" t="e">
        <f t="shared" si="101"/>
        <v>#REF!</v>
      </c>
      <c r="CA165" s="95" t="e">
        <f t="shared" si="101"/>
        <v>#REF!</v>
      </c>
      <c r="CB165" s="95" t="e">
        <f t="shared" si="101"/>
        <v>#REF!</v>
      </c>
      <c r="CC165" s="95" t="e">
        <f t="shared" si="101"/>
        <v>#REF!</v>
      </c>
      <c r="CD165" s="95" t="e">
        <f t="shared" si="101"/>
        <v>#REF!</v>
      </c>
      <c r="CE165" s="95" t="e">
        <f t="shared" si="101"/>
        <v>#REF!</v>
      </c>
      <c r="CF165" s="95" t="e">
        <f t="shared" si="101"/>
        <v>#REF!</v>
      </c>
      <c r="CG165" s="95" t="e">
        <f t="shared" si="101"/>
        <v>#REF!</v>
      </c>
      <c r="CH165" s="95" t="e">
        <f t="shared" si="101"/>
        <v>#REF!</v>
      </c>
      <c r="CI165" s="95" t="e">
        <f t="shared" si="101"/>
        <v>#REF!</v>
      </c>
      <c r="CJ165" s="95" t="e">
        <f t="shared" si="101"/>
        <v>#REF!</v>
      </c>
      <c r="CK165" s="95" t="e">
        <f t="shared" si="101"/>
        <v>#REF!</v>
      </c>
      <c r="CL165" s="95" t="e">
        <f t="shared" si="101"/>
        <v>#REF!</v>
      </c>
      <c r="CM165" s="95" t="e">
        <f t="shared" si="101"/>
        <v>#REF!</v>
      </c>
      <c r="CN165" s="95" t="e">
        <f t="shared" si="101"/>
        <v>#REF!</v>
      </c>
      <c r="CO165" s="95" t="e">
        <f t="shared" si="101"/>
        <v>#REF!</v>
      </c>
      <c r="CP165" s="95" t="e">
        <f t="shared" si="101"/>
        <v>#REF!</v>
      </c>
      <c r="CQ165" s="95" t="e">
        <f t="shared" si="101"/>
        <v>#REF!</v>
      </c>
      <c r="CR165" s="95" t="e">
        <f t="shared" si="101"/>
        <v>#REF!</v>
      </c>
      <c r="CS165" s="95" t="e">
        <f t="shared" si="101"/>
        <v>#REF!</v>
      </c>
      <c r="CT165" s="95" t="e">
        <f t="shared" si="101"/>
        <v>#REF!</v>
      </c>
      <c r="CU165" s="95" t="e">
        <f t="shared" si="101"/>
        <v>#REF!</v>
      </c>
      <c r="CV165" s="95" t="e">
        <f t="shared" si="101"/>
        <v>#REF!</v>
      </c>
      <c r="CW165" s="95" t="e">
        <f t="shared" si="101"/>
        <v>#REF!</v>
      </c>
      <c r="CX165" s="95" t="e">
        <f t="shared" si="101"/>
        <v>#REF!</v>
      </c>
      <c r="CY165" s="95" t="e">
        <f t="shared" si="101"/>
        <v>#REF!</v>
      </c>
      <c r="CZ165" s="95" t="e">
        <f t="shared" si="101"/>
        <v>#REF!</v>
      </c>
    </row>
    <row r="166" spans="1:104">
      <c r="A166" t="s">
        <v>199</v>
      </c>
      <c r="C166" s="134"/>
      <c r="D166" s="150"/>
      <c r="E166" s="150"/>
      <c r="F166" s="150"/>
      <c r="G166" s="150"/>
      <c r="H166" s="150"/>
      <c r="I166" s="150"/>
      <c r="J166" s="150"/>
      <c r="K166" s="150"/>
      <c r="L166" s="150"/>
      <c r="M166" s="150"/>
      <c r="N166" s="150"/>
      <c r="O166" s="150"/>
      <c r="P166" s="150"/>
      <c r="Q166" s="150"/>
      <c r="R166" s="150"/>
      <c r="S166" s="150"/>
      <c r="T166" s="150"/>
      <c r="U166" s="150"/>
      <c r="V166" s="150"/>
      <c r="W166" s="150"/>
      <c r="X166" s="150"/>
      <c r="Y166" s="150"/>
      <c r="Z166" s="150"/>
      <c r="AA166" s="150"/>
      <c r="AB166" s="150"/>
      <c r="AC166" s="150"/>
      <c r="AD166" s="150"/>
      <c r="AE166" s="150"/>
      <c r="AF166" s="150"/>
      <c r="AG166" s="150"/>
      <c r="AH166" s="150"/>
      <c r="AI166" s="150"/>
      <c r="AJ166" s="150"/>
      <c r="AK166" s="150"/>
      <c r="AL166" s="150"/>
      <c r="AM166" s="150"/>
      <c r="AN166" s="150"/>
      <c r="AO166" s="150"/>
      <c r="AP166" s="150"/>
      <c r="AQ166" s="150"/>
      <c r="AR166" s="150"/>
      <c r="AS166" s="150"/>
      <c r="AT166" s="150"/>
      <c r="AU166" s="150"/>
      <c r="AV166" s="150"/>
      <c r="AW166" s="150"/>
      <c r="AX166" s="150"/>
      <c r="AY166" s="150"/>
      <c r="AZ166" s="150"/>
      <c r="BA166" s="150"/>
      <c r="BB166" s="150"/>
      <c r="BC166" s="150"/>
      <c r="BD166" s="150"/>
      <c r="BE166" s="150"/>
      <c r="BF166" s="150"/>
      <c r="BG166" s="150"/>
      <c r="BH166" s="150"/>
      <c r="BI166" s="150"/>
      <c r="BJ166" s="150"/>
      <c r="BK166" s="150"/>
      <c r="BL166" s="150"/>
      <c r="BM166" s="150"/>
      <c r="BN166" s="150"/>
      <c r="BO166" s="150"/>
      <c r="BP166" s="150"/>
      <c r="BQ166" s="150"/>
      <c r="BR166" s="150"/>
      <c r="BS166" s="150"/>
      <c r="BT166" s="150"/>
      <c r="BU166" s="150"/>
      <c r="BV166" s="150"/>
      <c r="BW166" s="150"/>
      <c r="BX166" s="150"/>
      <c r="BY166" s="150"/>
      <c r="BZ166" s="150"/>
      <c r="CA166" s="150"/>
      <c r="CB166" s="150"/>
      <c r="CC166" s="150"/>
      <c r="CD166" s="150"/>
      <c r="CE166" s="150"/>
      <c r="CF166" s="150"/>
      <c r="CG166" s="150"/>
      <c r="CH166" s="150"/>
      <c r="CI166" s="150"/>
      <c r="CJ166" s="150"/>
      <c r="CK166" s="150"/>
      <c r="CL166" s="150"/>
      <c r="CM166" s="150"/>
      <c r="CN166" s="150"/>
      <c r="CO166" s="150"/>
      <c r="CP166" s="150"/>
      <c r="CQ166" s="150"/>
      <c r="CR166" s="150"/>
      <c r="CS166" s="150"/>
      <c r="CT166" s="150"/>
      <c r="CU166" s="150"/>
      <c r="CV166" s="150"/>
      <c r="CW166" s="150"/>
      <c r="CX166" s="150"/>
      <c r="CY166" s="150"/>
      <c r="CZ166" s="150"/>
    </row>
    <row r="167" spans="1:104">
      <c r="A167" t="s">
        <v>200</v>
      </c>
      <c r="C167" s="191" t="s">
        <v>639</v>
      </c>
      <c r="D167" s="95">
        <f>住CF!F419</f>
        <v>0</v>
      </c>
      <c r="E167" s="95">
        <f>住CF!G419</f>
        <v>0</v>
      </c>
      <c r="F167" s="95">
        <f>住CF!H419</f>
        <v>0</v>
      </c>
      <c r="G167" s="95">
        <f>住CF!I419</f>
        <v>0</v>
      </c>
      <c r="H167" s="95">
        <f>住CF!J419</f>
        <v>0</v>
      </c>
      <c r="I167" s="95">
        <f>住CF!K419</f>
        <v>0</v>
      </c>
      <c r="J167" s="95">
        <f>住CF!L419</f>
        <v>0</v>
      </c>
      <c r="K167" s="95">
        <f>住CF!M419</f>
        <v>0</v>
      </c>
      <c r="L167" s="95">
        <f>住CF!N419</f>
        <v>0</v>
      </c>
      <c r="M167" s="95">
        <f>住CF!O419</f>
        <v>0</v>
      </c>
      <c r="N167" s="95">
        <f>住CF!P419</f>
        <v>0</v>
      </c>
      <c r="O167" s="95">
        <f>住CF!Q419</f>
        <v>0</v>
      </c>
      <c r="P167" s="95">
        <f>住CF!R419</f>
        <v>0</v>
      </c>
      <c r="Q167" s="95">
        <f>住CF!S419</f>
        <v>0</v>
      </c>
      <c r="R167" s="95">
        <f>住CF!T419</f>
        <v>0</v>
      </c>
      <c r="S167" s="95">
        <f>住CF!U419</f>
        <v>0</v>
      </c>
      <c r="T167" s="95">
        <f>住CF!V419</f>
        <v>0</v>
      </c>
      <c r="U167" s="95">
        <f>住CF!W419</f>
        <v>0</v>
      </c>
      <c r="V167" s="95">
        <f>住CF!X419</f>
        <v>0</v>
      </c>
      <c r="W167" s="95">
        <f>住CF!Y419</f>
        <v>0</v>
      </c>
      <c r="X167" s="95">
        <f>住CF!Z419</f>
        <v>0</v>
      </c>
      <c r="Y167" s="95">
        <f>住CF!AA419</f>
        <v>0</v>
      </c>
      <c r="Z167" s="95">
        <f>住CF!AB419</f>
        <v>0</v>
      </c>
      <c r="AA167" s="95">
        <f>住CF!AC419</f>
        <v>0</v>
      </c>
      <c r="AB167" s="95">
        <f>住CF!AD419</f>
        <v>0</v>
      </c>
      <c r="AC167" s="95">
        <f>住CF!AE419</f>
        <v>0</v>
      </c>
      <c r="AD167" s="95">
        <f>住CF!AF419</f>
        <v>0</v>
      </c>
      <c r="AE167" s="95">
        <f>住CF!AG419</f>
        <v>0</v>
      </c>
      <c r="AF167" s="95">
        <f>住CF!AH419</f>
        <v>0</v>
      </c>
      <c r="AG167" s="95">
        <f>住CF!AI419</f>
        <v>0</v>
      </c>
      <c r="AH167" s="95">
        <f>住CF!AJ419</f>
        <v>0</v>
      </c>
      <c r="AI167" s="95">
        <f>住CF!AK419</f>
        <v>0</v>
      </c>
      <c r="AJ167" s="95">
        <f>住CF!AL419</f>
        <v>0</v>
      </c>
      <c r="AK167" s="95">
        <f>住CF!AM419</f>
        <v>0</v>
      </c>
      <c r="AL167" s="95">
        <f>住CF!AN419</f>
        <v>0</v>
      </c>
      <c r="AM167" s="95">
        <f>住CF!AO419</f>
        <v>0</v>
      </c>
      <c r="AN167" s="95">
        <f>住CF!AP419</f>
        <v>0</v>
      </c>
      <c r="AO167" s="95">
        <f>住CF!AQ419</f>
        <v>0</v>
      </c>
      <c r="AP167" s="95">
        <f>住CF!AR419</f>
        <v>0</v>
      </c>
      <c r="AQ167" s="95">
        <f>住CF!AS419</f>
        <v>0</v>
      </c>
      <c r="AR167" s="95">
        <f>住CF!AT419</f>
        <v>0</v>
      </c>
      <c r="AS167" s="95">
        <f>住CF!AU419</f>
        <v>0</v>
      </c>
      <c r="AT167" s="95">
        <f>住CF!AV419</f>
        <v>0</v>
      </c>
      <c r="AU167" s="95">
        <f>住CF!AW419</f>
        <v>0</v>
      </c>
      <c r="AV167" s="95">
        <f>住CF!AX419</f>
        <v>0</v>
      </c>
      <c r="AW167" s="95">
        <f>住CF!AY419</f>
        <v>0</v>
      </c>
      <c r="AX167" s="95">
        <f>住CF!AZ419</f>
        <v>0</v>
      </c>
      <c r="AY167" s="95">
        <f>住CF!BA419</f>
        <v>0</v>
      </c>
      <c r="AZ167" s="95">
        <f>住CF!BB419</f>
        <v>0</v>
      </c>
      <c r="BA167" s="95">
        <f>住CF!BC419</f>
        <v>0</v>
      </c>
      <c r="BB167" s="95">
        <f>住CF!BD419</f>
        <v>0</v>
      </c>
      <c r="BC167" s="95">
        <f>住CF!BE419</f>
        <v>0</v>
      </c>
      <c r="BD167" s="95">
        <f>住CF!BF419</f>
        <v>0</v>
      </c>
      <c r="BE167" s="95">
        <f>住CF!BG419</f>
        <v>0</v>
      </c>
      <c r="BF167" s="95">
        <f>住CF!BH419</f>
        <v>0</v>
      </c>
      <c r="BG167" s="95">
        <f>住CF!BI419</f>
        <v>0</v>
      </c>
      <c r="BH167" s="95">
        <f>住CF!BJ419</f>
        <v>0</v>
      </c>
      <c r="BI167" s="95">
        <f>住CF!BK419</f>
        <v>0</v>
      </c>
      <c r="BJ167" s="95">
        <f>住CF!BL419</f>
        <v>0</v>
      </c>
      <c r="BK167" s="95">
        <f>住CF!BM419</f>
        <v>0</v>
      </c>
      <c r="BL167" s="95" t="e">
        <f>住CF!#REF!</f>
        <v>#REF!</v>
      </c>
      <c r="BM167" s="95" t="e">
        <f>住CF!#REF!</f>
        <v>#REF!</v>
      </c>
      <c r="BN167" s="95" t="e">
        <f>住CF!#REF!</f>
        <v>#REF!</v>
      </c>
      <c r="BO167" s="95" t="e">
        <f>住CF!#REF!</f>
        <v>#REF!</v>
      </c>
      <c r="BP167" s="95" t="e">
        <f>住CF!#REF!</f>
        <v>#REF!</v>
      </c>
      <c r="BQ167" s="95" t="e">
        <f>住CF!#REF!</f>
        <v>#REF!</v>
      </c>
      <c r="BR167" s="95" t="e">
        <f>住CF!#REF!</f>
        <v>#REF!</v>
      </c>
      <c r="BS167" s="95" t="e">
        <f>住CF!#REF!</f>
        <v>#REF!</v>
      </c>
      <c r="BT167" s="95" t="e">
        <f>住CF!#REF!</f>
        <v>#REF!</v>
      </c>
      <c r="BU167" s="95" t="e">
        <f>住CF!#REF!</f>
        <v>#REF!</v>
      </c>
      <c r="BV167" s="95" t="e">
        <f>住CF!#REF!</f>
        <v>#REF!</v>
      </c>
      <c r="BW167" s="95" t="e">
        <f>住CF!#REF!</f>
        <v>#REF!</v>
      </c>
      <c r="BX167" s="95" t="e">
        <f>住CF!#REF!</f>
        <v>#REF!</v>
      </c>
      <c r="BY167" s="95" t="e">
        <f>住CF!#REF!</f>
        <v>#REF!</v>
      </c>
      <c r="BZ167" s="95" t="e">
        <f>住CF!#REF!</f>
        <v>#REF!</v>
      </c>
      <c r="CA167" s="95" t="e">
        <f>住CF!#REF!</f>
        <v>#REF!</v>
      </c>
      <c r="CB167" s="95" t="e">
        <f>住CF!#REF!</f>
        <v>#REF!</v>
      </c>
      <c r="CC167" s="95" t="e">
        <f>住CF!#REF!</f>
        <v>#REF!</v>
      </c>
      <c r="CD167" s="95" t="e">
        <f>住CF!#REF!</f>
        <v>#REF!</v>
      </c>
      <c r="CE167" s="95" t="e">
        <f>住CF!#REF!</f>
        <v>#REF!</v>
      </c>
      <c r="CF167" s="95" t="e">
        <f>住CF!#REF!</f>
        <v>#REF!</v>
      </c>
      <c r="CG167" s="95" t="e">
        <f>住CF!#REF!</f>
        <v>#REF!</v>
      </c>
      <c r="CH167" s="95" t="e">
        <f>住CF!#REF!</f>
        <v>#REF!</v>
      </c>
      <c r="CI167" s="95" t="e">
        <f>住CF!#REF!</f>
        <v>#REF!</v>
      </c>
      <c r="CJ167" s="95" t="e">
        <f>住CF!#REF!</f>
        <v>#REF!</v>
      </c>
      <c r="CK167" s="95" t="e">
        <f>住CF!#REF!</f>
        <v>#REF!</v>
      </c>
      <c r="CL167" s="95" t="e">
        <f>住CF!#REF!</f>
        <v>#REF!</v>
      </c>
      <c r="CM167" s="95" t="e">
        <f>住CF!#REF!</f>
        <v>#REF!</v>
      </c>
      <c r="CN167" s="95" t="e">
        <f>住CF!#REF!</f>
        <v>#REF!</v>
      </c>
      <c r="CO167" s="95" t="e">
        <f>住CF!#REF!</f>
        <v>#REF!</v>
      </c>
      <c r="CP167" s="95" t="e">
        <f>住CF!#REF!</f>
        <v>#REF!</v>
      </c>
      <c r="CQ167" s="95" t="e">
        <f>住CF!#REF!</f>
        <v>#REF!</v>
      </c>
      <c r="CR167" s="95" t="e">
        <f>住CF!#REF!</f>
        <v>#REF!</v>
      </c>
      <c r="CS167" s="95" t="e">
        <f>住CF!#REF!</f>
        <v>#REF!</v>
      </c>
      <c r="CT167" s="95" t="e">
        <f>住CF!#REF!</f>
        <v>#REF!</v>
      </c>
      <c r="CU167" s="95" t="e">
        <f>住CF!#REF!</f>
        <v>#REF!</v>
      </c>
      <c r="CV167" s="95" t="e">
        <f>住CF!#REF!</f>
        <v>#REF!</v>
      </c>
      <c r="CW167" s="95" t="e">
        <f>住CF!#REF!</f>
        <v>#REF!</v>
      </c>
      <c r="CX167" s="95" t="e">
        <f>住CF!#REF!</f>
        <v>#REF!</v>
      </c>
      <c r="CY167" s="95" t="e">
        <f>住CF!#REF!</f>
        <v>#REF!</v>
      </c>
      <c r="CZ167" s="95" t="e">
        <f>住CF!#REF!</f>
        <v>#REF!</v>
      </c>
    </row>
    <row r="168" spans="1:104">
      <c r="A168" t="s">
        <v>201</v>
      </c>
      <c r="C168" s="154" t="s">
        <v>640</v>
      </c>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97"/>
      <c r="BB168" s="97"/>
      <c r="BC168" s="97"/>
      <c r="BD168" s="97"/>
      <c r="BE168" s="97"/>
      <c r="BF168" s="97"/>
      <c r="BG168" s="97"/>
      <c r="BH168" s="97"/>
      <c r="BI168" s="97"/>
      <c r="BJ168" s="97"/>
      <c r="BK168" s="97"/>
      <c r="BL168" s="97"/>
      <c r="BM168" s="97"/>
      <c r="BN168" s="97"/>
      <c r="BO168" s="97"/>
      <c r="BP168" s="97"/>
      <c r="BQ168" s="97"/>
      <c r="BR168" s="97"/>
      <c r="BS168" s="97"/>
      <c r="BT168" s="97"/>
      <c r="BU168" s="97"/>
      <c r="BV168" s="97"/>
      <c r="BW168" s="97"/>
      <c r="BX168" s="97"/>
      <c r="BY168" s="97"/>
      <c r="BZ168" s="97"/>
      <c r="CA168" s="97"/>
      <c r="CB168" s="97"/>
      <c r="CC168" s="97"/>
      <c r="CD168" s="97"/>
      <c r="CE168" s="97"/>
      <c r="CF168" s="97"/>
      <c r="CG168" s="97"/>
      <c r="CH168" s="97"/>
      <c r="CI168" s="97"/>
      <c r="CJ168" s="97"/>
      <c r="CK168" s="97"/>
      <c r="CL168" s="97"/>
      <c r="CM168" s="97"/>
      <c r="CN168" s="97"/>
      <c r="CO168" s="97"/>
      <c r="CP168" s="97"/>
      <c r="CQ168" s="97"/>
      <c r="CR168" s="97"/>
      <c r="CS168" s="97"/>
      <c r="CT168" s="97"/>
      <c r="CU168" s="97"/>
      <c r="CV168" s="97"/>
      <c r="CW168" s="97"/>
      <c r="CX168" s="97"/>
      <c r="CY168" s="97"/>
      <c r="CZ168" s="97"/>
    </row>
    <row r="169" spans="1:104">
      <c r="A169" t="s">
        <v>202</v>
      </c>
      <c r="C169" s="154" t="s">
        <v>482</v>
      </c>
      <c r="D169" s="190">
        <f>MIN(D167,D165)</f>
        <v>0</v>
      </c>
      <c r="E169" s="190">
        <f t="shared" ref="E169:BP169" si="102">MIN(E167,E165)</f>
        <v>0</v>
      </c>
      <c r="F169" s="190">
        <f t="shared" si="102"/>
        <v>0</v>
      </c>
      <c r="G169" s="190">
        <f t="shared" si="102"/>
        <v>0</v>
      </c>
      <c r="H169" s="190">
        <f t="shared" si="102"/>
        <v>0</v>
      </c>
      <c r="I169" s="190">
        <f t="shared" si="102"/>
        <v>0</v>
      </c>
      <c r="J169" s="190">
        <f t="shared" si="102"/>
        <v>0</v>
      </c>
      <c r="K169" s="190">
        <f t="shared" si="102"/>
        <v>0</v>
      </c>
      <c r="L169" s="190">
        <f t="shared" si="102"/>
        <v>0</v>
      </c>
      <c r="M169" s="190">
        <f t="shared" si="102"/>
        <v>0</v>
      </c>
      <c r="N169" s="190">
        <f t="shared" si="102"/>
        <v>0</v>
      </c>
      <c r="O169" s="190">
        <f t="shared" si="102"/>
        <v>0</v>
      </c>
      <c r="P169" s="190">
        <f t="shared" si="102"/>
        <v>0</v>
      </c>
      <c r="Q169" s="190">
        <f t="shared" si="102"/>
        <v>0</v>
      </c>
      <c r="R169" s="190">
        <f t="shared" si="102"/>
        <v>0</v>
      </c>
      <c r="S169" s="190">
        <f t="shared" si="102"/>
        <v>0</v>
      </c>
      <c r="T169" s="190">
        <f t="shared" si="102"/>
        <v>0</v>
      </c>
      <c r="U169" s="190">
        <f t="shared" si="102"/>
        <v>0</v>
      </c>
      <c r="V169" s="190">
        <f t="shared" si="102"/>
        <v>0</v>
      </c>
      <c r="W169" s="190">
        <f t="shared" si="102"/>
        <v>0</v>
      </c>
      <c r="X169" s="190">
        <f t="shared" si="102"/>
        <v>0</v>
      </c>
      <c r="Y169" s="190">
        <f t="shared" si="102"/>
        <v>0</v>
      </c>
      <c r="Z169" s="190">
        <f t="shared" si="102"/>
        <v>0</v>
      </c>
      <c r="AA169" s="190">
        <f t="shared" si="102"/>
        <v>0</v>
      </c>
      <c r="AB169" s="190">
        <f t="shared" si="102"/>
        <v>0</v>
      </c>
      <c r="AC169" s="190">
        <f t="shared" si="102"/>
        <v>0</v>
      </c>
      <c r="AD169" s="190">
        <f t="shared" si="102"/>
        <v>0</v>
      </c>
      <c r="AE169" s="190">
        <f t="shared" si="102"/>
        <v>0</v>
      </c>
      <c r="AF169" s="190">
        <f t="shared" si="102"/>
        <v>0</v>
      </c>
      <c r="AG169" s="190">
        <f t="shared" si="102"/>
        <v>0</v>
      </c>
      <c r="AH169" s="190">
        <f t="shared" si="102"/>
        <v>0</v>
      </c>
      <c r="AI169" s="190">
        <f t="shared" si="102"/>
        <v>0</v>
      </c>
      <c r="AJ169" s="190">
        <f t="shared" si="102"/>
        <v>0</v>
      </c>
      <c r="AK169" s="190">
        <f t="shared" si="102"/>
        <v>0</v>
      </c>
      <c r="AL169" s="190">
        <f t="shared" si="102"/>
        <v>0</v>
      </c>
      <c r="AM169" s="190">
        <f t="shared" si="102"/>
        <v>0</v>
      </c>
      <c r="AN169" s="190">
        <f t="shared" si="102"/>
        <v>0</v>
      </c>
      <c r="AO169" s="190">
        <f t="shared" si="102"/>
        <v>0</v>
      </c>
      <c r="AP169" s="190">
        <f t="shared" si="102"/>
        <v>0</v>
      </c>
      <c r="AQ169" s="190">
        <f t="shared" si="102"/>
        <v>0</v>
      </c>
      <c r="AR169" s="190">
        <f t="shared" si="102"/>
        <v>0</v>
      </c>
      <c r="AS169" s="190">
        <f t="shared" si="102"/>
        <v>0</v>
      </c>
      <c r="AT169" s="190">
        <f t="shared" si="102"/>
        <v>0</v>
      </c>
      <c r="AU169" s="190">
        <f t="shared" si="102"/>
        <v>0</v>
      </c>
      <c r="AV169" s="190">
        <f t="shared" si="102"/>
        <v>0</v>
      </c>
      <c r="AW169" s="190">
        <f t="shared" si="102"/>
        <v>0</v>
      </c>
      <c r="AX169" s="190">
        <f t="shared" si="102"/>
        <v>0</v>
      </c>
      <c r="AY169" s="190">
        <f t="shared" si="102"/>
        <v>0</v>
      </c>
      <c r="AZ169" s="190">
        <f t="shared" si="102"/>
        <v>0</v>
      </c>
      <c r="BA169" s="190">
        <f t="shared" si="102"/>
        <v>0</v>
      </c>
      <c r="BB169" s="190">
        <f t="shared" si="102"/>
        <v>0</v>
      </c>
      <c r="BC169" s="190">
        <f t="shared" si="102"/>
        <v>0</v>
      </c>
      <c r="BD169" s="190">
        <f t="shared" si="102"/>
        <v>0</v>
      </c>
      <c r="BE169" s="190">
        <f t="shared" si="102"/>
        <v>0</v>
      </c>
      <c r="BF169" s="190">
        <f t="shared" si="102"/>
        <v>0</v>
      </c>
      <c r="BG169" s="190">
        <f t="shared" si="102"/>
        <v>0</v>
      </c>
      <c r="BH169" s="190">
        <f t="shared" si="102"/>
        <v>0</v>
      </c>
      <c r="BI169" s="190">
        <f t="shared" si="102"/>
        <v>0</v>
      </c>
      <c r="BJ169" s="190">
        <f t="shared" si="102"/>
        <v>0</v>
      </c>
      <c r="BK169" s="190">
        <f t="shared" si="102"/>
        <v>0</v>
      </c>
      <c r="BL169" s="190" t="e">
        <f t="shared" si="102"/>
        <v>#REF!</v>
      </c>
      <c r="BM169" s="190" t="e">
        <f t="shared" si="102"/>
        <v>#REF!</v>
      </c>
      <c r="BN169" s="190" t="e">
        <f t="shared" si="102"/>
        <v>#REF!</v>
      </c>
      <c r="BO169" s="190" t="e">
        <f t="shared" si="102"/>
        <v>#REF!</v>
      </c>
      <c r="BP169" s="190" t="e">
        <f t="shared" si="102"/>
        <v>#REF!</v>
      </c>
      <c r="BQ169" s="190" t="e">
        <f t="shared" ref="BQ169:CZ169" si="103">MIN(BQ167,BQ165)</f>
        <v>#REF!</v>
      </c>
      <c r="BR169" s="190" t="e">
        <f t="shared" si="103"/>
        <v>#REF!</v>
      </c>
      <c r="BS169" s="190" t="e">
        <f t="shared" si="103"/>
        <v>#REF!</v>
      </c>
      <c r="BT169" s="190" t="e">
        <f t="shared" si="103"/>
        <v>#REF!</v>
      </c>
      <c r="BU169" s="190" t="e">
        <f t="shared" si="103"/>
        <v>#REF!</v>
      </c>
      <c r="BV169" s="190" t="e">
        <f t="shared" si="103"/>
        <v>#REF!</v>
      </c>
      <c r="BW169" s="190" t="e">
        <f t="shared" si="103"/>
        <v>#REF!</v>
      </c>
      <c r="BX169" s="190" t="e">
        <f t="shared" si="103"/>
        <v>#REF!</v>
      </c>
      <c r="BY169" s="190" t="e">
        <f t="shared" si="103"/>
        <v>#REF!</v>
      </c>
      <c r="BZ169" s="190" t="e">
        <f t="shared" si="103"/>
        <v>#REF!</v>
      </c>
      <c r="CA169" s="190" t="e">
        <f t="shared" si="103"/>
        <v>#REF!</v>
      </c>
      <c r="CB169" s="190" t="e">
        <f t="shared" si="103"/>
        <v>#REF!</v>
      </c>
      <c r="CC169" s="190" t="e">
        <f t="shared" si="103"/>
        <v>#REF!</v>
      </c>
      <c r="CD169" s="190" t="e">
        <f t="shared" si="103"/>
        <v>#REF!</v>
      </c>
      <c r="CE169" s="190" t="e">
        <f t="shared" si="103"/>
        <v>#REF!</v>
      </c>
      <c r="CF169" s="190" t="e">
        <f t="shared" si="103"/>
        <v>#REF!</v>
      </c>
      <c r="CG169" s="190" t="e">
        <f t="shared" si="103"/>
        <v>#REF!</v>
      </c>
      <c r="CH169" s="190" t="e">
        <f t="shared" si="103"/>
        <v>#REF!</v>
      </c>
      <c r="CI169" s="190" t="e">
        <f t="shared" si="103"/>
        <v>#REF!</v>
      </c>
      <c r="CJ169" s="190" t="e">
        <f t="shared" si="103"/>
        <v>#REF!</v>
      </c>
      <c r="CK169" s="190" t="e">
        <f t="shared" si="103"/>
        <v>#REF!</v>
      </c>
      <c r="CL169" s="190" t="e">
        <f t="shared" si="103"/>
        <v>#REF!</v>
      </c>
      <c r="CM169" s="190" t="e">
        <f t="shared" si="103"/>
        <v>#REF!</v>
      </c>
      <c r="CN169" s="190" t="e">
        <f t="shared" si="103"/>
        <v>#REF!</v>
      </c>
      <c r="CO169" s="190" t="e">
        <f t="shared" si="103"/>
        <v>#REF!</v>
      </c>
      <c r="CP169" s="190" t="e">
        <f t="shared" si="103"/>
        <v>#REF!</v>
      </c>
      <c r="CQ169" s="190" t="e">
        <f t="shared" si="103"/>
        <v>#REF!</v>
      </c>
      <c r="CR169" s="190" t="e">
        <f t="shared" si="103"/>
        <v>#REF!</v>
      </c>
      <c r="CS169" s="190" t="e">
        <f t="shared" si="103"/>
        <v>#REF!</v>
      </c>
      <c r="CT169" s="190" t="e">
        <f t="shared" si="103"/>
        <v>#REF!</v>
      </c>
      <c r="CU169" s="190" t="e">
        <f t="shared" si="103"/>
        <v>#REF!</v>
      </c>
      <c r="CV169" s="190" t="e">
        <f t="shared" si="103"/>
        <v>#REF!</v>
      </c>
      <c r="CW169" s="190" t="e">
        <f t="shared" si="103"/>
        <v>#REF!</v>
      </c>
      <c r="CX169" s="190" t="e">
        <f t="shared" si="103"/>
        <v>#REF!</v>
      </c>
      <c r="CY169" s="190" t="e">
        <f t="shared" si="103"/>
        <v>#REF!</v>
      </c>
      <c r="CZ169" s="190" t="e">
        <f t="shared" si="103"/>
        <v>#REF!</v>
      </c>
    </row>
    <row r="170" spans="1:104">
      <c r="A170" t="s">
        <v>203</v>
      </c>
      <c r="C170" s="154" t="s">
        <v>641</v>
      </c>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c r="BI170" s="97"/>
      <c r="BJ170" s="97"/>
      <c r="BK170" s="97"/>
      <c r="BL170" s="97"/>
      <c r="BM170" s="97"/>
      <c r="BN170" s="97"/>
      <c r="BO170" s="97"/>
      <c r="BP170" s="97"/>
      <c r="BQ170" s="97"/>
      <c r="BR170" s="97"/>
      <c r="BS170" s="97"/>
      <c r="BT170" s="97"/>
      <c r="BU170" s="97"/>
      <c r="BV170" s="97"/>
      <c r="BW170" s="97"/>
      <c r="BX170" s="97"/>
      <c r="BY170" s="97"/>
      <c r="BZ170" s="97"/>
      <c r="CA170" s="97"/>
      <c r="CB170" s="97"/>
      <c r="CC170" s="97"/>
      <c r="CD170" s="97"/>
      <c r="CE170" s="97"/>
      <c r="CF170" s="97"/>
      <c r="CG170" s="97"/>
      <c r="CH170" s="97"/>
      <c r="CI170" s="97"/>
      <c r="CJ170" s="97"/>
      <c r="CK170" s="97"/>
      <c r="CL170" s="97"/>
      <c r="CM170" s="97"/>
      <c r="CN170" s="97"/>
      <c r="CO170" s="97"/>
      <c r="CP170" s="97"/>
      <c r="CQ170" s="97"/>
      <c r="CR170" s="97"/>
      <c r="CS170" s="97"/>
      <c r="CT170" s="97"/>
      <c r="CU170" s="97"/>
      <c r="CV170" s="97"/>
      <c r="CW170" s="97"/>
      <c r="CX170" s="97"/>
      <c r="CY170" s="97"/>
      <c r="CZ170" s="97"/>
    </row>
    <row r="171" spans="1:104">
      <c r="A171" t="s">
        <v>204</v>
      </c>
      <c r="C171" s="155" t="s">
        <v>483</v>
      </c>
      <c r="D171" s="192">
        <f>D165-SUM(D168:D170)</f>
        <v>0</v>
      </c>
      <c r="E171" s="192">
        <f t="shared" ref="E171:BP171" si="104">E165-SUM(E168:E170)</f>
        <v>0</v>
      </c>
      <c r="F171" s="192">
        <f t="shared" si="104"/>
        <v>0</v>
      </c>
      <c r="G171" s="192">
        <f t="shared" si="104"/>
        <v>0</v>
      </c>
      <c r="H171" s="192">
        <f t="shared" si="104"/>
        <v>0</v>
      </c>
      <c r="I171" s="192">
        <f t="shared" si="104"/>
        <v>0</v>
      </c>
      <c r="J171" s="192">
        <f t="shared" si="104"/>
        <v>0</v>
      </c>
      <c r="K171" s="192">
        <f t="shared" si="104"/>
        <v>0</v>
      </c>
      <c r="L171" s="192">
        <f t="shared" si="104"/>
        <v>0</v>
      </c>
      <c r="M171" s="192">
        <f t="shared" si="104"/>
        <v>0</v>
      </c>
      <c r="N171" s="192">
        <f t="shared" si="104"/>
        <v>0</v>
      </c>
      <c r="O171" s="192">
        <f t="shared" si="104"/>
        <v>0</v>
      </c>
      <c r="P171" s="192">
        <f t="shared" si="104"/>
        <v>0</v>
      </c>
      <c r="Q171" s="192">
        <f t="shared" si="104"/>
        <v>0</v>
      </c>
      <c r="R171" s="192">
        <f t="shared" si="104"/>
        <v>0</v>
      </c>
      <c r="S171" s="192">
        <f t="shared" si="104"/>
        <v>0</v>
      </c>
      <c r="T171" s="192">
        <f t="shared" si="104"/>
        <v>0</v>
      </c>
      <c r="U171" s="192">
        <f t="shared" si="104"/>
        <v>0</v>
      </c>
      <c r="V171" s="192">
        <f t="shared" si="104"/>
        <v>0</v>
      </c>
      <c r="W171" s="192">
        <f t="shared" si="104"/>
        <v>0</v>
      </c>
      <c r="X171" s="192">
        <f t="shared" si="104"/>
        <v>0</v>
      </c>
      <c r="Y171" s="192">
        <f t="shared" si="104"/>
        <v>0</v>
      </c>
      <c r="Z171" s="192">
        <f t="shared" si="104"/>
        <v>0</v>
      </c>
      <c r="AA171" s="192">
        <f t="shared" si="104"/>
        <v>0</v>
      </c>
      <c r="AB171" s="192">
        <f t="shared" si="104"/>
        <v>0</v>
      </c>
      <c r="AC171" s="192">
        <f t="shared" si="104"/>
        <v>0</v>
      </c>
      <c r="AD171" s="192">
        <f t="shared" si="104"/>
        <v>0</v>
      </c>
      <c r="AE171" s="192">
        <f t="shared" si="104"/>
        <v>0</v>
      </c>
      <c r="AF171" s="192">
        <f t="shared" si="104"/>
        <v>0</v>
      </c>
      <c r="AG171" s="192">
        <f t="shared" si="104"/>
        <v>0</v>
      </c>
      <c r="AH171" s="192">
        <f t="shared" si="104"/>
        <v>0</v>
      </c>
      <c r="AI171" s="192">
        <f t="shared" si="104"/>
        <v>0</v>
      </c>
      <c r="AJ171" s="192">
        <f t="shared" si="104"/>
        <v>0</v>
      </c>
      <c r="AK171" s="192">
        <f t="shared" si="104"/>
        <v>0</v>
      </c>
      <c r="AL171" s="192">
        <f t="shared" si="104"/>
        <v>0</v>
      </c>
      <c r="AM171" s="192">
        <f t="shared" si="104"/>
        <v>0</v>
      </c>
      <c r="AN171" s="192">
        <f t="shared" si="104"/>
        <v>0</v>
      </c>
      <c r="AO171" s="192">
        <f t="shared" si="104"/>
        <v>0</v>
      </c>
      <c r="AP171" s="192">
        <f t="shared" si="104"/>
        <v>0</v>
      </c>
      <c r="AQ171" s="192">
        <f t="shared" si="104"/>
        <v>0</v>
      </c>
      <c r="AR171" s="192">
        <f t="shared" si="104"/>
        <v>0</v>
      </c>
      <c r="AS171" s="192">
        <f t="shared" si="104"/>
        <v>0</v>
      </c>
      <c r="AT171" s="192">
        <f t="shared" si="104"/>
        <v>0</v>
      </c>
      <c r="AU171" s="192">
        <f t="shared" si="104"/>
        <v>0</v>
      </c>
      <c r="AV171" s="192">
        <f t="shared" si="104"/>
        <v>0</v>
      </c>
      <c r="AW171" s="192">
        <f t="shared" si="104"/>
        <v>0</v>
      </c>
      <c r="AX171" s="192">
        <f t="shared" si="104"/>
        <v>0</v>
      </c>
      <c r="AY171" s="192">
        <f t="shared" si="104"/>
        <v>0</v>
      </c>
      <c r="AZ171" s="192">
        <f t="shared" si="104"/>
        <v>0</v>
      </c>
      <c r="BA171" s="192">
        <f t="shared" si="104"/>
        <v>0</v>
      </c>
      <c r="BB171" s="192">
        <f t="shared" si="104"/>
        <v>0</v>
      </c>
      <c r="BC171" s="192">
        <f t="shared" si="104"/>
        <v>0</v>
      </c>
      <c r="BD171" s="192">
        <f t="shared" si="104"/>
        <v>0</v>
      </c>
      <c r="BE171" s="192">
        <f t="shared" si="104"/>
        <v>0</v>
      </c>
      <c r="BF171" s="192">
        <f t="shared" si="104"/>
        <v>0</v>
      </c>
      <c r="BG171" s="192">
        <f t="shared" si="104"/>
        <v>0</v>
      </c>
      <c r="BH171" s="192">
        <f t="shared" si="104"/>
        <v>0</v>
      </c>
      <c r="BI171" s="192">
        <f t="shared" si="104"/>
        <v>0</v>
      </c>
      <c r="BJ171" s="192">
        <f t="shared" si="104"/>
        <v>0</v>
      </c>
      <c r="BK171" s="192">
        <f t="shared" si="104"/>
        <v>0</v>
      </c>
      <c r="BL171" s="192" t="e">
        <f t="shared" si="104"/>
        <v>#REF!</v>
      </c>
      <c r="BM171" s="192" t="e">
        <f t="shared" si="104"/>
        <v>#REF!</v>
      </c>
      <c r="BN171" s="192" t="e">
        <f t="shared" si="104"/>
        <v>#REF!</v>
      </c>
      <c r="BO171" s="192" t="e">
        <f t="shared" si="104"/>
        <v>#REF!</v>
      </c>
      <c r="BP171" s="192" t="e">
        <f t="shared" si="104"/>
        <v>#REF!</v>
      </c>
      <c r="BQ171" s="192" t="e">
        <f t="shared" ref="BQ171:CZ171" si="105">BQ165-SUM(BQ168:BQ170)</f>
        <v>#REF!</v>
      </c>
      <c r="BR171" s="192" t="e">
        <f t="shared" si="105"/>
        <v>#REF!</v>
      </c>
      <c r="BS171" s="192" t="e">
        <f t="shared" si="105"/>
        <v>#REF!</v>
      </c>
      <c r="BT171" s="192" t="e">
        <f t="shared" si="105"/>
        <v>#REF!</v>
      </c>
      <c r="BU171" s="192" t="e">
        <f t="shared" si="105"/>
        <v>#REF!</v>
      </c>
      <c r="BV171" s="192" t="e">
        <f t="shared" si="105"/>
        <v>#REF!</v>
      </c>
      <c r="BW171" s="192" t="e">
        <f t="shared" si="105"/>
        <v>#REF!</v>
      </c>
      <c r="BX171" s="192" t="e">
        <f t="shared" si="105"/>
        <v>#REF!</v>
      </c>
      <c r="BY171" s="192" t="e">
        <f t="shared" si="105"/>
        <v>#REF!</v>
      </c>
      <c r="BZ171" s="192" t="e">
        <f t="shared" si="105"/>
        <v>#REF!</v>
      </c>
      <c r="CA171" s="192" t="e">
        <f t="shared" si="105"/>
        <v>#REF!</v>
      </c>
      <c r="CB171" s="192" t="e">
        <f t="shared" si="105"/>
        <v>#REF!</v>
      </c>
      <c r="CC171" s="192" t="e">
        <f t="shared" si="105"/>
        <v>#REF!</v>
      </c>
      <c r="CD171" s="192" t="e">
        <f t="shared" si="105"/>
        <v>#REF!</v>
      </c>
      <c r="CE171" s="192" t="e">
        <f t="shared" si="105"/>
        <v>#REF!</v>
      </c>
      <c r="CF171" s="192" t="e">
        <f t="shared" si="105"/>
        <v>#REF!</v>
      </c>
      <c r="CG171" s="192" t="e">
        <f t="shared" si="105"/>
        <v>#REF!</v>
      </c>
      <c r="CH171" s="192" t="e">
        <f t="shared" si="105"/>
        <v>#REF!</v>
      </c>
      <c r="CI171" s="192" t="e">
        <f t="shared" si="105"/>
        <v>#REF!</v>
      </c>
      <c r="CJ171" s="192" t="e">
        <f t="shared" si="105"/>
        <v>#REF!</v>
      </c>
      <c r="CK171" s="192" t="e">
        <f t="shared" si="105"/>
        <v>#REF!</v>
      </c>
      <c r="CL171" s="192" t="e">
        <f t="shared" si="105"/>
        <v>#REF!</v>
      </c>
      <c r="CM171" s="192" t="e">
        <f t="shared" si="105"/>
        <v>#REF!</v>
      </c>
      <c r="CN171" s="192" t="e">
        <f t="shared" si="105"/>
        <v>#REF!</v>
      </c>
      <c r="CO171" s="192" t="e">
        <f t="shared" si="105"/>
        <v>#REF!</v>
      </c>
      <c r="CP171" s="192" t="e">
        <f t="shared" si="105"/>
        <v>#REF!</v>
      </c>
      <c r="CQ171" s="192" t="e">
        <f t="shared" si="105"/>
        <v>#REF!</v>
      </c>
      <c r="CR171" s="192" t="e">
        <f t="shared" si="105"/>
        <v>#REF!</v>
      </c>
      <c r="CS171" s="192" t="e">
        <f t="shared" si="105"/>
        <v>#REF!</v>
      </c>
      <c r="CT171" s="192" t="e">
        <f t="shared" si="105"/>
        <v>#REF!</v>
      </c>
      <c r="CU171" s="192" t="e">
        <f t="shared" si="105"/>
        <v>#REF!</v>
      </c>
      <c r="CV171" s="192" t="e">
        <f t="shared" si="105"/>
        <v>#REF!</v>
      </c>
      <c r="CW171" s="192" t="e">
        <f t="shared" si="105"/>
        <v>#REF!</v>
      </c>
      <c r="CX171" s="192" t="e">
        <f t="shared" si="105"/>
        <v>#REF!</v>
      </c>
      <c r="CY171" s="192" t="e">
        <f t="shared" si="105"/>
        <v>#REF!</v>
      </c>
      <c r="CZ171" s="192" t="e">
        <f t="shared" si="105"/>
        <v>#REF!</v>
      </c>
    </row>
    <row r="172" spans="1:104">
      <c r="A172" t="s">
        <v>205</v>
      </c>
      <c r="C172" s="154" t="s">
        <v>484</v>
      </c>
      <c r="D172" s="95">
        <f>IF(D171&lt;0,0,D171*0.021)</f>
        <v>0</v>
      </c>
      <c r="E172" s="95">
        <f t="shared" ref="E172:BP172" si="106">IF(E171&lt;0,0,E171*0.021)</f>
        <v>0</v>
      </c>
      <c r="F172" s="95">
        <f t="shared" si="106"/>
        <v>0</v>
      </c>
      <c r="G172" s="95">
        <f t="shared" si="106"/>
        <v>0</v>
      </c>
      <c r="H172" s="95">
        <f t="shared" si="106"/>
        <v>0</v>
      </c>
      <c r="I172" s="95">
        <f t="shared" si="106"/>
        <v>0</v>
      </c>
      <c r="J172" s="95">
        <f t="shared" si="106"/>
        <v>0</v>
      </c>
      <c r="K172" s="95">
        <f t="shared" si="106"/>
        <v>0</v>
      </c>
      <c r="L172" s="95">
        <f t="shared" si="106"/>
        <v>0</v>
      </c>
      <c r="M172" s="95">
        <f t="shared" si="106"/>
        <v>0</v>
      </c>
      <c r="N172" s="95">
        <f t="shared" si="106"/>
        <v>0</v>
      </c>
      <c r="O172" s="95">
        <f t="shared" si="106"/>
        <v>0</v>
      </c>
      <c r="P172" s="95">
        <f t="shared" si="106"/>
        <v>0</v>
      </c>
      <c r="Q172" s="95">
        <f t="shared" si="106"/>
        <v>0</v>
      </c>
      <c r="R172" s="95">
        <f t="shared" si="106"/>
        <v>0</v>
      </c>
      <c r="S172" s="95">
        <f t="shared" si="106"/>
        <v>0</v>
      </c>
      <c r="T172" s="95">
        <f t="shared" si="106"/>
        <v>0</v>
      </c>
      <c r="U172" s="95">
        <f t="shared" si="106"/>
        <v>0</v>
      </c>
      <c r="V172" s="95">
        <f t="shared" si="106"/>
        <v>0</v>
      </c>
      <c r="W172" s="95">
        <f t="shared" si="106"/>
        <v>0</v>
      </c>
      <c r="X172" s="95">
        <f t="shared" si="106"/>
        <v>0</v>
      </c>
      <c r="Y172" s="95">
        <f t="shared" si="106"/>
        <v>0</v>
      </c>
      <c r="Z172" s="95">
        <f t="shared" si="106"/>
        <v>0</v>
      </c>
      <c r="AA172" s="95">
        <f t="shared" si="106"/>
        <v>0</v>
      </c>
      <c r="AB172" s="95">
        <f t="shared" si="106"/>
        <v>0</v>
      </c>
      <c r="AC172" s="95">
        <f t="shared" si="106"/>
        <v>0</v>
      </c>
      <c r="AD172" s="95">
        <f t="shared" si="106"/>
        <v>0</v>
      </c>
      <c r="AE172" s="95">
        <f t="shared" si="106"/>
        <v>0</v>
      </c>
      <c r="AF172" s="95">
        <f t="shared" si="106"/>
        <v>0</v>
      </c>
      <c r="AG172" s="95">
        <f t="shared" si="106"/>
        <v>0</v>
      </c>
      <c r="AH172" s="95">
        <f t="shared" si="106"/>
        <v>0</v>
      </c>
      <c r="AI172" s="95">
        <f t="shared" si="106"/>
        <v>0</v>
      </c>
      <c r="AJ172" s="95">
        <f t="shared" si="106"/>
        <v>0</v>
      </c>
      <c r="AK172" s="95">
        <f t="shared" si="106"/>
        <v>0</v>
      </c>
      <c r="AL172" s="95">
        <f t="shared" si="106"/>
        <v>0</v>
      </c>
      <c r="AM172" s="95">
        <f t="shared" si="106"/>
        <v>0</v>
      </c>
      <c r="AN172" s="95">
        <f t="shared" si="106"/>
        <v>0</v>
      </c>
      <c r="AO172" s="95">
        <f t="shared" si="106"/>
        <v>0</v>
      </c>
      <c r="AP172" s="95">
        <f t="shared" si="106"/>
        <v>0</v>
      </c>
      <c r="AQ172" s="95">
        <f t="shared" si="106"/>
        <v>0</v>
      </c>
      <c r="AR172" s="95">
        <f t="shared" si="106"/>
        <v>0</v>
      </c>
      <c r="AS172" s="95">
        <f t="shared" si="106"/>
        <v>0</v>
      </c>
      <c r="AT172" s="95">
        <f t="shared" si="106"/>
        <v>0</v>
      </c>
      <c r="AU172" s="95">
        <f t="shared" si="106"/>
        <v>0</v>
      </c>
      <c r="AV172" s="95">
        <f t="shared" si="106"/>
        <v>0</v>
      </c>
      <c r="AW172" s="95">
        <f t="shared" si="106"/>
        <v>0</v>
      </c>
      <c r="AX172" s="95">
        <f t="shared" si="106"/>
        <v>0</v>
      </c>
      <c r="AY172" s="95">
        <f t="shared" si="106"/>
        <v>0</v>
      </c>
      <c r="AZ172" s="95">
        <f t="shared" si="106"/>
        <v>0</v>
      </c>
      <c r="BA172" s="95">
        <f t="shared" si="106"/>
        <v>0</v>
      </c>
      <c r="BB172" s="95">
        <f t="shared" si="106"/>
        <v>0</v>
      </c>
      <c r="BC172" s="95">
        <f t="shared" si="106"/>
        <v>0</v>
      </c>
      <c r="BD172" s="95">
        <f t="shared" si="106"/>
        <v>0</v>
      </c>
      <c r="BE172" s="95">
        <f t="shared" si="106"/>
        <v>0</v>
      </c>
      <c r="BF172" s="95">
        <f t="shared" si="106"/>
        <v>0</v>
      </c>
      <c r="BG172" s="95">
        <f t="shared" si="106"/>
        <v>0</v>
      </c>
      <c r="BH172" s="95">
        <f t="shared" si="106"/>
        <v>0</v>
      </c>
      <c r="BI172" s="95">
        <f t="shared" si="106"/>
        <v>0</v>
      </c>
      <c r="BJ172" s="95">
        <f t="shared" si="106"/>
        <v>0</v>
      </c>
      <c r="BK172" s="95">
        <f t="shared" si="106"/>
        <v>0</v>
      </c>
      <c r="BL172" s="95" t="e">
        <f t="shared" si="106"/>
        <v>#REF!</v>
      </c>
      <c r="BM172" s="95" t="e">
        <f t="shared" si="106"/>
        <v>#REF!</v>
      </c>
      <c r="BN172" s="95" t="e">
        <f t="shared" si="106"/>
        <v>#REF!</v>
      </c>
      <c r="BO172" s="95" t="e">
        <f t="shared" si="106"/>
        <v>#REF!</v>
      </c>
      <c r="BP172" s="95" t="e">
        <f t="shared" si="106"/>
        <v>#REF!</v>
      </c>
      <c r="BQ172" s="95" t="e">
        <f t="shared" ref="BQ172:CZ172" si="107">IF(BQ171&lt;0,0,BQ171*0.021)</f>
        <v>#REF!</v>
      </c>
      <c r="BR172" s="95" t="e">
        <f t="shared" si="107"/>
        <v>#REF!</v>
      </c>
      <c r="BS172" s="95" t="e">
        <f t="shared" si="107"/>
        <v>#REF!</v>
      </c>
      <c r="BT172" s="95" t="e">
        <f t="shared" si="107"/>
        <v>#REF!</v>
      </c>
      <c r="BU172" s="95" t="e">
        <f t="shared" si="107"/>
        <v>#REF!</v>
      </c>
      <c r="BV172" s="95" t="e">
        <f t="shared" si="107"/>
        <v>#REF!</v>
      </c>
      <c r="BW172" s="95" t="e">
        <f t="shared" si="107"/>
        <v>#REF!</v>
      </c>
      <c r="BX172" s="95" t="e">
        <f t="shared" si="107"/>
        <v>#REF!</v>
      </c>
      <c r="BY172" s="95" t="e">
        <f t="shared" si="107"/>
        <v>#REF!</v>
      </c>
      <c r="BZ172" s="95" t="e">
        <f t="shared" si="107"/>
        <v>#REF!</v>
      </c>
      <c r="CA172" s="95" t="e">
        <f t="shared" si="107"/>
        <v>#REF!</v>
      </c>
      <c r="CB172" s="95" t="e">
        <f t="shared" si="107"/>
        <v>#REF!</v>
      </c>
      <c r="CC172" s="95" t="e">
        <f t="shared" si="107"/>
        <v>#REF!</v>
      </c>
      <c r="CD172" s="95" t="e">
        <f t="shared" si="107"/>
        <v>#REF!</v>
      </c>
      <c r="CE172" s="95" t="e">
        <f t="shared" si="107"/>
        <v>#REF!</v>
      </c>
      <c r="CF172" s="95" t="e">
        <f t="shared" si="107"/>
        <v>#REF!</v>
      </c>
      <c r="CG172" s="95" t="e">
        <f t="shared" si="107"/>
        <v>#REF!</v>
      </c>
      <c r="CH172" s="95" t="e">
        <f t="shared" si="107"/>
        <v>#REF!</v>
      </c>
      <c r="CI172" s="95" t="e">
        <f t="shared" si="107"/>
        <v>#REF!</v>
      </c>
      <c r="CJ172" s="95" t="e">
        <f t="shared" si="107"/>
        <v>#REF!</v>
      </c>
      <c r="CK172" s="95" t="e">
        <f t="shared" si="107"/>
        <v>#REF!</v>
      </c>
      <c r="CL172" s="95" t="e">
        <f t="shared" si="107"/>
        <v>#REF!</v>
      </c>
      <c r="CM172" s="95" t="e">
        <f t="shared" si="107"/>
        <v>#REF!</v>
      </c>
      <c r="CN172" s="95" t="e">
        <f t="shared" si="107"/>
        <v>#REF!</v>
      </c>
      <c r="CO172" s="95" t="e">
        <f t="shared" si="107"/>
        <v>#REF!</v>
      </c>
      <c r="CP172" s="95" t="e">
        <f t="shared" si="107"/>
        <v>#REF!</v>
      </c>
      <c r="CQ172" s="95" t="e">
        <f t="shared" si="107"/>
        <v>#REF!</v>
      </c>
      <c r="CR172" s="95" t="e">
        <f t="shared" si="107"/>
        <v>#REF!</v>
      </c>
      <c r="CS172" s="95" t="e">
        <f t="shared" si="107"/>
        <v>#REF!</v>
      </c>
      <c r="CT172" s="95" t="e">
        <f t="shared" si="107"/>
        <v>#REF!</v>
      </c>
      <c r="CU172" s="95" t="e">
        <f t="shared" si="107"/>
        <v>#REF!</v>
      </c>
      <c r="CV172" s="95" t="e">
        <f t="shared" si="107"/>
        <v>#REF!</v>
      </c>
      <c r="CW172" s="95" t="e">
        <f t="shared" si="107"/>
        <v>#REF!</v>
      </c>
      <c r="CX172" s="95" t="e">
        <f t="shared" si="107"/>
        <v>#REF!</v>
      </c>
      <c r="CY172" s="95" t="e">
        <f t="shared" si="107"/>
        <v>#REF!</v>
      </c>
      <c r="CZ172" s="95" t="e">
        <f t="shared" si="107"/>
        <v>#REF!</v>
      </c>
    </row>
    <row r="173" spans="1:104">
      <c r="A173" t="s">
        <v>206</v>
      </c>
      <c r="C173" s="155" t="s">
        <v>570</v>
      </c>
      <c r="D173" s="192">
        <f>D171+D172</f>
        <v>0</v>
      </c>
      <c r="E173" s="192">
        <f t="shared" ref="E173:BP173" si="108">E171+E172</f>
        <v>0</v>
      </c>
      <c r="F173" s="192">
        <f t="shared" si="108"/>
        <v>0</v>
      </c>
      <c r="G173" s="192">
        <f t="shared" si="108"/>
        <v>0</v>
      </c>
      <c r="H173" s="192">
        <f t="shared" si="108"/>
        <v>0</v>
      </c>
      <c r="I173" s="192">
        <f t="shared" si="108"/>
        <v>0</v>
      </c>
      <c r="J173" s="192">
        <f t="shared" si="108"/>
        <v>0</v>
      </c>
      <c r="K173" s="192">
        <f t="shared" si="108"/>
        <v>0</v>
      </c>
      <c r="L173" s="192">
        <f t="shared" si="108"/>
        <v>0</v>
      </c>
      <c r="M173" s="192">
        <f t="shared" si="108"/>
        <v>0</v>
      </c>
      <c r="N173" s="192">
        <f t="shared" si="108"/>
        <v>0</v>
      </c>
      <c r="O173" s="192">
        <f t="shared" si="108"/>
        <v>0</v>
      </c>
      <c r="P173" s="192">
        <f t="shared" si="108"/>
        <v>0</v>
      </c>
      <c r="Q173" s="192">
        <f t="shared" si="108"/>
        <v>0</v>
      </c>
      <c r="R173" s="192">
        <f t="shared" si="108"/>
        <v>0</v>
      </c>
      <c r="S173" s="192">
        <f t="shared" si="108"/>
        <v>0</v>
      </c>
      <c r="T173" s="192">
        <f t="shared" si="108"/>
        <v>0</v>
      </c>
      <c r="U173" s="192">
        <f t="shared" si="108"/>
        <v>0</v>
      </c>
      <c r="V173" s="192">
        <f t="shared" si="108"/>
        <v>0</v>
      </c>
      <c r="W173" s="192">
        <f t="shared" si="108"/>
        <v>0</v>
      </c>
      <c r="X173" s="192">
        <f t="shared" si="108"/>
        <v>0</v>
      </c>
      <c r="Y173" s="192">
        <f t="shared" si="108"/>
        <v>0</v>
      </c>
      <c r="Z173" s="192">
        <f t="shared" si="108"/>
        <v>0</v>
      </c>
      <c r="AA173" s="192">
        <f t="shared" si="108"/>
        <v>0</v>
      </c>
      <c r="AB173" s="192">
        <f t="shared" si="108"/>
        <v>0</v>
      </c>
      <c r="AC173" s="192">
        <f t="shared" si="108"/>
        <v>0</v>
      </c>
      <c r="AD173" s="192">
        <f t="shared" si="108"/>
        <v>0</v>
      </c>
      <c r="AE173" s="192">
        <f t="shared" si="108"/>
        <v>0</v>
      </c>
      <c r="AF173" s="192">
        <f t="shared" si="108"/>
        <v>0</v>
      </c>
      <c r="AG173" s="192">
        <f t="shared" si="108"/>
        <v>0</v>
      </c>
      <c r="AH173" s="192">
        <f t="shared" si="108"/>
        <v>0</v>
      </c>
      <c r="AI173" s="192">
        <f t="shared" si="108"/>
        <v>0</v>
      </c>
      <c r="AJ173" s="192">
        <f t="shared" si="108"/>
        <v>0</v>
      </c>
      <c r="AK173" s="192">
        <f t="shared" si="108"/>
        <v>0</v>
      </c>
      <c r="AL173" s="192">
        <f t="shared" si="108"/>
        <v>0</v>
      </c>
      <c r="AM173" s="192">
        <f t="shared" si="108"/>
        <v>0</v>
      </c>
      <c r="AN173" s="192">
        <f t="shared" si="108"/>
        <v>0</v>
      </c>
      <c r="AO173" s="192">
        <f t="shared" si="108"/>
        <v>0</v>
      </c>
      <c r="AP173" s="192">
        <f t="shared" si="108"/>
        <v>0</v>
      </c>
      <c r="AQ173" s="192">
        <f t="shared" si="108"/>
        <v>0</v>
      </c>
      <c r="AR173" s="192">
        <f t="shared" si="108"/>
        <v>0</v>
      </c>
      <c r="AS173" s="192">
        <f t="shared" si="108"/>
        <v>0</v>
      </c>
      <c r="AT173" s="192">
        <f t="shared" si="108"/>
        <v>0</v>
      </c>
      <c r="AU173" s="192">
        <f t="shared" si="108"/>
        <v>0</v>
      </c>
      <c r="AV173" s="192">
        <f t="shared" si="108"/>
        <v>0</v>
      </c>
      <c r="AW173" s="192">
        <f t="shared" si="108"/>
        <v>0</v>
      </c>
      <c r="AX173" s="192">
        <f t="shared" si="108"/>
        <v>0</v>
      </c>
      <c r="AY173" s="192">
        <f t="shared" si="108"/>
        <v>0</v>
      </c>
      <c r="AZ173" s="192">
        <f t="shared" si="108"/>
        <v>0</v>
      </c>
      <c r="BA173" s="192">
        <f t="shared" si="108"/>
        <v>0</v>
      </c>
      <c r="BB173" s="192">
        <f t="shared" si="108"/>
        <v>0</v>
      </c>
      <c r="BC173" s="192">
        <f t="shared" si="108"/>
        <v>0</v>
      </c>
      <c r="BD173" s="192">
        <f t="shared" si="108"/>
        <v>0</v>
      </c>
      <c r="BE173" s="192">
        <f t="shared" si="108"/>
        <v>0</v>
      </c>
      <c r="BF173" s="192">
        <f t="shared" si="108"/>
        <v>0</v>
      </c>
      <c r="BG173" s="192">
        <f t="shared" si="108"/>
        <v>0</v>
      </c>
      <c r="BH173" s="192">
        <f t="shared" si="108"/>
        <v>0</v>
      </c>
      <c r="BI173" s="192">
        <f t="shared" si="108"/>
        <v>0</v>
      </c>
      <c r="BJ173" s="192">
        <f t="shared" si="108"/>
        <v>0</v>
      </c>
      <c r="BK173" s="192">
        <f t="shared" si="108"/>
        <v>0</v>
      </c>
      <c r="BL173" s="192" t="e">
        <f t="shared" si="108"/>
        <v>#REF!</v>
      </c>
      <c r="BM173" s="192" t="e">
        <f t="shared" si="108"/>
        <v>#REF!</v>
      </c>
      <c r="BN173" s="192" t="e">
        <f t="shared" si="108"/>
        <v>#REF!</v>
      </c>
      <c r="BO173" s="192" t="e">
        <f t="shared" si="108"/>
        <v>#REF!</v>
      </c>
      <c r="BP173" s="192" t="e">
        <f t="shared" si="108"/>
        <v>#REF!</v>
      </c>
      <c r="BQ173" s="192" t="e">
        <f t="shared" ref="BQ173:CZ173" si="109">BQ171+BQ172</f>
        <v>#REF!</v>
      </c>
      <c r="BR173" s="192" t="e">
        <f t="shared" si="109"/>
        <v>#REF!</v>
      </c>
      <c r="BS173" s="192" t="e">
        <f t="shared" si="109"/>
        <v>#REF!</v>
      </c>
      <c r="BT173" s="192" t="e">
        <f t="shared" si="109"/>
        <v>#REF!</v>
      </c>
      <c r="BU173" s="192" t="e">
        <f t="shared" si="109"/>
        <v>#REF!</v>
      </c>
      <c r="BV173" s="192" t="e">
        <f t="shared" si="109"/>
        <v>#REF!</v>
      </c>
      <c r="BW173" s="192" t="e">
        <f t="shared" si="109"/>
        <v>#REF!</v>
      </c>
      <c r="BX173" s="192" t="e">
        <f t="shared" si="109"/>
        <v>#REF!</v>
      </c>
      <c r="BY173" s="192" t="e">
        <f t="shared" si="109"/>
        <v>#REF!</v>
      </c>
      <c r="BZ173" s="192" t="e">
        <f t="shared" si="109"/>
        <v>#REF!</v>
      </c>
      <c r="CA173" s="192" t="e">
        <f t="shared" si="109"/>
        <v>#REF!</v>
      </c>
      <c r="CB173" s="192" t="e">
        <f t="shared" si="109"/>
        <v>#REF!</v>
      </c>
      <c r="CC173" s="192" t="e">
        <f t="shared" si="109"/>
        <v>#REF!</v>
      </c>
      <c r="CD173" s="192" t="e">
        <f t="shared" si="109"/>
        <v>#REF!</v>
      </c>
      <c r="CE173" s="192" t="e">
        <f t="shared" si="109"/>
        <v>#REF!</v>
      </c>
      <c r="CF173" s="192" t="e">
        <f t="shared" si="109"/>
        <v>#REF!</v>
      </c>
      <c r="CG173" s="192" t="e">
        <f t="shared" si="109"/>
        <v>#REF!</v>
      </c>
      <c r="CH173" s="192" t="e">
        <f t="shared" si="109"/>
        <v>#REF!</v>
      </c>
      <c r="CI173" s="192" t="e">
        <f t="shared" si="109"/>
        <v>#REF!</v>
      </c>
      <c r="CJ173" s="192" t="e">
        <f t="shared" si="109"/>
        <v>#REF!</v>
      </c>
      <c r="CK173" s="192" t="e">
        <f t="shared" si="109"/>
        <v>#REF!</v>
      </c>
      <c r="CL173" s="192" t="e">
        <f t="shared" si="109"/>
        <v>#REF!</v>
      </c>
      <c r="CM173" s="192" t="e">
        <f t="shared" si="109"/>
        <v>#REF!</v>
      </c>
      <c r="CN173" s="192" t="e">
        <f t="shared" si="109"/>
        <v>#REF!</v>
      </c>
      <c r="CO173" s="192" t="e">
        <f t="shared" si="109"/>
        <v>#REF!</v>
      </c>
      <c r="CP173" s="192" t="e">
        <f t="shared" si="109"/>
        <v>#REF!</v>
      </c>
      <c r="CQ173" s="192" t="e">
        <f t="shared" si="109"/>
        <v>#REF!</v>
      </c>
      <c r="CR173" s="192" t="e">
        <f t="shared" si="109"/>
        <v>#REF!</v>
      </c>
      <c r="CS173" s="192" t="e">
        <f t="shared" si="109"/>
        <v>#REF!</v>
      </c>
      <c r="CT173" s="192" t="e">
        <f t="shared" si="109"/>
        <v>#REF!</v>
      </c>
      <c r="CU173" s="192" t="e">
        <f t="shared" si="109"/>
        <v>#REF!</v>
      </c>
      <c r="CV173" s="192" t="e">
        <f t="shared" si="109"/>
        <v>#REF!</v>
      </c>
      <c r="CW173" s="192" t="e">
        <f t="shared" si="109"/>
        <v>#REF!</v>
      </c>
      <c r="CX173" s="192" t="e">
        <f t="shared" si="109"/>
        <v>#REF!</v>
      </c>
      <c r="CY173" s="192" t="e">
        <f t="shared" si="109"/>
        <v>#REF!</v>
      </c>
      <c r="CZ173" s="192" t="e">
        <f t="shared" si="109"/>
        <v>#REF!</v>
      </c>
    </row>
    <row r="174" spans="1:104">
      <c r="A174" t="s">
        <v>207</v>
      </c>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c r="AM174" s="96"/>
      <c r="AN174" s="96"/>
      <c r="AO174" s="96"/>
      <c r="AP174" s="96"/>
      <c r="AQ174" s="96"/>
      <c r="AR174" s="96"/>
      <c r="AS174" s="96"/>
      <c r="AT174" s="96"/>
      <c r="AU174" s="96"/>
      <c r="AV174" s="96"/>
      <c r="AW174" s="96"/>
      <c r="AX174" s="96"/>
      <c r="AY174" s="96"/>
      <c r="AZ174" s="96"/>
      <c r="BA174" s="96"/>
      <c r="BB174" s="96"/>
      <c r="BC174" s="96"/>
      <c r="BD174" s="96"/>
      <c r="BE174" s="96"/>
      <c r="BF174" s="96"/>
      <c r="BG174" s="96"/>
      <c r="BH174" s="96"/>
      <c r="BI174" s="96"/>
      <c r="BJ174" s="96"/>
      <c r="BK174" s="96"/>
      <c r="BL174" s="96"/>
      <c r="BM174" s="96"/>
      <c r="BN174" s="96"/>
      <c r="BO174" s="96"/>
      <c r="BP174" s="96"/>
      <c r="BQ174" s="96"/>
      <c r="BR174" s="96"/>
      <c r="BS174" s="96"/>
      <c r="BT174" s="96"/>
      <c r="BU174" s="96"/>
      <c r="BV174" s="96"/>
      <c r="BW174" s="96"/>
      <c r="BX174" s="96"/>
      <c r="BY174" s="96"/>
      <c r="BZ174" s="96"/>
      <c r="CA174" s="96"/>
      <c r="CB174" s="96"/>
      <c r="CC174" s="96"/>
      <c r="CD174" s="96"/>
      <c r="CE174" s="96"/>
      <c r="CF174" s="96"/>
      <c r="CG174" s="96"/>
      <c r="CH174" s="96"/>
      <c r="CI174" s="96"/>
      <c r="CJ174" s="96"/>
      <c r="CK174" s="96"/>
      <c r="CL174" s="96"/>
      <c r="CM174" s="96"/>
      <c r="CN174" s="96"/>
      <c r="CO174" s="96"/>
      <c r="CP174" s="96"/>
      <c r="CQ174" s="96"/>
      <c r="CR174" s="96"/>
      <c r="CS174" s="96"/>
      <c r="CT174" s="96"/>
      <c r="CU174" s="96"/>
      <c r="CV174" s="96"/>
      <c r="CW174" s="96"/>
      <c r="CX174" s="96"/>
      <c r="CY174" s="96"/>
      <c r="CZ174" s="96"/>
    </row>
    <row r="175" spans="1:104">
      <c r="A175" t="s">
        <v>208</v>
      </c>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96"/>
      <c r="AJ175" s="96"/>
      <c r="AK175" s="96"/>
      <c r="AL175" s="96"/>
      <c r="AM175" s="96"/>
      <c r="AN175" s="96"/>
      <c r="AO175" s="96"/>
      <c r="AP175" s="96"/>
      <c r="AQ175" s="96"/>
      <c r="AR175" s="96"/>
      <c r="AS175" s="96"/>
      <c r="AT175" s="96"/>
      <c r="AU175" s="96"/>
      <c r="AV175" s="96"/>
      <c r="AW175" s="96"/>
      <c r="AX175" s="96"/>
      <c r="AY175" s="96"/>
      <c r="AZ175" s="96"/>
      <c r="BA175" s="96"/>
      <c r="BB175" s="96"/>
      <c r="BC175" s="96"/>
      <c r="BD175" s="96"/>
      <c r="BE175" s="96"/>
      <c r="BF175" s="96"/>
      <c r="BG175" s="96"/>
      <c r="BH175" s="96"/>
      <c r="BI175" s="96"/>
      <c r="BJ175" s="96"/>
      <c r="BK175" s="96"/>
      <c r="BL175" s="96"/>
      <c r="BM175" s="96"/>
      <c r="BN175" s="96"/>
      <c r="BO175" s="96"/>
      <c r="BP175" s="96"/>
      <c r="BQ175" s="96"/>
      <c r="BR175" s="96"/>
      <c r="BS175" s="96"/>
      <c r="BT175" s="96"/>
      <c r="BU175" s="96"/>
      <c r="BV175" s="96"/>
      <c r="BW175" s="96"/>
      <c r="BX175" s="96"/>
      <c r="BY175" s="96"/>
      <c r="BZ175" s="96"/>
      <c r="CA175" s="96"/>
      <c r="CB175" s="96"/>
      <c r="CC175" s="96"/>
      <c r="CD175" s="96"/>
      <c r="CE175" s="96"/>
      <c r="CF175" s="96"/>
      <c r="CG175" s="96"/>
      <c r="CH175" s="96"/>
      <c r="CI175" s="96"/>
      <c r="CJ175" s="96"/>
      <c r="CK175" s="96"/>
      <c r="CL175" s="96"/>
      <c r="CM175" s="96"/>
      <c r="CN175" s="96"/>
      <c r="CO175" s="96"/>
      <c r="CP175" s="96"/>
      <c r="CQ175" s="96"/>
      <c r="CR175" s="96"/>
      <c r="CS175" s="96"/>
      <c r="CT175" s="96"/>
      <c r="CU175" s="96"/>
      <c r="CV175" s="96"/>
      <c r="CW175" s="96"/>
      <c r="CX175" s="96"/>
      <c r="CY175" s="96"/>
      <c r="CZ175" s="96"/>
    </row>
    <row r="176" spans="1:104">
      <c r="A176" t="s">
        <v>209</v>
      </c>
      <c r="D176" s="96"/>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c r="AK176" s="96"/>
      <c r="AL176" s="96"/>
      <c r="AM176" s="96"/>
      <c r="AN176" s="96"/>
      <c r="AO176" s="96"/>
      <c r="AP176" s="96"/>
      <c r="AQ176" s="96"/>
      <c r="AR176" s="96"/>
      <c r="AS176" s="96"/>
      <c r="AT176" s="96"/>
      <c r="AU176" s="96"/>
      <c r="AV176" s="96"/>
      <c r="AW176" s="96"/>
      <c r="AX176" s="96"/>
      <c r="AY176" s="96"/>
      <c r="AZ176" s="96"/>
      <c r="BA176" s="96"/>
      <c r="BB176" s="96"/>
      <c r="BC176" s="96"/>
      <c r="BD176" s="96"/>
      <c r="BE176" s="96"/>
      <c r="BF176" s="96"/>
      <c r="BG176" s="96"/>
      <c r="BH176" s="96"/>
      <c r="BI176" s="96"/>
      <c r="BJ176" s="96"/>
      <c r="BK176" s="96"/>
      <c r="BL176" s="96"/>
      <c r="BM176" s="96"/>
      <c r="BN176" s="96"/>
      <c r="BO176" s="96"/>
      <c r="BP176" s="96"/>
      <c r="BQ176" s="96"/>
      <c r="BR176" s="96"/>
      <c r="BS176" s="96"/>
      <c r="BT176" s="96"/>
      <c r="BU176" s="96"/>
      <c r="BV176" s="96"/>
      <c r="BW176" s="96"/>
      <c r="BX176" s="96"/>
      <c r="BY176" s="96"/>
      <c r="BZ176" s="96"/>
      <c r="CA176" s="96"/>
      <c r="CB176" s="96"/>
      <c r="CC176" s="96"/>
      <c r="CD176" s="96"/>
      <c r="CE176" s="96"/>
      <c r="CF176" s="96"/>
      <c r="CG176" s="96"/>
      <c r="CH176" s="96"/>
      <c r="CI176" s="96"/>
      <c r="CJ176" s="96"/>
      <c r="CK176" s="96"/>
      <c r="CL176" s="96"/>
      <c r="CM176" s="96"/>
      <c r="CN176" s="96"/>
      <c r="CO176" s="96"/>
      <c r="CP176" s="96"/>
      <c r="CQ176" s="96"/>
      <c r="CR176" s="96"/>
      <c r="CS176" s="96"/>
      <c r="CT176" s="96"/>
      <c r="CU176" s="96"/>
      <c r="CV176" s="96"/>
      <c r="CW176" s="96"/>
      <c r="CX176" s="96"/>
      <c r="CY176" s="96"/>
      <c r="CZ176" s="96"/>
    </row>
    <row r="177" spans="1:104">
      <c r="A177" t="s">
        <v>210</v>
      </c>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96"/>
      <c r="AP177" s="96"/>
      <c r="AQ177" s="96"/>
      <c r="AR177" s="96"/>
      <c r="AS177" s="96"/>
      <c r="AT177" s="96"/>
      <c r="AU177" s="96"/>
      <c r="AV177" s="96"/>
      <c r="AW177" s="96"/>
      <c r="AX177" s="96"/>
      <c r="AY177" s="96"/>
      <c r="AZ177" s="96"/>
      <c r="BA177" s="96"/>
      <c r="BB177" s="96"/>
      <c r="BC177" s="96"/>
      <c r="BD177" s="96"/>
      <c r="BE177" s="96"/>
      <c r="BF177" s="96"/>
      <c r="BG177" s="96"/>
      <c r="BH177" s="96"/>
      <c r="BI177" s="96"/>
      <c r="BJ177" s="96"/>
      <c r="BK177" s="96"/>
      <c r="BL177" s="96"/>
      <c r="BM177" s="96"/>
      <c r="BN177" s="96"/>
      <c r="BO177" s="96"/>
      <c r="BP177" s="96"/>
      <c r="BQ177" s="96"/>
      <c r="BR177" s="96"/>
      <c r="BS177" s="96"/>
      <c r="BT177" s="96"/>
      <c r="BU177" s="96"/>
      <c r="BV177" s="96"/>
      <c r="BW177" s="96"/>
      <c r="BX177" s="96"/>
      <c r="BY177" s="96"/>
      <c r="BZ177" s="96"/>
      <c r="CA177" s="96"/>
      <c r="CB177" s="96"/>
      <c r="CC177" s="96"/>
      <c r="CD177" s="96"/>
      <c r="CE177" s="96"/>
      <c r="CF177" s="96"/>
      <c r="CG177" s="96"/>
      <c r="CH177" s="96"/>
      <c r="CI177" s="96"/>
      <c r="CJ177" s="96"/>
      <c r="CK177" s="96"/>
      <c r="CL177" s="96"/>
      <c r="CM177" s="96"/>
      <c r="CN177" s="96"/>
      <c r="CO177" s="96"/>
      <c r="CP177" s="96"/>
      <c r="CQ177" s="96"/>
      <c r="CR177" s="96"/>
      <c r="CS177" s="96"/>
      <c r="CT177" s="96"/>
      <c r="CU177" s="96"/>
      <c r="CV177" s="96"/>
      <c r="CW177" s="96"/>
      <c r="CX177" s="96"/>
      <c r="CY177" s="96"/>
      <c r="CZ177" s="96"/>
    </row>
    <row r="178" spans="1:104">
      <c r="A178" t="s">
        <v>211</v>
      </c>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96"/>
      <c r="AP178" s="96"/>
      <c r="AQ178" s="96"/>
      <c r="AR178" s="96"/>
      <c r="AS178" s="96"/>
      <c r="AT178" s="96"/>
      <c r="AU178" s="96"/>
      <c r="AV178" s="96"/>
      <c r="AW178" s="96"/>
      <c r="AX178" s="96"/>
      <c r="AY178" s="96"/>
      <c r="AZ178" s="96"/>
      <c r="BA178" s="96"/>
      <c r="BB178" s="96"/>
      <c r="BC178" s="96"/>
      <c r="BD178" s="96"/>
      <c r="BE178" s="96"/>
      <c r="BF178" s="96"/>
      <c r="BG178" s="96"/>
      <c r="BH178" s="96"/>
      <c r="BI178" s="96"/>
      <c r="BJ178" s="96"/>
      <c r="BK178" s="96"/>
      <c r="BL178" s="96"/>
      <c r="BM178" s="96"/>
      <c r="BN178" s="96"/>
      <c r="BO178" s="96"/>
      <c r="BP178" s="96"/>
      <c r="BQ178" s="96"/>
      <c r="BR178" s="96"/>
      <c r="BS178" s="96"/>
      <c r="BT178" s="96"/>
      <c r="BU178" s="96"/>
      <c r="BV178" s="96"/>
      <c r="BW178" s="96"/>
      <c r="BX178" s="96"/>
      <c r="BY178" s="96"/>
      <c r="BZ178" s="96"/>
      <c r="CA178" s="96"/>
      <c r="CB178" s="96"/>
      <c r="CC178" s="96"/>
      <c r="CD178" s="96"/>
      <c r="CE178" s="96"/>
      <c r="CF178" s="96"/>
      <c r="CG178" s="96"/>
      <c r="CH178" s="96"/>
      <c r="CI178" s="96"/>
      <c r="CJ178" s="96"/>
      <c r="CK178" s="96"/>
      <c r="CL178" s="96"/>
      <c r="CM178" s="96"/>
      <c r="CN178" s="96"/>
      <c r="CO178" s="96"/>
      <c r="CP178" s="96"/>
      <c r="CQ178" s="96"/>
      <c r="CR178" s="96"/>
      <c r="CS178" s="96"/>
      <c r="CT178" s="96"/>
      <c r="CU178" s="96"/>
      <c r="CV178" s="96"/>
      <c r="CW178" s="96"/>
      <c r="CX178" s="96"/>
      <c r="CY178" s="96"/>
      <c r="CZ178" s="96"/>
    </row>
    <row r="179" spans="1:104">
      <c r="A179" t="s">
        <v>212</v>
      </c>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c r="AK179" s="96"/>
      <c r="AL179" s="96"/>
      <c r="AM179" s="96"/>
      <c r="AN179" s="96"/>
      <c r="AO179" s="96"/>
      <c r="AP179" s="96"/>
      <c r="AQ179" s="96"/>
      <c r="AR179" s="96"/>
      <c r="AS179" s="96"/>
      <c r="AT179" s="96"/>
      <c r="AU179" s="96"/>
      <c r="AV179" s="96"/>
      <c r="AW179" s="96"/>
      <c r="AX179" s="96"/>
      <c r="AY179" s="96"/>
      <c r="AZ179" s="96"/>
      <c r="BA179" s="96"/>
      <c r="BB179" s="96"/>
      <c r="BC179" s="96"/>
      <c r="BD179" s="96"/>
      <c r="BE179" s="96"/>
      <c r="BF179" s="96"/>
      <c r="BG179" s="96"/>
      <c r="BH179" s="96"/>
      <c r="BI179" s="96"/>
      <c r="BJ179" s="96"/>
      <c r="BK179" s="96"/>
      <c r="BL179" s="96"/>
      <c r="BM179" s="96"/>
      <c r="BN179" s="96"/>
      <c r="BO179" s="96"/>
      <c r="BP179" s="96"/>
      <c r="BQ179" s="96"/>
      <c r="BR179" s="96"/>
      <c r="BS179" s="96"/>
      <c r="BT179" s="96"/>
      <c r="BU179" s="96"/>
      <c r="BV179" s="96"/>
      <c r="BW179" s="96"/>
      <c r="BX179" s="96"/>
      <c r="BY179" s="96"/>
      <c r="BZ179" s="96"/>
      <c r="CA179" s="96"/>
      <c r="CB179" s="96"/>
      <c r="CC179" s="96"/>
      <c r="CD179" s="96"/>
      <c r="CE179" s="96"/>
      <c r="CF179" s="96"/>
      <c r="CG179" s="96"/>
      <c r="CH179" s="96"/>
      <c r="CI179" s="96"/>
      <c r="CJ179" s="96"/>
      <c r="CK179" s="96"/>
      <c r="CL179" s="96"/>
      <c r="CM179" s="96"/>
      <c r="CN179" s="96"/>
      <c r="CO179" s="96"/>
      <c r="CP179" s="96"/>
      <c r="CQ179" s="96"/>
      <c r="CR179" s="96"/>
      <c r="CS179" s="96"/>
      <c r="CT179" s="96"/>
      <c r="CU179" s="96"/>
      <c r="CV179" s="96"/>
      <c r="CW179" s="96"/>
      <c r="CX179" s="96"/>
      <c r="CY179" s="96"/>
      <c r="CZ179" s="96"/>
    </row>
    <row r="180" spans="1:104">
      <c r="A180" t="s">
        <v>213</v>
      </c>
      <c r="B180" t="s">
        <v>701</v>
      </c>
      <c r="D180" s="96"/>
      <c r="E180" s="96"/>
      <c r="F180" s="96"/>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6"/>
      <c r="BR180" s="96"/>
      <c r="BS180" s="96"/>
      <c r="BT180" s="96"/>
      <c r="BU180" s="96"/>
      <c r="BV180" s="96"/>
      <c r="BW180" s="96"/>
      <c r="BX180" s="96"/>
      <c r="BY180" s="96"/>
      <c r="BZ180" s="96"/>
      <c r="CA180" s="96"/>
      <c r="CB180" s="96"/>
      <c r="CC180" s="96"/>
      <c r="CD180" s="96"/>
      <c r="CE180" s="96"/>
      <c r="CF180" s="96"/>
      <c r="CG180" s="96"/>
      <c r="CH180" s="96"/>
      <c r="CI180" s="96"/>
      <c r="CJ180" s="96"/>
      <c r="CK180" s="96"/>
      <c r="CL180" s="96"/>
      <c r="CM180" s="96"/>
      <c r="CN180" s="96"/>
      <c r="CO180" s="96"/>
      <c r="CP180" s="96"/>
      <c r="CQ180" s="96"/>
      <c r="CR180" s="96"/>
      <c r="CS180" s="96"/>
      <c r="CT180" s="96"/>
      <c r="CU180" s="96"/>
      <c r="CV180" s="96"/>
      <c r="CW180" s="96"/>
      <c r="CX180" s="96"/>
      <c r="CY180" s="96"/>
      <c r="CZ180" s="96"/>
    </row>
    <row r="181" spans="1:104">
      <c r="A181" t="s">
        <v>214</v>
      </c>
    </row>
    <row r="182" spans="1:104">
      <c r="A182" t="s">
        <v>215</v>
      </c>
    </row>
    <row r="183" spans="1:104">
      <c r="A183" t="s">
        <v>216</v>
      </c>
      <c r="D183" s="96"/>
      <c r="E183" s="96"/>
      <c r="F183" s="96"/>
      <c r="G183" s="96"/>
      <c r="H183" s="96"/>
      <c r="I183" s="96"/>
      <c r="J183" s="96"/>
      <c r="K183" s="96"/>
      <c r="L183" s="96"/>
      <c r="M183" s="96"/>
      <c r="N183" s="96"/>
      <c r="O183" s="96"/>
      <c r="P183" s="96"/>
      <c r="Q183" s="96"/>
      <c r="R183" s="96"/>
      <c r="S183" s="96"/>
      <c r="T183" s="96"/>
      <c r="U183" s="96"/>
      <c r="V183" s="96"/>
      <c r="W183" s="96"/>
      <c r="X183" s="96"/>
      <c r="Y183" s="96"/>
      <c r="Z183" s="96"/>
      <c r="AA183" s="96"/>
      <c r="AB183" s="96"/>
      <c r="AC183" s="96"/>
      <c r="AD183" s="96"/>
      <c r="AE183" s="96"/>
      <c r="AF183" s="96"/>
      <c r="AG183" s="96"/>
      <c r="AH183" s="96"/>
      <c r="AI183" s="96"/>
      <c r="AJ183" s="96"/>
      <c r="AK183" s="96"/>
      <c r="AL183" s="96"/>
      <c r="AM183" s="96"/>
      <c r="AN183" s="96"/>
      <c r="AO183" s="96"/>
      <c r="AP183" s="96"/>
      <c r="AQ183" s="96"/>
      <c r="AR183" s="96"/>
      <c r="AS183" s="96"/>
      <c r="AT183" s="96"/>
      <c r="AU183" s="96"/>
      <c r="AV183" s="96"/>
      <c r="AW183" s="96"/>
      <c r="AX183" s="96"/>
      <c r="AY183" s="96"/>
      <c r="AZ183" s="96"/>
      <c r="BA183" s="96"/>
      <c r="BB183" s="96"/>
      <c r="BC183" s="96"/>
      <c r="BD183" s="96"/>
      <c r="BE183" s="96"/>
      <c r="BF183" s="96"/>
      <c r="BG183" s="96"/>
      <c r="BH183" s="96"/>
      <c r="BI183" s="96"/>
      <c r="BJ183" s="96"/>
      <c r="BK183" s="96"/>
      <c r="BL183" s="96"/>
      <c r="BM183" s="96"/>
      <c r="BN183" s="96"/>
      <c r="BO183" s="96"/>
      <c r="BP183" s="96"/>
      <c r="BQ183" s="96"/>
      <c r="BR183" s="96"/>
      <c r="BS183" s="96"/>
      <c r="BT183" s="96"/>
      <c r="BU183" s="96"/>
      <c r="BV183" s="96"/>
      <c r="BW183" s="96"/>
      <c r="BX183" s="96"/>
      <c r="BY183" s="96"/>
      <c r="BZ183" s="96"/>
      <c r="CA183" s="96"/>
      <c r="CB183" s="96"/>
      <c r="CC183" s="96"/>
      <c r="CD183" s="96"/>
      <c r="CE183" s="96"/>
      <c r="CF183" s="96"/>
      <c r="CG183" s="96"/>
      <c r="CH183" s="96"/>
      <c r="CI183" s="96"/>
      <c r="CJ183" s="96"/>
      <c r="CK183" s="96"/>
      <c r="CL183" s="96"/>
      <c r="CM183" s="96"/>
      <c r="CN183" s="96"/>
      <c r="CO183" s="96"/>
      <c r="CP183" s="96"/>
      <c r="CQ183" s="96"/>
      <c r="CR183" s="96"/>
      <c r="CS183" s="96"/>
      <c r="CT183" s="96"/>
      <c r="CU183" s="96"/>
      <c r="CV183" s="96"/>
      <c r="CW183" s="96"/>
      <c r="CX183" s="96"/>
      <c r="CY183" s="96"/>
      <c r="CZ183" s="96"/>
    </row>
    <row r="184" spans="1:104">
      <c r="A184" t="s">
        <v>217</v>
      </c>
      <c r="B184" t="s">
        <v>702</v>
      </c>
      <c r="D184" s="96"/>
      <c r="E184" s="96"/>
      <c r="F184" s="96"/>
      <c r="G184" s="96"/>
      <c r="H184" s="96"/>
      <c r="I184" s="96"/>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c r="AG184" s="96"/>
      <c r="AH184" s="96"/>
      <c r="AI184" s="96"/>
      <c r="AJ184" s="96"/>
      <c r="AK184" s="96"/>
      <c r="AL184" s="96"/>
      <c r="AM184" s="96"/>
      <c r="AN184" s="96"/>
      <c r="AO184" s="96"/>
      <c r="AP184" s="96"/>
      <c r="AQ184" s="96"/>
      <c r="AR184" s="96"/>
      <c r="AS184" s="96"/>
      <c r="AT184" s="96"/>
      <c r="AU184" s="96"/>
      <c r="AV184" s="96"/>
      <c r="AW184" s="96"/>
      <c r="AX184" s="96"/>
      <c r="AY184" s="96"/>
      <c r="AZ184" s="96"/>
      <c r="BA184" s="96"/>
      <c r="BB184" s="96"/>
      <c r="BC184" s="96"/>
      <c r="BD184" s="96"/>
      <c r="BE184" s="96"/>
      <c r="BF184" s="96"/>
      <c r="BG184" s="96"/>
      <c r="BH184" s="96"/>
      <c r="BI184" s="96"/>
      <c r="BJ184" s="96"/>
      <c r="BK184" s="96"/>
      <c r="BL184" s="96"/>
      <c r="BM184" s="96"/>
      <c r="BN184" s="96"/>
      <c r="BO184" s="96"/>
      <c r="BP184" s="96"/>
      <c r="BQ184" s="96"/>
      <c r="BR184" s="96"/>
      <c r="BS184" s="96"/>
      <c r="BT184" s="96"/>
      <c r="BU184" s="96"/>
      <c r="BV184" s="96"/>
      <c r="BW184" s="96"/>
      <c r="BX184" s="96"/>
      <c r="BY184" s="96"/>
      <c r="BZ184" s="96"/>
      <c r="CA184" s="96"/>
      <c r="CB184" s="96"/>
      <c r="CC184" s="96"/>
      <c r="CD184" s="96"/>
      <c r="CE184" s="96"/>
      <c r="CF184" s="96"/>
      <c r="CG184" s="96"/>
      <c r="CH184" s="96"/>
      <c r="CI184" s="96"/>
      <c r="CJ184" s="96"/>
      <c r="CK184" s="96"/>
      <c r="CL184" s="96"/>
      <c r="CM184" s="96"/>
      <c r="CN184" s="96"/>
      <c r="CO184" s="96"/>
      <c r="CP184" s="96"/>
      <c r="CQ184" s="96"/>
      <c r="CR184" s="96"/>
      <c r="CS184" s="96"/>
      <c r="CT184" s="96"/>
      <c r="CU184" s="96"/>
      <c r="CV184" s="96"/>
      <c r="CW184" s="96"/>
      <c r="CX184" s="96"/>
      <c r="CY184" s="96"/>
      <c r="CZ184" s="96"/>
    </row>
    <row r="185" spans="1:104">
      <c r="A185" t="s">
        <v>218</v>
      </c>
      <c r="C185" s="152" t="s">
        <v>468</v>
      </c>
      <c r="D185" s="95">
        <f t="shared" ref="D185:AI185" si="110">D94</f>
        <v>0</v>
      </c>
      <c r="E185" s="95">
        <f t="shared" si="110"/>
        <v>0</v>
      </c>
      <c r="F185" s="95">
        <f t="shared" si="110"/>
        <v>0</v>
      </c>
      <c r="G185" s="95">
        <f t="shared" si="110"/>
        <v>0</v>
      </c>
      <c r="H185" s="95">
        <f t="shared" si="110"/>
        <v>0</v>
      </c>
      <c r="I185" s="95">
        <f t="shared" si="110"/>
        <v>0</v>
      </c>
      <c r="J185" s="95">
        <f t="shared" si="110"/>
        <v>0</v>
      </c>
      <c r="K185" s="95">
        <f t="shared" si="110"/>
        <v>0</v>
      </c>
      <c r="L185" s="95">
        <f t="shared" si="110"/>
        <v>0</v>
      </c>
      <c r="M185" s="95">
        <f t="shared" si="110"/>
        <v>0</v>
      </c>
      <c r="N185" s="95">
        <f t="shared" si="110"/>
        <v>0</v>
      </c>
      <c r="O185" s="95">
        <f t="shared" si="110"/>
        <v>0</v>
      </c>
      <c r="P185" s="95">
        <f t="shared" si="110"/>
        <v>0</v>
      </c>
      <c r="Q185" s="95">
        <f t="shared" si="110"/>
        <v>0</v>
      </c>
      <c r="R185" s="95">
        <f t="shared" si="110"/>
        <v>0</v>
      </c>
      <c r="S185" s="95">
        <f t="shared" si="110"/>
        <v>0</v>
      </c>
      <c r="T185" s="95">
        <f t="shared" si="110"/>
        <v>0</v>
      </c>
      <c r="U185" s="95">
        <f t="shared" si="110"/>
        <v>0</v>
      </c>
      <c r="V185" s="95">
        <f t="shared" si="110"/>
        <v>0</v>
      </c>
      <c r="W185" s="95">
        <f t="shared" si="110"/>
        <v>0</v>
      </c>
      <c r="X185" s="95">
        <f t="shared" si="110"/>
        <v>0</v>
      </c>
      <c r="Y185" s="95">
        <f t="shared" si="110"/>
        <v>0</v>
      </c>
      <c r="Z185" s="95">
        <f t="shared" si="110"/>
        <v>0</v>
      </c>
      <c r="AA185" s="95">
        <f t="shared" si="110"/>
        <v>0</v>
      </c>
      <c r="AB185" s="95">
        <f t="shared" si="110"/>
        <v>0</v>
      </c>
      <c r="AC185" s="95">
        <f t="shared" si="110"/>
        <v>0</v>
      </c>
      <c r="AD185" s="95">
        <f t="shared" si="110"/>
        <v>0</v>
      </c>
      <c r="AE185" s="95">
        <f t="shared" si="110"/>
        <v>0</v>
      </c>
      <c r="AF185" s="95">
        <f t="shared" si="110"/>
        <v>0</v>
      </c>
      <c r="AG185" s="95">
        <f t="shared" si="110"/>
        <v>0</v>
      </c>
      <c r="AH185" s="95">
        <f t="shared" si="110"/>
        <v>0</v>
      </c>
      <c r="AI185" s="95">
        <f t="shared" si="110"/>
        <v>0</v>
      </c>
      <c r="AJ185" s="95">
        <f t="shared" ref="AJ185:BO185" si="111">AJ94</f>
        <v>0</v>
      </c>
      <c r="AK185" s="95">
        <f t="shared" si="111"/>
        <v>0</v>
      </c>
      <c r="AL185" s="95">
        <f t="shared" si="111"/>
        <v>0</v>
      </c>
      <c r="AM185" s="95">
        <f t="shared" si="111"/>
        <v>0</v>
      </c>
      <c r="AN185" s="95">
        <f t="shared" si="111"/>
        <v>0</v>
      </c>
      <c r="AO185" s="95">
        <f t="shared" si="111"/>
        <v>0</v>
      </c>
      <c r="AP185" s="95">
        <f t="shared" si="111"/>
        <v>0</v>
      </c>
      <c r="AQ185" s="95">
        <f t="shared" si="111"/>
        <v>0</v>
      </c>
      <c r="AR185" s="95">
        <f t="shared" si="111"/>
        <v>0</v>
      </c>
      <c r="AS185" s="95">
        <f t="shared" si="111"/>
        <v>0</v>
      </c>
      <c r="AT185" s="95">
        <f t="shared" si="111"/>
        <v>0</v>
      </c>
      <c r="AU185" s="95">
        <f t="shared" si="111"/>
        <v>0</v>
      </c>
      <c r="AV185" s="95">
        <f t="shared" si="111"/>
        <v>0</v>
      </c>
      <c r="AW185" s="95">
        <f t="shared" si="111"/>
        <v>0</v>
      </c>
      <c r="AX185" s="95">
        <f t="shared" si="111"/>
        <v>0</v>
      </c>
      <c r="AY185" s="95">
        <f t="shared" si="111"/>
        <v>0</v>
      </c>
      <c r="AZ185" s="95">
        <f t="shared" si="111"/>
        <v>0</v>
      </c>
      <c r="BA185" s="95">
        <f t="shared" si="111"/>
        <v>0</v>
      </c>
      <c r="BB185" s="95">
        <f t="shared" si="111"/>
        <v>0</v>
      </c>
      <c r="BC185" s="95">
        <f t="shared" si="111"/>
        <v>0</v>
      </c>
      <c r="BD185" s="95">
        <f t="shared" si="111"/>
        <v>0</v>
      </c>
      <c r="BE185" s="95">
        <f t="shared" si="111"/>
        <v>0</v>
      </c>
      <c r="BF185" s="95">
        <f t="shared" si="111"/>
        <v>0</v>
      </c>
      <c r="BG185" s="95">
        <f t="shared" si="111"/>
        <v>0</v>
      </c>
      <c r="BH185" s="95">
        <f t="shared" si="111"/>
        <v>0</v>
      </c>
      <c r="BI185" s="95">
        <f t="shared" si="111"/>
        <v>0</v>
      </c>
      <c r="BJ185" s="95">
        <f t="shared" si="111"/>
        <v>0</v>
      </c>
      <c r="BK185" s="95">
        <f t="shared" si="111"/>
        <v>0</v>
      </c>
      <c r="BL185" s="95" t="e">
        <f t="shared" si="111"/>
        <v>#REF!</v>
      </c>
      <c r="BM185" s="95" t="e">
        <f t="shared" si="111"/>
        <v>#REF!</v>
      </c>
      <c r="BN185" s="95" t="e">
        <f t="shared" si="111"/>
        <v>#REF!</v>
      </c>
      <c r="BO185" s="95" t="e">
        <f t="shared" si="111"/>
        <v>#REF!</v>
      </c>
      <c r="BP185" s="95" t="e">
        <f t="shared" ref="BP185:CZ185" si="112">BP94</f>
        <v>#REF!</v>
      </c>
      <c r="BQ185" s="95" t="e">
        <f t="shared" si="112"/>
        <v>#REF!</v>
      </c>
      <c r="BR185" s="95" t="e">
        <f t="shared" si="112"/>
        <v>#REF!</v>
      </c>
      <c r="BS185" s="95" t="e">
        <f t="shared" si="112"/>
        <v>#REF!</v>
      </c>
      <c r="BT185" s="95" t="e">
        <f t="shared" si="112"/>
        <v>#REF!</v>
      </c>
      <c r="BU185" s="95" t="e">
        <f t="shared" si="112"/>
        <v>#REF!</v>
      </c>
      <c r="BV185" s="95" t="e">
        <f t="shared" si="112"/>
        <v>#REF!</v>
      </c>
      <c r="BW185" s="95" t="e">
        <f t="shared" si="112"/>
        <v>#REF!</v>
      </c>
      <c r="BX185" s="95" t="e">
        <f t="shared" si="112"/>
        <v>#REF!</v>
      </c>
      <c r="BY185" s="95" t="e">
        <f t="shared" si="112"/>
        <v>#REF!</v>
      </c>
      <c r="BZ185" s="95" t="e">
        <f t="shared" si="112"/>
        <v>#REF!</v>
      </c>
      <c r="CA185" s="95" t="e">
        <f t="shared" si="112"/>
        <v>#REF!</v>
      </c>
      <c r="CB185" s="95" t="e">
        <f t="shared" si="112"/>
        <v>#REF!</v>
      </c>
      <c r="CC185" s="95" t="e">
        <f t="shared" si="112"/>
        <v>#REF!</v>
      </c>
      <c r="CD185" s="95" t="e">
        <f t="shared" si="112"/>
        <v>#REF!</v>
      </c>
      <c r="CE185" s="95" t="e">
        <f t="shared" si="112"/>
        <v>#REF!</v>
      </c>
      <c r="CF185" s="95" t="e">
        <f t="shared" si="112"/>
        <v>#REF!</v>
      </c>
      <c r="CG185" s="95" t="e">
        <f t="shared" si="112"/>
        <v>#REF!</v>
      </c>
      <c r="CH185" s="95" t="e">
        <f t="shared" si="112"/>
        <v>#REF!</v>
      </c>
      <c r="CI185" s="95" t="e">
        <f t="shared" si="112"/>
        <v>#REF!</v>
      </c>
      <c r="CJ185" s="95" t="e">
        <f t="shared" si="112"/>
        <v>#REF!</v>
      </c>
      <c r="CK185" s="95" t="e">
        <f t="shared" si="112"/>
        <v>#REF!</v>
      </c>
      <c r="CL185" s="95" t="e">
        <f t="shared" si="112"/>
        <v>#REF!</v>
      </c>
      <c r="CM185" s="95" t="e">
        <f t="shared" si="112"/>
        <v>#REF!</v>
      </c>
      <c r="CN185" s="95" t="e">
        <f t="shared" si="112"/>
        <v>#REF!</v>
      </c>
      <c r="CO185" s="95" t="e">
        <f t="shared" si="112"/>
        <v>#REF!</v>
      </c>
      <c r="CP185" s="95" t="e">
        <f t="shared" si="112"/>
        <v>#REF!</v>
      </c>
      <c r="CQ185" s="95" t="e">
        <f t="shared" si="112"/>
        <v>#REF!</v>
      </c>
      <c r="CR185" s="95" t="e">
        <f t="shared" si="112"/>
        <v>#REF!</v>
      </c>
      <c r="CS185" s="95" t="e">
        <f t="shared" si="112"/>
        <v>#REF!</v>
      </c>
      <c r="CT185" s="95" t="e">
        <f t="shared" si="112"/>
        <v>#REF!</v>
      </c>
      <c r="CU185" s="95" t="e">
        <f t="shared" si="112"/>
        <v>#REF!</v>
      </c>
      <c r="CV185" s="95" t="e">
        <f t="shared" si="112"/>
        <v>#REF!</v>
      </c>
      <c r="CW185" s="95" t="e">
        <f t="shared" si="112"/>
        <v>#REF!</v>
      </c>
      <c r="CX185" s="95" t="e">
        <f t="shared" si="112"/>
        <v>#REF!</v>
      </c>
      <c r="CY185" s="95" t="e">
        <f t="shared" si="112"/>
        <v>#REF!</v>
      </c>
      <c r="CZ185" s="95" t="e">
        <f t="shared" si="112"/>
        <v>#REF!</v>
      </c>
    </row>
    <row r="186" spans="1:104" ht="40.5">
      <c r="A186" t="s">
        <v>219</v>
      </c>
      <c r="C186" s="198" t="s">
        <v>684</v>
      </c>
      <c r="D186" s="95">
        <f t="shared" ref="D186:AI186" si="113">D95</f>
        <v>70.8</v>
      </c>
      <c r="E186" s="95">
        <f t="shared" si="113"/>
        <v>70.8</v>
      </c>
      <c r="F186" s="95">
        <f t="shared" si="113"/>
        <v>70.8</v>
      </c>
      <c r="G186" s="95">
        <f t="shared" si="113"/>
        <v>70.8</v>
      </c>
      <c r="H186" s="95">
        <f t="shared" si="113"/>
        <v>70.8</v>
      </c>
      <c r="I186" s="95">
        <f t="shared" si="113"/>
        <v>81</v>
      </c>
      <c r="J186" s="95">
        <f t="shared" si="113"/>
        <v>81</v>
      </c>
      <c r="K186" s="95">
        <f t="shared" si="113"/>
        <v>81</v>
      </c>
      <c r="L186" s="95">
        <f t="shared" si="113"/>
        <v>81</v>
      </c>
      <c r="M186" s="95">
        <f t="shared" si="113"/>
        <v>81</v>
      </c>
      <c r="N186" s="95">
        <f t="shared" si="113"/>
        <v>97.7</v>
      </c>
      <c r="O186" s="95">
        <f t="shared" si="113"/>
        <v>97.7</v>
      </c>
      <c r="P186" s="95">
        <f t="shared" si="113"/>
        <v>97.7</v>
      </c>
      <c r="Q186" s="95">
        <f t="shared" si="113"/>
        <v>97.7</v>
      </c>
      <c r="R186" s="95">
        <f t="shared" si="113"/>
        <v>97.7</v>
      </c>
      <c r="S186" s="95">
        <f t="shared" si="113"/>
        <v>108.9</v>
      </c>
      <c r="T186" s="95">
        <f t="shared" si="113"/>
        <v>108.9</v>
      </c>
      <c r="U186" s="95">
        <f t="shared" si="113"/>
        <v>108.9</v>
      </c>
      <c r="V186" s="95">
        <f t="shared" si="113"/>
        <v>108.9</v>
      </c>
      <c r="W186" s="95">
        <f t="shared" si="113"/>
        <v>108.9</v>
      </c>
      <c r="X186" s="95">
        <f t="shared" si="113"/>
        <v>114.3</v>
      </c>
      <c r="Y186" s="95">
        <f t="shared" si="113"/>
        <v>114.3</v>
      </c>
      <c r="Z186" s="95">
        <f t="shared" si="113"/>
        <v>114.3</v>
      </c>
      <c r="AA186" s="95">
        <f t="shared" si="113"/>
        <v>114.3</v>
      </c>
      <c r="AB186" s="95">
        <f t="shared" si="113"/>
        <v>114.3</v>
      </c>
      <c r="AC186" s="95">
        <f t="shared" si="113"/>
        <v>108</v>
      </c>
      <c r="AD186" s="95">
        <f t="shared" si="113"/>
        <v>108</v>
      </c>
      <c r="AE186" s="95">
        <f t="shared" si="113"/>
        <v>108</v>
      </c>
      <c r="AF186" s="95">
        <f t="shared" si="113"/>
        <v>108</v>
      </c>
      <c r="AG186" s="95">
        <f t="shared" si="113"/>
        <v>108</v>
      </c>
      <c r="AH186" s="95">
        <f t="shared" si="113"/>
        <v>108</v>
      </c>
      <c r="AI186" s="95">
        <f t="shared" si="113"/>
        <v>77</v>
      </c>
      <c r="AJ186" s="95">
        <f t="shared" ref="AJ186:BO186" si="114">AJ95</f>
        <v>77</v>
      </c>
      <c r="AK186" s="95">
        <f t="shared" si="114"/>
        <v>77</v>
      </c>
      <c r="AL186" s="95">
        <f t="shared" si="114"/>
        <v>77</v>
      </c>
      <c r="AM186" s="95">
        <f t="shared" si="114"/>
        <v>86.5</v>
      </c>
      <c r="AN186" s="95">
        <f t="shared" si="114"/>
        <v>21.799999999999997</v>
      </c>
      <c r="AO186" s="95">
        <f t="shared" si="114"/>
        <v>21.799999999999997</v>
      </c>
      <c r="AP186" s="95">
        <f t="shared" si="114"/>
        <v>21.799999999999997</v>
      </c>
      <c r="AQ186" s="95">
        <f t="shared" si="114"/>
        <v>21.799999999999997</v>
      </c>
      <c r="AR186" s="95">
        <f t="shared" si="114"/>
        <v>21.799999999999997</v>
      </c>
      <c r="AS186" s="95">
        <f t="shared" si="114"/>
        <v>21.799999999999997</v>
      </c>
      <c r="AT186" s="95">
        <f t="shared" si="114"/>
        <v>21.799999999999997</v>
      </c>
      <c r="AU186" s="95">
        <f t="shared" si="114"/>
        <v>21.799999999999997</v>
      </c>
      <c r="AV186" s="95">
        <f t="shared" si="114"/>
        <v>21.799999999999997</v>
      </c>
      <c r="AW186" s="95">
        <f t="shared" si="114"/>
        <v>20.299999999999997</v>
      </c>
      <c r="AX186" s="95">
        <f t="shared" si="114"/>
        <v>20.299999999999997</v>
      </c>
      <c r="AY186" s="95">
        <f t="shared" si="114"/>
        <v>20.299999999999997</v>
      </c>
      <c r="AZ186" s="95">
        <f t="shared" si="114"/>
        <v>20.299999999999997</v>
      </c>
      <c r="BA186" s="95">
        <f t="shared" si="114"/>
        <v>20.299999999999997</v>
      </c>
      <c r="BB186" s="95">
        <f t="shared" si="114"/>
        <v>20.299999999999997</v>
      </c>
      <c r="BC186" s="95">
        <f t="shared" si="114"/>
        <v>20.299999999999997</v>
      </c>
      <c r="BD186" s="95">
        <f t="shared" si="114"/>
        <v>20.299999999999997</v>
      </c>
      <c r="BE186" s="95">
        <f t="shared" si="114"/>
        <v>20.299999999999997</v>
      </c>
      <c r="BF186" s="95">
        <f t="shared" si="114"/>
        <v>20.299999999999997</v>
      </c>
      <c r="BG186" s="95">
        <f t="shared" si="114"/>
        <v>20.299999999999997</v>
      </c>
      <c r="BH186" s="95">
        <f t="shared" si="114"/>
        <v>20.299999999999997</v>
      </c>
      <c r="BI186" s="95">
        <f t="shared" si="114"/>
        <v>20.299999999999997</v>
      </c>
      <c r="BJ186" s="95">
        <f t="shared" si="114"/>
        <v>20.299999999999997</v>
      </c>
      <c r="BK186" s="95">
        <f t="shared" si="114"/>
        <v>20.299999999999997</v>
      </c>
      <c r="BL186" s="95" t="e">
        <f t="shared" si="114"/>
        <v>#REF!</v>
      </c>
      <c r="BM186" s="95" t="e">
        <f t="shared" si="114"/>
        <v>#REF!</v>
      </c>
      <c r="BN186" s="95" t="e">
        <f t="shared" si="114"/>
        <v>#REF!</v>
      </c>
      <c r="BO186" s="95" t="e">
        <f t="shared" si="114"/>
        <v>#REF!</v>
      </c>
      <c r="BP186" s="95" t="e">
        <f t="shared" ref="BP186:CZ186" si="115">BP95</f>
        <v>#REF!</v>
      </c>
      <c r="BQ186" s="95" t="e">
        <f t="shared" si="115"/>
        <v>#REF!</v>
      </c>
      <c r="BR186" s="95" t="e">
        <f t="shared" si="115"/>
        <v>#REF!</v>
      </c>
      <c r="BS186" s="95" t="e">
        <f t="shared" si="115"/>
        <v>#REF!</v>
      </c>
      <c r="BT186" s="95" t="e">
        <f t="shared" si="115"/>
        <v>#REF!</v>
      </c>
      <c r="BU186" s="95" t="e">
        <f t="shared" si="115"/>
        <v>#REF!</v>
      </c>
      <c r="BV186" s="95" t="e">
        <f t="shared" si="115"/>
        <v>#REF!</v>
      </c>
      <c r="BW186" s="95" t="e">
        <f t="shared" si="115"/>
        <v>#REF!</v>
      </c>
      <c r="BX186" s="95" t="e">
        <f t="shared" si="115"/>
        <v>#REF!</v>
      </c>
      <c r="BY186" s="95" t="e">
        <f t="shared" si="115"/>
        <v>#REF!</v>
      </c>
      <c r="BZ186" s="95" t="e">
        <f t="shared" si="115"/>
        <v>#REF!</v>
      </c>
      <c r="CA186" s="95" t="e">
        <f t="shared" si="115"/>
        <v>#REF!</v>
      </c>
      <c r="CB186" s="95" t="e">
        <f t="shared" si="115"/>
        <v>#REF!</v>
      </c>
      <c r="CC186" s="95" t="e">
        <f t="shared" si="115"/>
        <v>#REF!</v>
      </c>
      <c r="CD186" s="95" t="e">
        <f t="shared" si="115"/>
        <v>#REF!</v>
      </c>
      <c r="CE186" s="95" t="e">
        <f t="shared" si="115"/>
        <v>#REF!</v>
      </c>
      <c r="CF186" s="95" t="e">
        <f t="shared" si="115"/>
        <v>#REF!</v>
      </c>
      <c r="CG186" s="95" t="e">
        <f t="shared" si="115"/>
        <v>#REF!</v>
      </c>
      <c r="CH186" s="95" t="e">
        <f t="shared" si="115"/>
        <v>#REF!</v>
      </c>
      <c r="CI186" s="95" t="e">
        <f t="shared" si="115"/>
        <v>#REF!</v>
      </c>
      <c r="CJ186" s="95" t="e">
        <f t="shared" si="115"/>
        <v>#REF!</v>
      </c>
      <c r="CK186" s="95" t="e">
        <f t="shared" si="115"/>
        <v>#REF!</v>
      </c>
      <c r="CL186" s="95" t="e">
        <f t="shared" si="115"/>
        <v>#REF!</v>
      </c>
      <c r="CM186" s="95" t="e">
        <f t="shared" si="115"/>
        <v>#REF!</v>
      </c>
      <c r="CN186" s="95" t="e">
        <f t="shared" si="115"/>
        <v>#REF!</v>
      </c>
      <c r="CO186" s="95" t="e">
        <f t="shared" si="115"/>
        <v>#REF!</v>
      </c>
      <c r="CP186" s="95" t="e">
        <f t="shared" si="115"/>
        <v>#REF!</v>
      </c>
      <c r="CQ186" s="95" t="e">
        <f t="shared" si="115"/>
        <v>#REF!</v>
      </c>
      <c r="CR186" s="95" t="e">
        <f t="shared" si="115"/>
        <v>#REF!</v>
      </c>
      <c r="CS186" s="95" t="e">
        <f t="shared" si="115"/>
        <v>#REF!</v>
      </c>
      <c r="CT186" s="95" t="e">
        <f t="shared" si="115"/>
        <v>#REF!</v>
      </c>
      <c r="CU186" s="95" t="e">
        <f t="shared" si="115"/>
        <v>#REF!</v>
      </c>
      <c r="CV186" s="95" t="e">
        <f t="shared" si="115"/>
        <v>#REF!</v>
      </c>
      <c r="CW186" s="95" t="e">
        <f t="shared" si="115"/>
        <v>#REF!</v>
      </c>
      <c r="CX186" s="95" t="e">
        <f t="shared" si="115"/>
        <v>#REF!</v>
      </c>
      <c r="CY186" s="95" t="e">
        <f t="shared" si="115"/>
        <v>#REF!</v>
      </c>
      <c r="CZ186" s="95" t="e">
        <f t="shared" si="115"/>
        <v>#REF!</v>
      </c>
    </row>
    <row r="187" spans="1:104">
      <c r="A187" t="s">
        <v>220</v>
      </c>
      <c r="C187" s="152" t="s">
        <v>672</v>
      </c>
      <c r="D187" s="95">
        <f t="shared" ref="D187:AI187" si="116">D96</f>
        <v>0</v>
      </c>
      <c r="E187" s="95">
        <f t="shared" si="116"/>
        <v>0</v>
      </c>
      <c r="F187" s="95">
        <f t="shared" si="116"/>
        <v>0</v>
      </c>
      <c r="G187" s="95">
        <f t="shared" si="116"/>
        <v>0</v>
      </c>
      <c r="H187" s="95">
        <f t="shared" si="116"/>
        <v>0</v>
      </c>
      <c r="I187" s="95">
        <f t="shared" si="116"/>
        <v>0</v>
      </c>
      <c r="J187" s="95">
        <f t="shared" si="116"/>
        <v>0</v>
      </c>
      <c r="K187" s="95">
        <f t="shared" si="116"/>
        <v>0</v>
      </c>
      <c r="L187" s="95">
        <f t="shared" si="116"/>
        <v>0</v>
      </c>
      <c r="M187" s="95">
        <f t="shared" si="116"/>
        <v>0</v>
      </c>
      <c r="N187" s="95">
        <f t="shared" si="116"/>
        <v>0</v>
      </c>
      <c r="O187" s="95">
        <f t="shared" si="116"/>
        <v>0</v>
      </c>
      <c r="P187" s="95">
        <f t="shared" si="116"/>
        <v>0</v>
      </c>
      <c r="Q187" s="95">
        <f t="shared" si="116"/>
        <v>0</v>
      </c>
      <c r="R187" s="95">
        <f t="shared" si="116"/>
        <v>0</v>
      </c>
      <c r="S187" s="95">
        <f t="shared" si="116"/>
        <v>0</v>
      </c>
      <c r="T187" s="95">
        <f t="shared" si="116"/>
        <v>0</v>
      </c>
      <c r="U187" s="95">
        <f t="shared" si="116"/>
        <v>0</v>
      </c>
      <c r="V187" s="95">
        <f t="shared" si="116"/>
        <v>0</v>
      </c>
      <c r="W187" s="95">
        <f t="shared" si="116"/>
        <v>0</v>
      </c>
      <c r="X187" s="95">
        <f t="shared" si="116"/>
        <v>0</v>
      </c>
      <c r="Y187" s="95">
        <f t="shared" si="116"/>
        <v>0</v>
      </c>
      <c r="Z187" s="95">
        <f t="shared" si="116"/>
        <v>0</v>
      </c>
      <c r="AA187" s="95">
        <f t="shared" si="116"/>
        <v>0</v>
      </c>
      <c r="AB187" s="95">
        <f t="shared" si="116"/>
        <v>0</v>
      </c>
      <c r="AC187" s="95">
        <f t="shared" si="116"/>
        <v>0</v>
      </c>
      <c r="AD187" s="95">
        <f t="shared" si="116"/>
        <v>0</v>
      </c>
      <c r="AE187" s="95">
        <f t="shared" si="116"/>
        <v>0</v>
      </c>
      <c r="AF187" s="95">
        <f t="shared" si="116"/>
        <v>0</v>
      </c>
      <c r="AG187" s="95">
        <f t="shared" si="116"/>
        <v>0</v>
      </c>
      <c r="AH187" s="95">
        <f t="shared" si="116"/>
        <v>0</v>
      </c>
      <c r="AI187" s="95">
        <f t="shared" si="116"/>
        <v>0</v>
      </c>
      <c r="AJ187" s="95">
        <f t="shared" ref="AJ187:BO187" si="117">AJ96</f>
        <v>0</v>
      </c>
      <c r="AK187" s="95">
        <f t="shared" si="117"/>
        <v>0</v>
      </c>
      <c r="AL187" s="95">
        <f t="shared" si="117"/>
        <v>0</v>
      </c>
      <c r="AM187" s="95">
        <f t="shared" si="117"/>
        <v>0</v>
      </c>
      <c r="AN187" s="95">
        <f t="shared" si="117"/>
        <v>0</v>
      </c>
      <c r="AO187" s="95">
        <f t="shared" si="117"/>
        <v>0</v>
      </c>
      <c r="AP187" s="95">
        <f t="shared" si="117"/>
        <v>0</v>
      </c>
      <c r="AQ187" s="95">
        <f t="shared" si="117"/>
        <v>0</v>
      </c>
      <c r="AR187" s="95">
        <f t="shared" si="117"/>
        <v>0</v>
      </c>
      <c r="AS187" s="95">
        <f t="shared" si="117"/>
        <v>0</v>
      </c>
      <c r="AT187" s="95">
        <f t="shared" si="117"/>
        <v>0</v>
      </c>
      <c r="AU187" s="95">
        <f t="shared" si="117"/>
        <v>0</v>
      </c>
      <c r="AV187" s="95">
        <f t="shared" si="117"/>
        <v>0</v>
      </c>
      <c r="AW187" s="95">
        <f t="shared" si="117"/>
        <v>0</v>
      </c>
      <c r="AX187" s="95">
        <f t="shared" si="117"/>
        <v>0</v>
      </c>
      <c r="AY187" s="95">
        <f t="shared" si="117"/>
        <v>0</v>
      </c>
      <c r="AZ187" s="95">
        <f t="shared" si="117"/>
        <v>0</v>
      </c>
      <c r="BA187" s="95">
        <f t="shared" si="117"/>
        <v>0</v>
      </c>
      <c r="BB187" s="95">
        <f t="shared" si="117"/>
        <v>0</v>
      </c>
      <c r="BC187" s="95">
        <f t="shared" si="117"/>
        <v>0</v>
      </c>
      <c r="BD187" s="95">
        <f t="shared" si="117"/>
        <v>0</v>
      </c>
      <c r="BE187" s="95">
        <f t="shared" si="117"/>
        <v>0</v>
      </c>
      <c r="BF187" s="95">
        <f t="shared" si="117"/>
        <v>0</v>
      </c>
      <c r="BG187" s="95">
        <f t="shared" si="117"/>
        <v>0</v>
      </c>
      <c r="BH187" s="95">
        <f t="shared" si="117"/>
        <v>0</v>
      </c>
      <c r="BI187" s="95">
        <f t="shared" si="117"/>
        <v>0</v>
      </c>
      <c r="BJ187" s="95">
        <f t="shared" si="117"/>
        <v>0</v>
      </c>
      <c r="BK187" s="95">
        <f t="shared" si="117"/>
        <v>0</v>
      </c>
      <c r="BL187" s="95">
        <f t="shared" si="117"/>
        <v>0</v>
      </c>
      <c r="BM187" s="95">
        <f t="shared" si="117"/>
        <v>0</v>
      </c>
      <c r="BN187" s="95">
        <f t="shared" si="117"/>
        <v>0</v>
      </c>
      <c r="BO187" s="95">
        <f t="shared" si="117"/>
        <v>0</v>
      </c>
      <c r="BP187" s="95">
        <f t="shared" ref="BP187:CZ187" si="118">BP96</f>
        <v>0</v>
      </c>
      <c r="BQ187" s="95">
        <f t="shared" si="118"/>
        <v>0</v>
      </c>
      <c r="BR187" s="95">
        <f t="shared" si="118"/>
        <v>0</v>
      </c>
      <c r="BS187" s="95">
        <f t="shared" si="118"/>
        <v>0</v>
      </c>
      <c r="BT187" s="95">
        <f t="shared" si="118"/>
        <v>0</v>
      </c>
      <c r="BU187" s="95">
        <f t="shared" si="118"/>
        <v>0</v>
      </c>
      <c r="BV187" s="95">
        <f t="shared" si="118"/>
        <v>0</v>
      </c>
      <c r="BW187" s="95">
        <f t="shared" si="118"/>
        <v>0</v>
      </c>
      <c r="BX187" s="95">
        <f t="shared" si="118"/>
        <v>0</v>
      </c>
      <c r="BY187" s="95">
        <f t="shared" si="118"/>
        <v>0</v>
      </c>
      <c r="BZ187" s="95">
        <f t="shared" si="118"/>
        <v>0</v>
      </c>
      <c r="CA187" s="95">
        <f t="shared" si="118"/>
        <v>0</v>
      </c>
      <c r="CB187" s="95">
        <f t="shared" si="118"/>
        <v>0</v>
      </c>
      <c r="CC187" s="95">
        <f t="shared" si="118"/>
        <v>0</v>
      </c>
      <c r="CD187" s="95">
        <f t="shared" si="118"/>
        <v>0</v>
      </c>
      <c r="CE187" s="95">
        <f t="shared" si="118"/>
        <v>0</v>
      </c>
      <c r="CF187" s="95">
        <f t="shared" si="118"/>
        <v>0</v>
      </c>
      <c r="CG187" s="95">
        <f t="shared" si="118"/>
        <v>0</v>
      </c>
      <c r="CH187" s="95">
        <f t="shared" si="118"/>
        <v>0</v>
      </c>
      <c r="CI187" s="95">
        <f t="shared" si="118"/>
        <v>0</v>
      </c>
      <c r="CJ187" s="95">
        <f t="shared" si="118"/>
        <v>0</v>
      </c>
      <c r="CK187" s="95">
        <f t="shared" si="118"/>
        <v>0</v>
      </c>
      <c r="CL187" s="95">
        <f t="shared" si="118"/>
        <v>0</v>
      </c>
      <c r="CM187" s="95">
        <f t="shared" si="118"/>
        <v>0</v>
      </c>
      <c r="CN187" s="95">
        <f t="shared" si="118"/>
        <v>0</v>
      </c>
      <c r="CO187" s="95">
        <f t="shared" si="118"/>
        <v>0</v>
      </c>
      <c r="CP187" s="95">
        <f t="shared" si="118"/>
        <v>0</v>
      </c>
      <c r="CQ187" s="95">
        <f t="shared" si="118"/>
        <v>0</v>
      </c>
      <c r="CR187" s="95">
        <f t="shared" si="118"/>
        <v>0</v>
      </c>
      <c r="CS187" s="95">
        <f t="shared" si="118"/>
        <v>0</v>
      </c>
      <c r="CT187" s="95">
        <f t="shared" si="118"/>
        <v>0</v>
      </c>
      <c r="CU187" s="95">
        <f t="shared" si="118"/>
        <v>0</v>
      </c>
      <c r="CV187" s="95">
        <f t="shared" si="118"/>
        <v>0</v>
      </c>
      <c r="CW187" s="95">
        <f t="shared" si="118"/>
        <v>0</v>
      </c>
      <c r="CX187" s="95">
        <f t="shared" si="118"/>
        <v>0</v>
      </c>
      <c r="CY187" s="95">
        <f t="shared" si="118"/>
        <v>0</v>
      </c>
      <c r="CZ187" s="95">
        <f t="shared" si="118"/>
        <v>0</v>
      </c>
    </row>
    <row r="188" spans="1:104">
      <c r="A188" t="s">
        <v>221</v>
      </c>
      <c r="C188" s="152" t="s">
        <v>469</v>
      </c>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c r="BI188" s="97"/>
      <c r="BJ188" s="97"/>
      <c r="BK188" s="97"/>
      <c r="BL188" s="97"/>
      <c r="BM188" s="97"/>
      <c r="BN188" s="97"/>
      <c r="BO188" s="97"/>
      <c r="BP188" s="97"/>
      <c r="BQ188" s="97"/>
      <c r="BR188" s="97"/>
      <c r="BS188" s="97"/>
      <c r="BT188" s="97"/>
      <c r="BU188" s="97"/>
      <c r="BV188" s="97"/>
      <c r="BW188" s="97"/>
      <c r="BX188" s="97"/>
      <c r="BY188" s="97"/>
      <c r="BZ188" s="97"/>
      <c r="CA188" s="97"/>
      <c r="CB188" s="97"/>
      <c r="CC188" s="97"/>
      <c r="CD188" s="97"/>
      <c r="CE188" s="97"/>
      <c r="CF188" s="97"/>
      <c r="CG188" s="97"/>
      <c r="CH188" s="97"/>
      <c r="CI188" s="97"/>
      <c r="CJ188" s="97"/>
      <c r="CK188" s="97"/>
      <c r="CL188" s="97"/>
      <c r="CM188" s="97"/>
      <c r="CN188" s="97"/>
      <c r="CO188" s="97"/>
      <c r="CP188" s="97"/>
      <c r="CQ188" s="97"/>
      <c r="CR188" s="97"/>
      <c r="CS188" s="97"/>
      <c r="CT188" s="97"/>
      <c r="CU188" s="97"/>
      <c r="CV188" s="97"/>
      <c r="CW188" s="97"/>
      <c r="CX188" s="97"/>
      <c r="CY188" s="97"/>
      <c r="CZ188" s="97"/>
    </row>
    <row r="189" spans="1:104">
      <c r="A189" t="s">
        <v>222</v>
      </c>
      <c r="C189" s="152" t="s">
        <v>488</v>
      </c>
      <c r="D189" s="95">
        <f t="shared" ref="D189:AI189" si="119">D98/2</f>
        <v>0</v>
      </c>
      <c r="E189" s="95">
        <f t="shared" si="119"/>
        <v>0</v>
      </c>
      <c r="F189" s="95">
        <f t="shared" si="119"/>
        <v>0</v>
      </c>
      <c r="G189" s="95">
        <f t="shared" si="119"/>
        <v>0</v>
      </c>
      <c r="H189" s="95">
        <f t="shared" si="119"/>
        <v>0</v>
      </c>
      <c r="I189" s="95">
        <f t="shared" si="119"/>
        <v>0</v>
      </c>
      <c r="J189" s="95">
        <f t="shared" si="119"/>
        <v>0</v>
      </c>
      <c r="K189" s="95">
        <f t="shared" si="119"/>
        <v>0</v>
      </c>
      <c r="L189" s="95">
        <f t="shared" si="119"/>
        <v>0</v>
      </c>
      <c r="M189" s="95">
        <f t="shared" si="119"/>
        <v>0</v>
      </c>
      <c r="N189" s="95">
        <f t="shared" si="119"/>
        <v>0</v>
      </c>
      <c r="O189" s="95">
        <f t="shared" si="119"/>
        <v>0</v>
      </c>
      <c r="P189" s="95">
        <f t="shared" si="119"/>
        <v>0</v>
      </c>
      <c r="Q189" s="95">
        <f t="shared" si="119"/>
        <v>0</v>
      </c>
      <c r="R189" s="95">
        <f t="shared" si="119"/>
        <v>0</v>
      </c>
      <c r="S189" s="95">
        <f t="shared" si="119"/>
        <v>0</v>
      </c>
      <c r="T189" s="95">
        <f t="shared" si="119"/>
        <v>0</v>
      </c>
      <c r="U189" s="95">
        <f t="shared" si="119"/>
        <v>0</v>
      </c>
      <c r="V189" s="95">
        <f t="shared" si="119"/>
        <v>0</v>
      </c>
      <c r="W189" s="95">
        <f t="shared" si="119"/>
        <v>0</v>
      </c>
      <c r="X189" s="95">
        <f t="shared" si="119"/>
        <v>0</v>
      </c>
      <c r="Y189" s="95">
        <f t="shared" si="119"/>
        <v>0</v>
      </c>
      <c r="Z189" s="95">
        <f t="shared" si="119"/>
        <v>0</v>
      </c>
      <c r="AA189" s="95">
        <f t="shared" si="119"/>
        <v>0</v>
      </c>
      <c r="AB189" s="95">
        <f t="shared" si="119"/>
        <v>0</v>
      </c>
      <c r="AC189" s="95">
        <f t="shared" si="119"/>
        <v>0</v>
      </c>
      <c r="AD189" s="95">
        <f t="shared" si="119"/>
        <v>0</v>
      </c>
      <c r="AE189" s="95">
        <f t="shared" si="119"/>
        <v>0</v>
      </c>
      <c r="AF189" s="95">
        <f t="shared" si="119"/>
        <v>0</v>
      </c>
      <c r="AG189" s="95">
        <f t="shared" si="119"/>
        <v>0</v>
      </c>
      <c r="AH189" s="95">
        <f t="shared" si="119"/>
        <v>0</v>
      </c>
      <c r="AI189" s="95">
        <f t="shared" si="119"/>
        <v>0</v>
      </c>
      <c r="AJ189" s="95">
        <f t="shared" ref="AJ189:BO189" si="120">AJ98/2</f>
        <v>0</v>
      </c>
      <c r="AK189" s="95">
        <f t="shared" si="120"/>
        <v>0</v>
      </c>
      <c r="AL189" s="95">
        <f t="shared" si="120"/>
        <v>0</v>
      </c>
      <c r="AM189" s="95">
        <f t="shared" si="120"/>
        <v>0</v>
      </c>
      <c r="AN189" s="95">
        <f t="shared" si="120"/>
        <v>0</v>
      </c>
      <c r="AO189" s="95">
        <f t="shared" si="120"/>
        <v>0</v>
      </c>
      <c r="AP189" s="95">
        <f t="shared" si="120"/>
        <v>0</v>
      </c>
      <c r="AQ189" s="95">
        <f t="shared" si="120"/>
        <v>0</v>
      </c>
      <c r="AR189" s="95">
        <f t="shared" si="120"/>
        <v>0</v>
      </c>
      <c r="AS189" s="95">
        <f t="shared" si="120"/>
        <v>0</v>
      </c>
      <c r="AT189" s="95">
        <f t="shared" si="120"/>
        <v>0</v>
      </c>
      <c r="AU189" s="95">
        <f t="shared" si="120"/>
        <v>0</v>
      </c>
      <c r="AV189" s="95">
        <f t="shared" si="120"/>
        <v>0</v>
      </c>
      <c r="AW189" s="95">
        <f t="shared" si="120"/>
        <v>0</v>
      </c>
      <c r="AX189" s="95">
        <f t="shared" si="120"/>
        <v>0</v>
      </c>
      <c r="AY189" s="95">
        <f t="shared" si="120"/>
        <v>0</v>
      </c>
      <c r="AZ189" s="95">
        <f t="shared" si="120"/>
        <v>0</v>
      </c>
      <c r="BA189" s="95">
        <f t="shared" si="120"/>
        <v>0</v>
      </c>
      <c r="BB189" s="95">
        <f t="shared" si="120"/>
        <v>0</v>
      </c>
      <c r="BC189" s="95">
        <f t="shared" si="120"/>
        <v>0</v>
      </c>
      <c r="BD189" s="95">
        <f t="shared" si="120"/>
        <v>0</v>
      </c>
      <c r="BE189" s="95">
        <f t="shared" si="120"/>
        <v>0</v>
      </c>
      <c r="BF189" s="95">
        <f t="shared" si="120"/>
        <v>0</v>
      </c>
      <c r="BG189" s="95">
        <f t="shared" si="120"/>
        <v>0</v>
      </c>
      <c r="BH189" s="95">
        <f t="shared" si="120"/>
        <v>0</v>
      </c>
      <c r="BI189" s="95">
        <f t="shared" si="120"/>
        <v>0</v>
      </c>
      <c r="BJ189" s="95">
        <f t="shared" si="120"/>
        <v>0</v>
      </c>
      <c r="BK189" s="95">
        <f t="shared" si="120"/>
        <v>0</v>
      </c>
      <c r="BL189" s="95">
        <f t="shared" si="120"/>
        <v>0</v>
      </c>
      <c r="BM189" s="95">
        <f t="shared" si="120"/>
        <v>0</v>
      </c>
      <c r="BN189" s="95">
        <f t="shared" si="120"/>
        <v>0</v>
      </c>
      <c r="BO189" s="95">
        <f t="shared" si="120"/>
        <v>0</v>
      </c>
      <c r="BP189" s="95">
        <f t="shared" ref="BP189:CZ189" si="121">BP98/2</f>
        <v>0</v>
      </c>
      <c r="BQ189" s="95">
        <f t="shared" si="121"/>
        <v>0</v>
      </c>
      <c r="BR189" s="95">
        <f t="shared" si="121"/>
        <v>0</v>
      </c>
      <c r="BS189" s="95">
        <f t="shared" si="121"/>
        <v>0</v>
      </c>
      <c r="BT189" s="95">
        <f t="shared" si="121"/>
        <v>0</v>
      </c>
      <c r="BU189" s="95">
        <f t="shared" si="121"/>
        <v>0</v>
      </c>
      <c r="BV189" s="95">
        <f t="shared" si="121"/>
        <v>0</v>
      </c>
      <c r="BW189" s="95">
        <f t="shared" si="121"/>
        <v>0</v>
      </c>
      <c r="BX189" s="95">
        <f t="shared" si="121"/>
        <v>0</v>
      </c>
      <c r="BY189" s="95">
        <f t="shared" si="121"/>
        <v>0</v>
      </c>
      <c r="BZ189" s="95">
        <f t="shared" si="121"/>
        <v>0</v>
      </c>
      <c r="CA189" s="95">
        <f t="shared" si="121"/>
        <v>0</v>
      </c>
      <c r="CB189" s="95">
        <f t="shared" si="121"/>
        <v>0</v>
      </c>
      <c r="CC189" s="95">
        <f t="shared" si="121"/>
        <v>0</v>
      </c>
      <c r="CD189" s="95">
        <f t="shared" si="121"/>
        <v>0</v>
      </c>
      <c r="CE189" s="95">
        <f t="shared" si="121"/>
        <v>0</v>
      </c>
      <c r="CF189" s="95">
        <f t="shared" si="121"/>
        <v>0</v>
      </c>
      <c r="CG189" s="95">
        <f t="shared" si="121"/>
        <v>0</v>
      </c>
      <c r="CH189" s="95">
        <f t="shared" si="121"/>
        <v>0</v>
      </c>
      <c r="CI189" s="95">
        <f t="shared" si="121"/>
        <v>0</v>
      </c>
      <c r="CJ189" s="95">
        <f t="shared" si="121"/>
        <v>0</v>
      </c>
      <c r="CK189" s="95">
        <f t="shared" si="121"/>
        <v>0</v>
      </c>
      <c r="CL189" s="95">
        <f t="shared" si="121"/>
        <v>0</v>
      </c>
      <c r="CM189" s="95">
        <f t="shared" si="121"/>
        <v>0</v>
      </c>
      <c r="CN189" s="95">
        <f t="shared" si="121"/>
        <v>0</v>
      </c>
      <c r="CO189" s="95">
        <f t="shared" si="121"/>
        <v>0</v>
      </c>
      <c r="CP189" s="95">
        <f t="shared" si="121"/>
        <v>0</v>
      </c>
      <c r="CQ189" s="95">
        <f t="shared" si="121"/>
        <v>0</v>
      </c>
      <c r="CR189" s="95">
        <f t="shared" si="121"/>
        <v>0</v>
      </c>
      <c r="CS189" s="95">
        <f t="shared" si="121"/>
        <v>0</v>
      </c>
      <c r="CT189" s="95">
        <f t="shared" si="121"/>
        <v>0</v>
      </c>
      <c r="CU189" s="95">
        <f t="shared" si="121"/>
        <v>0</v>
      </c>
      <c r="CV189" s="95">
        <f t="shared" si="121"/>
        <v>0</v>
      </c>
      <c r="CW189" s="95">
        <f t="shared" si="121"/>
        <v>0</v>
      </c>
      <c r="CX189" s="95">
        <f t="shared" si="121"/>
        <v>0</v>
      </c>
      <c r="CY189" s="95">
        <f t="shared" si="121"/>
        <v>0</v>
      </c>
      <c r="CZ189" s="95">
        <f t="shared" si="121"/>
        <v>0</v>
      </c>
    </row>
    <row r="190" spans="1:104">
      <c r="A190" t="s">
        <v>223</v>
      </c>
      <c r="C190" s="152" t="s">
        <v>470</v>
      </c>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c r="BI190" s="97"/>
      <c r="BJ190" s="97"/>
      <c r="BK190" s="97"/>
      <c r="BL190" s="97"/>
      <c r="BM190" s="97"/>
      <c r="BN190" s="97"/>
      <c r="BO190" s="97"/>
      <c r="BP190" s="97"/>
      <c r="BQ190" s="97"/>
      <c r="BR190" s="97"/>
      <c r="BS190" s="97"/>
      <c r="BT190" s="97"/>
      <c r="BU190" s="97"/>
      <c r="BV190" s="97"/>
      <c r="BW190" s="97"/>
      <c r="BX190" s="97"/>
      <c r="BY190" s="97"/>
      <c r="BZ190" s="97"/>
      <c r="CA190" s="97"/>
      <c r="CB190" s="97"/>
      <c r="CC190" s="97"/>
      <c r="CD190" s="97"/>
      <c r="CE190" s="97"/>
      <c r="CF190" s="97"/>
      <c r="CG190" s="97"/>
      <c r="CH190" s="97"/>
      <c r="CI190" s="97"/>
      <c r="CJ190" s="97"/>
      <c r="CK190" s="97"/>
      <c r="CL190" s="97"/>
      <c r="CM190" s="97"/>
      <c r="CN190" s="97"/>
      <c r="CO190" s="97"/>
      <c r="CP190" s="97"/>
      <c r="CQ190" s="97"/>
      <c r="CR190" s="97"/>
      <c r="CS190" s="97"/>
      <c r="CT190" s="97"/>
      <c r="CU190" s="97"/>
      <c r="CV190" s="97"/>
      <c r="CW190" s="97"/>
      <c r="CX190" s="97"/>
      <c r="CY190" s="97"/>
      <c r="CZ190" s="97"/>
    </row>
    <row r="191" spans="1:104">
      <c r="A191" t="s">
        <v>224</v>
      </c>
      <c r="C191" s="152" t="s">
        <v>703</v>
      </c>
      <c r="D191" s="95">
        <f>D308</f>
        <v>0</v>
      </c>
      <c r="E191" s="95">
        <f t="shared" ref="E191:BP191" si="122">E308</f>
        <v>0</v>
      </c>
      <c r="F191" s="95">
        <f t="shared" si="122"/>
        <v>0</v>
      </c>
      <c r="G191" s="95">
        <f t="shared" si="122"/>
        <v>0</v>
      </c>
      <c r="H191" s="95">
        <f t="shared" si="122"/>
        <v>0</v>
      </c>
      <c r="I191" s="95">
        <f t="shared" si="122"/>
        <v>0</v>
      </c>
      <c r="J191" s="95">
        <f t="shared" si="122"/>
        <v>0</v>
      </c>
      <c r="K191" s="95">
        <f t="shared" si="122"/>
        <v>0</v>
      </c>
      <c r="L191" s="95">
        <f t="shared" si="122"/>
        <v>0</v>
      </c>
      <c r="M191" s="95">
        <f t="shared" si="122"/>
        <v>0</v>
      </c>
      <c r="N191" s="95">
        <f t="shared" si="122"/>
        <v>0</v>
      </c>
      <c r="O191" s="95">
        <f t="shared" si="122"/>
        <v>0</v>
      </c>
      <c r="P191" s="95">
        <f t="shared" si="122"/>
        <v>0</v>
      </c>
      <c r="Q191" s="95">
        <f t="shared" si="122"/>
        <v>0</v>
      </c>
      <c r="R191" s="95">
        <f t="shared" si="122"/>
        <v>0</v>
      </c>
      <c r="S191" s="95">
        <f t="shared" si="122"/>
        <v>0</v>
      </c>
      <c r="T191" s="95">
        <f t="shared" si="122"/>
        <v>0</v>
      </c>
      <c r="U191" s="95">
        <f t="shared" si="122"/>
        <v>0</v>
      </c>
      <c r="V191" s="95">
        <f t="shared" si="122"/>
        <v>0</v>
      </c>
      <c r="W191" s="95">
        <f t="shared" si="122"/>
        <v>0</v>
      </c>
      <c r="X191" s="95">
        <f t="shared" si="122"/>
        <v>0</v>
      </c>
      <c r="Y191" s="95">
        <f t="shared" si="122"/>
        <v>0</v>
      </c>
      <c r="Z191" s="95">
        <f t="shared" si="122"/>
        <v>0</v>
      </c>
      <c r="AA191" s="95">
        <f t="shared" si="122"/>
        <v>0</v>
      </c>
      <c r="AB191" s="95">
        <f t="shared" si="122"/>
        <v>0</v>
      </c>
      <c r="AC191" s="95">
        <f t="shared" si="122"/>
        <v>0</v>
      </c>
      <c r="AD191" s="95">
        <f t="shared" si="122"/>
        <v>0</v>
      </c>
      <c r="AE191" s="95">
        <f t="shared" si="122"/>
        <v>0</v>
      </c>
      <c r="AF191" s="95">
        <f t="shared" si="122"/>
        <v>0</v>
      </c>
      <c r="AG191" s="95">
        <f t="shared" si="122"/>
        <v>0</v>
      </c>
      <c r="AH191" s="95">
        <f t="shared" si="122"/>
        <v>0</v>
      </c>
      <c r="AI191" s="95">
        <f t="shared" si="122"/>
        <v>0</v>
      </c>
      <c r="AJ191" s="95">
        <f t="shared" si="122"/>
        <v>0</v>
      </c>
      <c r="AK191" s="95">
        <f t="shared" si="122"/>
        <v>0</v>
      </c>
      <c r="AL191" s="95">
        <f t="shared" si="122"/>
        <v>0</v>
      </c>
      <c r="AM191" s="95">
        <f t="shared" si="122"/>
        <v>0</v>
      </c>
      <c r="AN191" s="95">
        <f t="shared" si="122"/>
        <v>0</v>
      </c>
      <c r="AO191" s="95">
        <f t="shared" si="122"/>
        <v>0</v>
      </c>
      <c r="AP191" s="95">
        <f t="shared" si="122"/>
        <v>0</v>
      </c>
      <c r="AQ191" s="95">
        <f t="shared" si="122"/>
        <v>0</v>
      </c>
      <c r="AR191" s="95">
        <f t="shared" si="122"/>
        <v>0</v>
      </c>
      <c r="AS191" s="95">
        <f t="shared" si="122"/>
        <v>0</v>
      </c>
      <c r="AT191" s="95">
        <f t="shared" si="122"/>
        <v>0</v>
      </c>
      <c r="AU191" s="95">
        <f t="shared" si="122"/>
        <v>0</v>
      </c>
      <c r="AV191" s="95">
        <f t="shared" si="122"/>
        <v>0</v>
      </c>
      <c r="AW191" s="95">
        <f t="shared" si="122"/>
        <v>0</v>
      </c>
      <c r="AX191" s="95">
        <f t="shared" si="122"/>
        <v>0</v>
      </c>
      <c r="AY191" s="95">
        <f t="shared" si="122"/>
        <v>0</v>
      </c>
      <c r="AZ191" s="95">
        <f t="shared" si="122"/>
        <v>0</v>
      </c>
      <c r="BA191" s="95">
        <f t="shared" si="122"/>
        <v>0</v>
      </c>
      <c r="BB191" s="95">
        <f t="shared" si="122"/>
        <v>0</v>
      </c>
      <c r="BC191" s="95">
        <f t="shared" si="122"/>
        <v>0</v>
      </c>
      <c r="BD191" s="95">
        <f t="shared" si="122"/>
        <v>0</v>
      </c>
      <c r="BE191" s="95">
        <f t="shared" si="122"/>
        <v>0</v>
      </c>
      <c r="BF191" s="95">
        <f t="shared" si="122"/>
        <v>0</v>
      </c>
      <c r="BG191" s="95">
        <f t="shared" si="122"/>
        <v>0</v>
      </c>
      <c r="BH191" s="95">
        <f t="shared" si="122"/>
        <v>0</v>
      </c>
      <c r="BI191" s="95">
        <f t="shared" si="122"/>
        <v>0</v>
      </c>
      <c r="BJ191" s="95">
        <f t="shared" si="122"/>
        <v>0</v>
      </c>
      <c r="BK191" s="95">
        <f t="shared" si="122"/>
        <v>0</v>
      </c>
      <c r="BL191" s="95">
        <f t="shared" si="122"/>
        <v>0</v>
      </c>
      <c r="BM191" s="95">
        <f t="shared" si="122"/>
        <v>0</v>
      </c>
      <c r="BN191" s="95">
        <f t="shared" si="122"/>
        <v>0</v>
      </c>
      <c r="BO191" s="95">
        <f t="shared" si="122"/>
        <v>0</v>
      </c>
      <c r="BP191" s="95">
        <f t="shared" si="122"/>
        <v>0</v>
      </c>
      <c r="BQ191" s="95">
        <f t="shared" ref="BQ191:CZ191" si="123">BQ308</f>
        <v>0</v>
      </c>
      <c r="BR191" s="95">
        <f t="shared" si="123"/>
        <v>0</v>
      </c>
      <c r="BS191" s="95">
        <f t="shared" si="123"/>
        <v>0</v>
      </c>
      <c r="BT191" s="95">
        <f t="shared" si="123"/>
        <v>0</v>
      </c>
      <c r="BU191" s="95">
        <f t="shared" si="123"/>
        <v>0</v>
      </c>
      <c r="BV191" s="95">
        <f t="shared" si="123"/>
        <v>0</v>
      </c>
      <c r="BW191" s="95">
        <f t="shared" si="123"/>
        <v>0</v>
      </c>
      <c r="BX191" s="95">
        <f t="shared" si="123"/>
        <v>0</v>
      </c>
      <c r="BY191" s="95">
        <f t="shared" si="123"/>
        <v>0</v>
      </c>
      <c r="BZ191" s="95">
        <f t="shared" si="123"/>
        <v>0</v>
      </c>
      <c r="CA191" s="95">
        <f t="shared" si="123"/>
        <v>0</v>
      </c>
      <c r="CB191" s="95">
        <f t="shared" si="123"/>
        <v>0</v>
      </c>
      <c r="CC191" s="95">
        <f t="shared" si="123"/>
        <v>0</v>
      </c>
      <c r="CD191" s="95">
        <f t="shared" si="123"/>
        <v>0</v>
      </c>
      <c r="CE191" s="95">
        <f t="shared" si="123"/>
        <v>0</v>
      </c>
      <c r="CF191" s="95">
        <f t="shared" si="123"/>
        <v>0</v>
      </c>
      <c r="CG191" s="95">
        <f t="shared" si="123"/>
        <v>0</v>
      </c>
      <c r="CH191" s="95">
        <f t="shared" si="123"/>
        <v>0</v>
      </c>
      <c r="CI191" s="95">
        <f t="shared" si="123"/>
        <v>0</v>
      </c>
      <c r="CJ191" s="95">
        <f t="shared" si="123"/>
        <v>0</v>
      </c>
      <c r="CK191" s="95">
        <f t="shared" si="123"/>
        <v>0</v>
      </c>
      <c r="CL191" s="95">
        <f t="shared" si="123"/>
        <v>0</v>
      </c>
      <c r="CM191" s="95">
        <f t="shared" si="123"/>
        <v>0</v>
      </c>
      <c r="CN191" s="95">
        <f t="shared" si="123"/>
        <v>0</v>
      </c>
      <c r="CO191" s="95">
        <f t="shared" si="123"/>
        <v>0</v>
      </c>
      <c r="CP191" s="95">
        <f t="shared" si="123"/>
        <v>0</v>
      </c>
      <c r="CQ191" s="95">
        <f t="shared" si="123"/>
        <v>0</v>
      </c>
      <c r="CR191" s="95">
        <f t="shared" si="123"/>
        <v>0</v>
      </c>
      <c r="CS191" s="95">
        <f t="shared" si="123"/>
        <v>0</v>
      </c>
      <c r="CT191" s="95">
        <f t="shared" si="123"/>
        <v>0</v>
      </c>
      <c r="CU191" s="95">
        <f t="shared" si="123"/>
        <v>0</v>
      </c>
      <c r="CV191" s="95">
        <f t="shared" si="123"/>
        <v>0</v>
      </c>
      <c r="CW191" s="95">
        <f t="shared" si="123"/>
        <v>0</v>
      </c>
      <c r="CX191" s="95">
        <f t="shared" si="123"/>
        <v>0</v>
      </c>
      <c r="CY191" s="95">
        <f t="shared" si="123"/>
        <v>0</v>
      </c>
      <c r="CZ191" s="95">
        <f t="shared" si="123"/>
        <v>0</v>
      </c>
    </row>
    <row r="192" spans="1:104">
      <c r="A192" t="s">
        <v>225</v>
      </c>
      <c r="C192" s="152" t="s">
        <v>704</v>
      </c>
      <c r="D192" s="95">
        <f>D309</f>
        <v>0</v>
      </c>
      <c r="E192" s="95">
        <f t="shared" ref="E192:BP192" si="124">E309</f>
        <v>0</v>
      </c>
      <c r="F192" s="95">
        <f t="shared" si="124"/>
        <v>0</v>
      </c>
      <c r="G192" s="95">
        <f t="shared" si="124"/>
        <v>0</v>
      </c>
      <c r="H192" s="95">
        <f t="shared" si="124"/>
        <v>0</v>
      </c>
      <c r="I192" s="95">
        <f t="shared" si="124"/>
        <v>0</v>
      </c>
      <c r="J192" s="95">
        <f t="shared" si="124"/>
        <v>0</v>
      </c>
      <c r="K192" s="95">
        <f t="shared" si="124"/>
        <v>0</v>
      </c>
      <c r="L192" s="95">
        <f t="shared" si="124"/>
        <v>0</v>
      </c>
      <c r="M192" s="95">
        <f t="shared" si="124"/>
        <v>0</v>
      </c>
      <c r="N192" s="95">
        <f t="shared" si="124"/>
        <v>0</v>
      </c>
      <c r="O192" s="95">
        <f t="shared" si="124"/>
        <v>0</v>
      </c>
      <c r="P192" s="95">
        <f t="shared" si="124"/>
        <v>0</v>
      </c>
      <c r="Q192" s="95">
        <f t="shared" si="124"/>
        <v>0</v>
      </c>
      <c r="R192" s="95">
        <f t="shared" si="124"/>
        <v>0</v>
      </c>
      <c r="S192" s="95">
        <f t="shared" si="124"/>
        <v>0</v>
      </c>
      <c r="T192" s="95">
        <f t="shared" si="124"/>
        <v>0</v>
      </c>
      <c r="U192" s="95">
        <f t="shared" si="124"/>
        <v>0</v>
      </c>
      <c r="V192" s="95">
        <f t="shared" si="124"/>
        <v>0</v>
      </c>
      <c r="W192" s="95">
        <f t="shared" si="124"/>
        <v>0</v>
      </c>
      <c r="X192" s="95">
        <f t="shared" si="124"/>
        <v>0</v>
      </c>
      <c r="Y192" s="95">
        <f t="shared" si="124"/>
        <v>0</v>
      </c>
      <c r="Z192" s="95">
        <f t="shared" si="124"/>
        <v>0</v>
      </c>
      <c r="AA192" s="95">
        <f t="shared" si="124"/>
        <v>0</v>
      </c>
      <c r="AB192" s="95">
        <f t="shared" si="124"/>
        <v>0</v>
      </c>
      <c r="AC192" s="95">
        <f t="shared" si="124"/>
        <v>0</v>
      </c>
      <c r="AD192" s="95">
        <f t="shared" si="124"/>
        <v>0</v>
      </c>
      <c r="AE192" s="95">
        <f t="shared" si="124"/>
        <v>0</v>
      </c>
      <c r="AF192" s="95">
        <f t="shared" si="124"/>
        <v>0</v>
      </c>
      <c r="AG192" s="95">
        <f t="shared" si="124"/>
        <v>0</v>
      </c>
      <c r="AH192" s="95">
        <f t="shared" si="124"/>
        <v>0</v>
      </c>
      <c r="AI192" s="95">
        <f t="shared" si="124"/>
        <v>0</v>
      </c>
      <c r="AJ192" s="95">
        <f t="shared" si="124"/>
        <v>0</v>
      </c>
      <c r="AK192" s="95">
        <f t="shared" si="124"/>
        <v>0</v>
      </c>
      <c r="AL192" s="95">
        <f t="shared" si="124"/>
        <v>0</v>
      </c>
      <c r="AM192" s="95">
        <f t="shared" si="124"/>
        <v>0</v>
      </c>
      <c r="AN192" s="95">
        <f t="shared" si="124"/>
        <v>0</v>
      </c>
      <c r="AO192" s="95">
        <f t="shared" si="124"/>
        <v>0</v>
      </c>
      <c r="AP192" s="95">
        <f t="shared" si="124"/>
        <v>0</v>
      </c>
      <c r="AQ192" s="95">
        <f t="shared" si="124"/>
        <v>0</v>
      </c>
      <c r="AR192" s="95">
        <f t="shared" si="124"/>
        <v>0</v>
      </c>
      <c r="AS192" s="95">
        <f t="shared" si="124"/>
        <v>0</v>
      </c>
      <c r="AT192" s="95">
        <f t="shared" si="124"/>
        <v>0</v>
      </c>
      <c r="AU192" s="95">
        <f t="shared" si="124"/>
        <v>0</v>
      </c>
      <c r="AV192" s="95">
        <f t="shared" si="124"/>
        <v>0</v>
      </c>
      <c r="AW192" s="95">
        <f t="shared" si="124"/>
        <v>0</v>
      </c>
      <c r="AX192" s="95">
        <f t="shared" si="124"/>
        <v>0</v>
      </c>
      <c r="AY192" s="95">
        <f t="shared" si="124"/>
        <v>0</v>
      </c>
      <c r="AZ192" s="95">
        <f t="shared" si="124"/>
        <v>0</v>
      </c>
      <c r="BA192" s="95">
        <f t="shared" si="124"/>
        <v>0</v>
      </c>
      <c r="BB192" s="95">
        <f t="shared" si="124"/>
        <v>0</v>
      </c>
      <c r="BC192" s="95">
        <f t="shared" si="124"/>
        <v>0</v>
      </c>
      <c r="BD192" s="95">
        <f t="shared" si="124"/>
        <v>0</v>
      </c>
      <c r="BE192" s="95">
        <f t="shared" si="124"/>
        <v>0</v>
      </c>
      <c r="BF192" s="95">
        <f t="shared" si="124"/>
        <v>0</v>
      </c>
      <c r="BG192" s="95">
        <f t="shared" si="124"/>
        <v>0</v>
      </c>
      <c r="BH192" s="95">
        <f t="shared" si="124"/>
        <v>0</v>
      </c>
      <c r="BI192" s="95">
        <f t="shared" si="124"/>
        <v>0</v>
      </c>
      <c r="BJ192" s="95">
        <f t="shared" si="124"/>
        <v>0</v>
      </c>
      <c r="BK192" s="95">
        <f t="shared" si="124"/>
        <v>0</v>
      </c>
      <c r="BL192" s="95">
        <f t="shared" si="124"/>
        <v>0</v>
      </c>
      <c r="BM192" s="95">
        <f t="shared" si="124"/>
        <v>0</v>
      </c>
      <c r="BN192" s="95">
        <f t="shared" si="124"/>
        <v>0</v>
      </c>
      <c r="BO192" s="95">
        <f t="shared" si="124"/>
        <v>0</v>
      </c>
      <c r="BP192" s="95">
        <f t="shared" si="124"/>
        <v>0</v>
      </c>
      <c r="BQ192" s="95">
        <f t="shared" ref="BQ192:CZ192" si="125">BQ309</f>
        <v>0</v>
      </c>
      <c r="BR192" s="95">
        <f t="shared" si="125"/>
        <v>0</v>
      </c>
      <c r="BS192" s="95">
        <f t="shared" si="125"/>
        <v>0</v>
      </c>
      <c r="BT192" s="95">
        <f t="shared" si="125"/>
        <v>0</v>
      </c>
      <c r="BU192" s="95">
        <f t="shared" si="125"/>
        <v>0</v>
      </c>
      <c r="BV192" s="95">
        <f t="shared" si="125"/>
        <v>0</v>
      </c>
      <c r="BW192" s="95">
        <f t="shared" si="125"/>
        <v>0</v>
      </c>
      <c r="BX192" s="95">
        <f t="shared" si="125"/>
        <v>0</v>
      </c>
      <c r="BY192" s="95">
        <f t="shared" si="125"/>
        <v>0</v>
      </c>
      <c r="BZ192" s="95">
        <f t="shared" si="125"/>
        <v>0</v>
      </c>
      <c r="CA192" s="95">
        <f t="shared" si="125"/>
        <v>0</v>
      </c>
      <c r="CB192" s="95">
        <f t="shared" si="125"/>
        <v>0</v>
      </c>
      <c r="CC192" s="95">
        <f t="shared" si="125"/>
        <v>0</v>
      </c>
      <c r="CD192" s="95">
        <f t="shared" si="125"/>
        <v>0</v>
      </c>
      <c r="CE192" s="95">
        <f t="shared" si="125"/>
        <v>0</v>
      </c>
      <c r="CF192" s="95">
        <f t="shared" si="125"/>
        <v>0</v>
      </c>
      <c r="CG192" s="95">
        <f t="shared" si="125"/>
        <v>0</v>
      </c>
      <c r="CH192" s="95">
        <f t="shared" si="125"/>
        <v>0</v>
      </c>
      <c r="CI192" s="95">
        <f t="shared" si="125"/>
        <v>0</v>
      </c>
      <c r="CJ192" s="95">
        <f t="shared" si="125"/>
        <v>0</v>
      </c>
      <c r="CK192" s="95">
        <f t="shared" si="125"/>
        <v>0</v>
      </c>
      <c r="CL192" s="95">
        <f t="shared" si="125"/>
        <v>0</v>
      </c>
      <c r="CM192" s="95">
        <f t="shared" si="125"/>
        <v>0</v>
      </c>
      <c r="CN192" s="95">
        <f t="shared" si="125"/>
        <v>0</v>
      </c>
      <c r="CO192" s="95">
        <f t="shared" si="125"/>
        <v>0</v>
      </c>
      <c r="CP192" s="95">
        <f t="shared" si="125"/>
        <v>0</v>
      </c>
      <c r="CQ192" s="95">
        <f t="shared" si="125"/>
        <v>0</v>
      </c>
      <c r="CR192" s="95">
        <f t="shared" si="125"/>
        <v>0</v>
      </c>
      <c r="CS192" s="95">
        <f t="shared" si="125"/>
        <v>0</v>
      </c>
      <c r="CT192" s="95">
        <f t="shared" si="125"/>
        <v>0</v>
      </c>
      <c r="CU192" s="95">
        <f t="shared" si="125"/>
        <v>0</v>
      </c>
      <c r="CV192" s="95">
        <f t="shared" si="125"/>
        <v>0</v>
      </c>
      <c r="CW192" s="95">
        <f t="shared" si="125"/>
        <v>0</v>
      </c>
      <c r="CX192" s="95">
        <f t="shared" si="125"/>
        <v>0</v>
      </c>
      <c r="CY192" s="95">
        <f t="shared" si="125"/>
        <v>0</v>
      </c>
      <c r="CZ192" s="95">
        <f t="shared" si="125"/>
        <v>0</v>
      </c>
    </row>
    <row r="193" spans="1:104">
      <c r="A193" t="s">
        <v>226</v>
      </c>
      <c r="C193" s="152" t="s">
        <v>471</v>
      </c>
      <c r="D193" s="95">
        <f t="shared" ref="D193:AI193" si="126">IF(OR(D10=" ",D10=""),0,IF(D4&lt;16,0,IF(D4&lt;19,33,IF(D4&lt;23,45,IF(D4&lt;70,33,38)))))</f>
        <v>0</v>
      </c>
      <c r="E193" s="95">
        <f t="shared" si="126"/>
        <v>0</v>
      </c>
      <c r="F193" s="95">
        <f t="shared" si="126"/>
        <v>0</v>
      </c>
      <c r="G193" s="95">
        <f t="shared" si="126"/>
        <v>0</v>
      </c>
      <c r="H193" s="95">
        <f t="shared" si="126"/>
        <v>0</v>
      </c>
      <c r="I193" s="95">
        <f t="shared" si="126"/>
        <v>0</v>
      </c>
      <c r="J193" s="95">
        <f t="shared" si="126"/>
        <v>0</v>
      </c>
      <c r="K193" s="95">
        <f t="shared" si="126"/>
        <v>0</v>
      </c>
      <c r="L193" s="95">
        <f t="shared" si="126"/>
        <v>0</v>
      </c>
      <c r="M193" s="95">
        <f t="shared" si="126"/>
        <v>0</v>
      </c>
      <c r="N193" s="95">
        <f t="shared" si="126"/>
        <v>0</v>
      </c>
      <c r="O193" s="95">
        <f t="shared" si="126"/>
        <v>0</v>
      </c>
      <c r="P193" s="95">
        <f t="shared" si="126"/>
        <v>0</v>
      </c>
      <c r="Q193" s="95">
        <f t="shared" si="126"/>
        <v>0</v>
      </c>
      <c r="R193" s="95">
        <f t="shared" si="126"/>
        <v>0</v>
      </c>
      <c r="S193" s="95">
        <f t="shared" si="126"/>
        <v>0</v>
      </c>
      <c r="T193" s="95">
        <f t="shared" si="126"/>
        <v>0</v>
      </c>
      <c r="U193" s="95">
        <f t="shared" si="126"/>
        <v>0</v>
      </c>
      <c r="V193" s="95">
        <f t="shared" si="126"/>
        <v>0</v>
      </c>
      <c r="W193" s="95">
        <f t="shared" si="126"/>
        <v>0</v>
      </c>
      <c r="X193" s="95">
        <f t="shared" si="126"/>
        <v>0</v>
      </c>
      <c r="Y193" s="95">
        <f t="shared" si="126"/>
        <v>0</v>
      </c>
      <c r="Z193" s="95">
        <f t="shared" si="126"/>
        <v>0</v>
      </c>
      <c r="AA193" s="95">
        <f t="shared" si="126"/>
        <v>0</v>
      </c>
      <c r="AB193" s="95">
        <f t="shared" si="126"/>
        <v>0</v>
      </c>
      <c r="AC193" s="95">
        <f t="shared" si="126"/>
        <v>0</v>
      </c>
      <c r="AD193" s="95">
        <f t="shared" si="126"/>
        <v>0</v>
      </c>
      <c r="AE193" s="95">
        <f t="shared" si="126"/>
        <v>0</v>
      </c>
      <c r="AF193" s="95">
        <f t="shared" si="126"/>
        <v>0</v>
      </c>
      <c r="AG193" s="95">
        <f t="shared" si="126"/>
        <v>0</v>
      </c>
      <c r="AH193" s="95">
        <f t="shared" si="126"/>
        <v>0</v>
      </c>
      <c r="AI193" s="95">
        <f t="shared" si="126"/>
        <v>0</v>
      </c>
      <c r="AJ193" s="95">
        <f t="shared" ref="AJ193:BO193" si="127">IF(OR(AJ10=" ",AJ10=""),0,IF(AJ4&lt;16,0,IF(AJ4&lt;19,33,IF(AJ4&lt;23,45,IF(AJ4&lt;70,33,38)))))</f>
        <v>0</v>
      </c>
      <c r="AK193" s="95">
        <f t="shared" si="127"/>
        <v>0</v>
      </c>
      <c r="AL193" s="95">
        <f t="shared" si="127"/>
        <v>0</v>
      </c>
      <c r="AM193" s="95">
        <f t="shared" si="127"/>
        <v>0</v>
      </c>
      <c r="AN193" s="95">
        <f t="shared" si="127"/>
        <v>0</v>
      </c>
      <c r="AO193" s="95">
        <f t="shared" si="127"/>
        <v>0</v>
      </c>
      <c r="AP193" s="95">
        <f t="shared" si="127"/>
        <v>0</v>
      </c>
      <c r="AQ193" s="95">
        <f t="shared" si="127"/>
        <v>0</v>
      </c>
      <c r="AR193" s="95">
        <f t="shared" si="127"/>
        <v>0</v>
      </c>
      <c r="AS193" s="95">
        <f t="shared" si="127"/>
        <v>0</v>
      </c>
      <c r="AT193" s="95">
        <f t="shared" si="127"/>
        <v>0</v>
      </c>
      <c r="AU193" s="95">
        <f t="shared" si="127"/>
        <v>0</v>
      </c>
      <c r="AV193" s="95">
        <f t="shared" si="127"/>
        <v>0</v>
      </c>
      <c r="AW193" s="95">
        <f t="shared" si="127"/>
        <v>0</v>
      </c>
      <c r="AX193" s="95">
        <f t="shared" si="127"/>
        <v>0</v>
      </c>
      <c r="AY193" s="95">
        <f t="shared" si="127"/>
        <v>0</v>
      </c>
      <c r="AZ193" s="95">
        <f t="shared" si="127"/>
        <v>0</v>
      </c>
      <c r="BA193" s="95">
        <f t="shared" si="127"/>
        <v>0</v>
      </c>
      <c r="BB193" s="95">
        <f t="shared" si="127"/>
        <v>0</v>
      </c>
      <c r="BC193" s="95">
        <f t="shared" si="127"/>
        <v>0</v>
      </c>
      <c r="BD193" s="95">
        <f t="shared" si="127"/>
        <v>0</v>
      </c>
      <c r="BE193" s="95">
        <f t="shared" si="127"/>
        <v>0</v>
      </c>
      <c r="BF193" s="95">
        <f t="shared" si="127"/>
        <v>0</v>
      </c>
      <c r="BG193" s="95">
        <f t="shared" si="127"/>
        <v>0</v>
      </c>
      <c r="BH193" s="95">
        <f t="shared" si="127"/>
        <v>0</v>
      </c>
      <c r="BI193" s="95">
        <f t="shared" si="127"/>
        <v>0</v>
      </c>
      <c r="BJ193" s="95">
        <f t="shared" si="127"/>
        <v>0</v>
      </c>
      <c r="BK193" s="95">
        <f t="shared" si="127"/>
        <v>0</v>
      </c>
      <c r="BL193" s="95" t="e">
        <f t="shared" si="127"/>
        <v>#REF!</v>
      </c>
      <c r="BM193" s="95" t="e">
        <f t="shared" si="127"/>
        <v>#REF!</v>
      </c>
      <c r="BN193" s="95" t="e">
        <f t="shared" si="127"/>
        <v>#REF!</v>
      </c>
      <c r="BO193" s="95" t="e">
        <f t="shared" si="127"/>
        <v>#REF!</v>
      </c>
      <c r="BP193" s="95" t="e">
        <f t="shared" ref="BP193:CZ193" si="128">IF(OR(BP10=" ",BP10=""),0,IF(BP4&lt;16,0,IF(BP4&lt;19,33,IF(BP4&lt;23,45,IF(BP4&lt;70,33,38)))))</f>
        <v>#REF!</v>
      </c>
      <c r="BQ193" s="95" t="e">
        <f t="shared" si="128"/>
        <v>#REF!</v>
      </c>
      <c r="BR193" s="95" t="e">
        <f t="shared" si="128"/>
        <v>#REF!</v>
      </c>
      <c r="BS193" s="95" t="e">
        <f t="shared" si="128"/>
        <v>#REF!</v>
      </c>
      <c r="BT193" s="95" t="e">
        <f t="shared" si="128"/>
        <v>#REF!</v>
      </c>
      <c r="BU193" s="95" t="e">
        <f t="shared" si="128"/>
        <v>#REF!</v>
      </c>
      <c r="BV193" s="95" t="e">
        <f t="shared" si="128"/>
        <v>#REF!</v>
      </c>
      <c r="BW193" s="95" t="e">
        <f t="shared" si="128"/>
        <v>#REF!</v>
      </c>
      <c r="BX193" s="95" t="e">
        <f t="shared" si="128"/>
        <v>#REF!</v>
      </c>
      <c r="BY193" s="95" t="e">
        <f t="shared" si="128"/>
        <v>#REF!</v>
      </c>
      <c r="BZ193" s="95" t="e">
        <f t="shared" si="128"/>
        <v>#REF!</v>
      </c>
      <c r="CA193" s="95" t="e">
        <f t="shared" si="128"/>
        <v>#REF!</v>
      </c>
      <c r="CB193" s="95" t="e">
        <f t="shared" si="128"/>
        <v>#REF!</v>
      </c>
      <c r="CC193" s="95" t="e">
        <f t="shared" si="128"/>
        <v>#REF!</v>
      </c>
      <c r="CD193" s="95" t="e">
        <f t="shared" si="128"/>
        <v>#REF!</v>
      </c>
      <c r="CE193" s="95" t="e">
        <f t="shared" si="128"/>
        <v>#REF!</v>
      </c>
      <c r="CF193" s="95" t="e">
        <f t="shared" si="128"/>
        <v>#REF!</v>
      </c>
      <c r="CG193" s="95" t="e">
        <f t="shared" si="128"/>
        <v>#REF!</v>
      </c>
      <c r="CH193" s="95" t="e">
        <f t="shared" si="128"/>
        <v>#REF!</v>
      </c>
      <c r="CI193" s="95" t="e">
        <f t="shared" si="128"/>
        <v>#REF!</v>
      </c>
      <c r="CJ193" s="95" t="e">
        <f t="shared" si="128"/>
        <v>#REF!</v>
      </c>
      <c r="CK193" s="95" t="e">
        <f t="shared" si="128"/>
        <v>#REF!</v>
      </c>
      <c r="CL193" s="95" t="e">
        <f t="shared" si="128"/>
        <v>#REF!</v>
      </c>
      <c r="CM193" s="95" t="e">
        <f t="shared" si="128"/>
        <v>#REF!</v>
      </c>
      <c r="CN193" s="95" t="e">
        <f t="shared" si="128"/>
        <v>#REF!</v>
      </c>
      <c r="CO193" s="95" t="e">
        <f t="shared" si="128"/>
        <v>#REF!</v>
      </c>
      <c r="CP193" s="95" t="e">
        <f t="shared" si="128"/>
        <v>#REF!</v>
      </c>
      <c r="CQ193" s="95" t="e">
        <f t="shared" si="128"/>
        <v>#REF!</v>
      </c>
      <c r="CR193" s="95" t="e">
        <f t="shared" si="128"/>
        <v>#REF!</v>
      </c>
      <c r="CS193" s="95" t="e">
        <f t="shared" si="128"/>
        <v>#REF!</v>
      </c>
      <c r="CT193" s="95" t="e">
        <f t="shared" si="128"/>
        <v>#REF!</v>
      </c>
      <c r="CU193" s="95" t="e">
        <f t="shared" si="128"/>
        <v>#REF!</v>
      </c>
      <c r="CV193" s="95" t="e">
        <f t="shared" si="128"/>
        <v>#REF!</v>
      </c>
      <c r="CW193" s="95" t="e">
        <f t="shared" si="128"/>
        <v>#REF!</v>
      </c>
      <c r="CX193" s="95" t="e">
        <f t="shared" si="128"/>
        <v>#REF!</v>
      </c>
      <c r="CY193" s="95" t="e">
        <f t="shared" si="128"/>
        <v>#REF!</v>
      </c>
      <c r="CZ193" s="95" t="e">
        <f t="shared" si="128"/>
        <v>#REF!</v>
      </c>
    </row>
    <row r="194" spans="1:104">
      <c r="A194" t="s">
        <v>227</v>
      </c>
      <c r="C194" s="152" t="s">
        <v>472</v>
      </c>
      <c r="D194" s="95">
        <f t="shared" ref="D194:AI194" si="129">IF(OR(D11=" ",D11=""),0,IF(D5&lt;16,0,IF(D5&lt;19,33,IF(D5&lt;23,45,IF(D5&lt;70,33,38)))))</f>
        <v>0</v>
      </c>
      <c r="E194" s="95">
        <f t="shared" si="129"/>
        <v>0</v>
      </c>
      <c r="F194" s="95">
        <f t="shared" si="129"/>
        <v>0</v>
      </c>
      <c r="G194" s="95">
        <f t="shared" si="129"/>
        <v>0</v>
      </c>
      <c r="H194" s="95">
        <f t="shared" si="129"/>
        <v>0</v>
      </c>
      <c r="I194" s="95">
        <f t="shared" si="129"/>
        <v>0</v>
      </c>
      <c r="J194" s="95">
        <f t="shared" si="129"/>
        <v>0</v>
      </c>
      <c r="K194" s="95">
        <f t="shared" si="129"/>
        <v>0</v>
      </c>
      <c r="L194" s="95">
        <f t="shared" si="129"/>
        <v>0</v>
      </c>
      <c r="M194" s="95">
        <f t="shared" si="129"/>
        <v>0</v>
      </c>
      <c r="N194" s="95">
        <f t="shared" si="129"/>
        <v>0</v>
      </c>
      <c r="O194" s="95">
        <f t="shared" si="129"/>
        <v>0</v>
      </c>
      <c r="P194" s="95">
        <f t="shared" si="129"/>
        <v>0</v>
      </c>
      <c r="Q194" s="95">
        <f t="shared" si="129"/>
        <v>0</v>
      </c>
      <c r="R194" s="95">
        <f t="shared" si="129"/>
        <v>0</v>
      </c>
      <c r="S194" s="95">
        <f t="shared" si="129"/>
        <v>0</v>
      </c>
      <c r="T194" s="95">
        <f t="shared" si="129"/>
        <v>0</v>
      </c>
      <c r="U194" s="95">
        <f t="shared" si="129"/>
        <v>0</v>
      </c>
      <c r="V194" s="95">
        <f t="shared" si="129"/>
        <v>0</v>
      </c>
      <c r="W194" s="95">
        <f t="shared" si="129"/>
        <v>0</v>
      </c>
      <c r="X194" s="95">
        <f t="shared" si="129"/>
        <v>0</v>
      </c>
      <c r="Y194" s="95">
        <f t="shared" si="129"/>
        <v>0</v>
      </c>
      <c r="Z194" s="95">
        <f t="shared" si="129"/>
        <v>0</v>
      </c>
      <c r="AA194" s="95">
        <f t="shared" si="129"/>
        <v>0</v>
      </c>
      <c r="AB194" s="95">
        <f t="shared" si="129"/>
        <v>0</v>
      </c>
      <c r="AC194" s="95">
        <f t="shared" si="129"/>
        <v>0</v>
      </c>
      <c r="AD194" s="95">
        <f t="shared" si="129"/>
        <v>0</v>
      </c>
      <c r="AE194" s="95">
        <f t="shared" si="129"/>
        <v>0</v>
      </c>
      <c r="AF194" s="95">
        <f t="shared" si="129"/>
        <v>0</v>
      </c>
      <c r="AG194" s="95">
        <f t="shared" si="129"/>
        <v>0</v>
      </c>
      <c r="AH194" s="95">
        <f t="shared" si="129"/>
        <v>0</v>
      </c>
      <c r="AI194" s="95">
        <f t="shared" si="129"/>
        <v>0</v>
      </c>
      <c r="AJ194" s="95">
        <f t="shared" ref="AJ194:BO194" si="130">IF(OR(AJ11=" ",AJ11=""),0,IF(AJ5&lt;16,0,IF(AJ5&lt;19,33,IF(AJ5&lt;23,45,IF(AJ5&lt;70,33,38)))))</f>
        <v>0</v>
      </c>
      <c r="AK194" s="95">
        <f t="shared" si="130"/>
        <v>0</v>
      </c>
      <c r="AL194" s="95">
        <f t="shared" si="130"/>
        <v>0</v>
      </c>
      <c r="AM194" s="95">
        <f t="shared" si="130"/>
        <v>0</v>
      </c>
      <c r="AN194" s="95">
        <f t="shared" si="130"/>
        <v>0</v>
      </c>
      <c r="AO194" s="95">
        <f t="shared" si="130"/>
        <v>0</v>
      </c>
      <c r="AP194" s="95">
        <f t="shared" si="130"/>
        <v>0</v>
      </c>
      <c r="AQ194" s="95">
        <f t="shared" si="130"/>
        <v>0</v>
      </c>
      <c r="AR194" s="95">
        <f t="shared" si="130"/>
        <v>0</v>
      </c>
      <c r="AS194" s="95">
        <f t="shared" si="130"/>
        <v>0</v>
      </c>
      <c r="AT194" s="95">
        <f t="shared" si="130"/>
        <v>0</v>
      </c>
      <c r="AU194" s="95">
        <f t="shared" si="130"/>
        <v>0</v>
      </c>
      <c r="AV194" s="95">
        <f t="shared" si="130"/>
        <v>0</v>
      </c>
      <c r="AW194" s="95">
        <f t="shared" si="130"/>
        <v>0</v>
      </c>
      <c r="AX194" s="95">
        <f t="shared" si="130"/>
        <v>0</v>
      </c>
      <c r="AY194" s="95">
        <f t="shared" si="130"/>
        <v>0</v>
      </c>
      <c r="AZ194" s="95">
        <f t="shared" si="130"/>
        <v>0</v>
      </c>
      <c r="BA194" s="95">
        <f t="shared" si="130"/>
        <v>0</v>
      </c>
      <c r="BB194" s="95">
        <f t="shared" si="130"/>
        <v>0</v>
      </c>
      <c r="BC194" s="95">
        <f t="shared" si="130"/>
        <v>0</v>
      </c>
      <c r="BD194" s="95">
        <f t="shared" si="130"/>
        <v>0</v>
      </c>
      <c r="BE194" s="95">
        <f t="shared" si="130"/>
        <v>0</v>
      </c>
      <c r="BF194" s="95">
        <f t="shared" si="130"/>
        <v>0</v>
      </c>
      <c r="BG194" s="95">
        <f t="shared" si="130"/>
        <v>0</v>
      </c>
      <c r="BH194" s="95">
        <f t="shared" si="130"/>
        <v>0</v>
      </c>
      <c r="BI194" s="95">
        <f t="shared" si="130"/>
        <v>0</v>
      </c>
      <c r="BJ194" s="95">
        <f t="shared" si="130"/>
        <v>0</v>
      </c>
      <c r="BK194" s="95">
        <f t="shared" si="130"/>
        <v>0</v>
      </c>
      <c r="BL194" s="95" t="e">
        <f t="shared" si="130"/>
        <v>#REF!</v>
      </c>
      <c r="BM194" s="95" t="e">
        <f t="shared" si="130"/>
        <v>#REF!</v>
      </c>
      <c r="BN194" s="95" t="e">
        <f t="shared" si="130"/>
        <v>#REF!</v>
      </c>
      <c r="BO194" s="95" t="e">
        <f t="shared" si="130"/>
        <v>#REF!</v>
      </c>
      <c r="BP194" s="95" t="e">
        <f t="shared" ref="BP194:CZ194" si="131">IF(OR(BP11=" ",BP11=""),0,IF(BP5&lt;16,0,IF(BP5&lt;19,33,IF(BP5&lt;23,45,IF(BP5&lt;70,33,38)))))</f>
        <v>#REF!</v>
      </c>
      <c r="BQ194" s="95" t="e">
        <f t="shared" si="131"/>
        <v>#REF!</v>
      </c>
      <c r="BR194" s="95" t="e">
        <f t="shared" si="131"/>
        <v>#REF!</v>
      </c>
      <c r="BS194" s="95" t="e">
        <f t="shared" si="131"/>
        <v>#REF!</v>
      </c>
      <c r="BT194" s="95" t="e">
        <f t="shared" si="131"/>
        <v>#REF!</v>
      </c>
      <c r="BU194" s="95" t="e">
        <f t="shared" si="131"/>
        <v>#REF!</v>
      </c>
      <c r="BV194" s="95" t="e">
        <f t="shared" si="131"/>
        <v>#REF!</v>
      </c>
      <c r="BW194" s="95" t="e">
        <f t="shared" si="131"/>
        <v>#REF!</v>
      </c>
      <c r="BX194" s="95" t="e">
        <f t="shared" si="131"/>
        <v>#REF!</v>
      </c>
      <c r="BY194" s="95" t="e">
        <f t="shared" si="131"/>
        <v>#REF!</v>
      </c>
      <c r="BZ194" s="95" t="e">
        <f t="shared" si="131"/>
        <v>#REF!</v>
      </c>
      <c r="CA194" s="95" t="e">
        <f t="shared" si="131"/>
        <v>#REF!</v>
      </c>
      <c r="CB194" s="95" t="e">
        <f t="shared" si="131"/>
        <v>#REF!</v>
      </c>
      <c r="CC194" s="95" t="e">
        <f t="shared" si="131"/>
        <v>#REF!</v>
      </c>
      <c r="CD194" s="95" t="e">
        <f t="shared" si="131"/>
        <v>#REF!</v>
      </c>
      <c r="CE194" s="95" t="e">
        <f t="shared" si="131"/>
        <v>#REF!</v>
      </c>
      <c r="CF194" s="95" t="e">
        <f t="shared" si="131"/>
        <v>#REF!</v>
      </c>
      <c r="CG194" s="95" t="e">
        <f t="shared" si="131"/>
        <v>#REF!</v>
      </c>
      <c r="CH194" s="95" t="e">
        <f t="shared" si="131"/>
        <v>#REF!</v>
      </c>
      <c r="CI194" s="95" t="e">
        <f t="shared" si="131"/>
        <v>#REF!</v>
      </c>
      <c r="CJ194" s="95" t="e">
        <f t="shared" si="131"/>
        <v>#REF!</v>
      </c>
      <c r="CK194" s="95" t="e">
        <f t="shared" si="131"/>
        <v>#REF!</v>
      </c>
      <c r="CL194" s="95" t="e">
        <f t="shared" si="131"/>
        <v>#REF!</v>
      </c>
      <c r="CM194" s="95" t="e">
        <f t="shared" si="131"/>
        <v>#REF!</v>
      </c>
      <c r="CN194" s="95" t="e">
        <f t="shared" si="131"/>
        <v>#REF!</v>
      </c>
      <c r="CO194" s="95" t="e">
        <f t="shared" si="131"/>
        <v>#REF!</v>
      </c>
      <c r="CP194" s="95" t="e">
        <f t="shared" si="131"/>
        <v>#REF!</v>
      </c>
      <c r="CQ194" s="95" t="e">
        <f t="shared" si="131"/>
        <v>#REF!</v>
      </c>
      <c r="CR194" s="95" t="e">
        <f t="shared" si="131"/>
        <v>#REF!</v>
      </c>
      <c r="CS194" s="95" t="e">
        <f t="shared" si="131"/>
        <v>#REF!</v>
      </c>
      <c r="CT194" s="95" t="e">
        <f t="shared" si="131"/>
        <v>#REF!</v>
      </c>
      <c r="CU194" s="95" t="e">
        <f t="shared" si="131"/>
        <v>#REF!</v>
      </c>
      <c r="CV194" s="95" t="e">
        <f t="shared" si="131"/>
        <v>#REF!</v>
      </c>
      <c r="CW194" s="95" t="e">
        <f t="shared" si="131"/>
        <v>#REF!</v>
      </c>
      <c r="CX194" s="95" t="e">
        <f t="shared" si="131"/>
        <v>#REF!</v>
      </c>
      <c r="CY194" s="95" t="e">
        <f t="shared" si="131"/>
        <v>#REF!</v>
      </c>
      <c r="CZ194" s="95" t="e">
        <f t="shared" si="131"/>
        <v>#REF!</v>
      </c>
    </row>
    <row r="195" spans="1:104">
      <c r="A195" t="s">
        <v>228</v>
      </c>
      <c r="C195" s="152" t="s">
        <v>473</v>
      </c>
      <c r="D195" s="95">
        <f t="shared" ref="D195:AI195" si="132">IF(OR(D12=" ",D12=""),0,IF(D6&lt;16,0,IF(D6&lt;19,33,IF(D6&lt;23,45,IF(D6&lt;70,33,38)))))</f>
        <v>0</v>
      </c>
      <c r="E195" s="95">
        <f t="shared" si="132"/>
        <v>0</v>
      </c>
      <c r="F195" s="95">
        <f t="shared" si="132"/>
        <v>0</v>
      </c>
      <c r="G195" s="95">
        <f t="shared" si="132"/>
        <v>0</v>
      </c>
      <c r="H195" s="95">
        <f t="shared" si="132"/>
        <v>0</v>
      </c>
      <c r="I195" s="95">
        <f t="shared" si="132"/>
        <v>0</v>
      </c>
      <c r="J195" s="95">
        <f t="shared" si="132"/>
        <v>0</v>
      </c>
      <c r="K195" s="95">
        <f t="shared" si="132"/>
        <v>0</v>
      </c>
      <c r="L195" s="95">
        <f t="shared" si="132"/>
        <v>0</v>
      </c>
      <c r="M195" s="95">
        <f t="shared" si="132"/>
        <v>0</v>
      </c>
      <c r="N195" s="95">
        <f t="shared" si="132"/>
        <v>0</v>
      </c>
      <c r="O195" s="95">
        <f t="shared" si="132"/>
        <v>0</v>
      </c>
      <c r="P195" s="95">
        <f t="shared" si="132"/>
        <v>0</v>
      </c>
      <c r="Q195" s="95">
        <f t="shared" si="132"/>
        <v>0</v>
      </c>
      <c r="R195" s="95">
        <f t="shared" si="132"/>
        <v>0</v>
      </c>
      <c r="S195" s="95">
        <f t="shared" si="132"/>
        <v>0</v>
      </c>
      <c r="T195" s="95">
        <f t="shared" si="132"/>
        <v>0</v>
      </c>
      <c r="U195" s="95">
        <f t="shared" si="132"/>
        <v>0</v>
      </c>
      <c r="V195" s="95">
        <f t="shared" si="132"/>
        <v>0</v>
      </c>
      <c r="W195" s="95">
        <f t="shared" si="132"/>
        <v>0</v>
      </c>
      <c r="X195" s="95">
        <f t="shared" si="132"/>
        <v>0</v>
      </c>
      <c r="Y195" s="95">
        <f t="shared" si="132"/>
        <v>0</v>
      </c>
      <c r="Z195" s="95">
        <f t="shared" si="132"/>
        <v>0</v>
      </c>
      <c r="AA195" s="95">
        <f t="shared" si="132"/>
        <v>0</v>
      </c>
      <c r="AB195" s="95">
        <f t="shared" si="132"/>
        <v>0</v>
      </c>
      <c r="AC195" s="95">
        <f t="shared" si="132"/>
        <v>0</v>
      </c>
      <c r="AD195" s="95">
        <f t="shared" si="132"/>
        <v>0</v>
      </c>
      <c r="AE195" s="95">
        <f t="shared" si="132"/>
        <v>0</v>
      </c>
      <c r="AF195" s="95">
        <f t="shared" si="132"/>
        <v>0</v>
      </c>
      <c r="AG195" s="95">
        <f t="shared" si="132"/>
        <v>0</v>
      </c>
      <c r="AH195" s="95">
        <f t="shared" si="132"/>
        <v>0</v>
      </c>
      <c r="AI195" s="95">
        <f t="shared" si="132"/>
        <v>0</v>
      </c>
      <c r="AJ195" s="95">
        <f t="shared" ref="AJ195:BO195" si="133">IF(OR(AJ12=" ",AJ12=""),0,IF(AJ6&lt;16,0,IF(AJ6&lt;19,33,IF(AJ6&lt;23,45,IF(AJ6&lt;70,33,38)))))</f>
        <v>0</v>
      </c>
      <c r="AK195" s="95">
        <f t="shared" si="133"/>
        <v>0</v>
      </c>
      <c r="AL195" s="95">
        <f t="shared" si="133"/>
        <v>0</v>
      </c>
      <c r="AM195" s="95">
        <f t="shared" si="133"/>
        <v>0</v>
      </c>
      <c r="AN195" s="95">
        <f t="shared" si="133"/>
        <v>0</v>
      </c>
      <c r="AO195" s="95">
        <f t="shared" si="133"/>
        <v>0</v>
      </c>
      <c r="AP195" s="95">
        <f t="shared" si="133"/>
        <v>0</v>
      </c>
      <c r="AQ195" s="95">
        <f t="shared" si="133"/>
        <v>0</v>
      </c>
      <c r="AR195" s="95">
        <f t="shared" si="133"/>
        <v>0</v>
      </c>
      <c r="AS195" s="95">
        <f t="shared" si="133"/>
        <v>0</v>
      </c>
      <c r="AT195" s="95">
        <f t="shared" si="133"/>
        <v>0</v>
      </c>
      <c r="AU195" s="95">
        <f t="shared" si="133"/>
        <v>0</v>
      </c>
      <c r="AV195" s="95">
        <f t="shared" si="133"/>
        <v>0</v>
      </c>
      <c r="AW195" s="95">
        <f t="shared" si="133"/>
        <v>0</v>
      </c>
      <c r="AX195" s="95">
        <f t="shared" si="133"/>
        <v>0</v>
      </c>
      <c r="AY195" s="95">
        <f t="shared" si="133"/>
        <v>0</v>
      </c>
      <c r="AZ195" s="95">
        <f t="shared" si="133"/>
        <v>0</v>
      </c>
      <c r="BA195" s="95">
        <f t="shared" si="133"/>
        <v>0</v>
      </c>
      <c r="BB195" s="95">
        <f t="shared" si="133"/>
        <v>0</v>
      </c>
      <c r="BC195" s="95">
        <f t="shared" si="133"/>
        <v>0</v>
      </c>
      <c r="BD195" s="95">
        <f t="shared" si="133"/>
        <v>0</v>
      </c>
      <c r="BE195" s="95">
        <f t="shared" si="133"/>
        <v>0</v>
      </c>
      <c r="BF195" s="95">
        <f t="shared" si="133"/>
        <v>0</v>
      </c>
      <c r="BG195" s="95">
        <f t="shared" si="133"/>
        <v>0</v>
      </c>
      <c r="BH195" s="95">
        <f t="shared" si="133"/>
        <v>0</v>
      </c>
      <c r="BI195" s="95">
        <f t="shared" si="133"/>
        <v>0</v>
      </c>
      <c r="BJ195" s="95">
        <f t="shared" si="133"/>
        <v>0</v>
      </c>
      <c r="BK195" s="95">
        <f t="shared" si="133"/>
        <v>0</v>
      </c>
      <c r="BL195" s="95" t="e">
        <f t="shared" si="133"/>
        <v>#REF!</v>
      </c>
      <c r="BM195" s="95" t="e">
        <f t="shared" si="133"/>
        <v>#REF!</v>
      </c>
      <c r="BN195" s="95" t="e">
        <f t="shared" si="133"/>
        <v>#REF!</v>
      </c>
      <c r="BO195" s="95" t="e">
        <f t="shared" si="133"/>
        <v>#REF!</v>
      </c>
      <c r="BP195" s="95" t="e">
        <f t="shared" ref="BP195:CZ195" si="134">IF(OR(BP12=" ",BP12=""),0,IF(BP6&lt;16,0,IF(BP6&lt;19,33,IF(BP6&lt;23,45,IF(BP6&lt;70,33,38)))))</f>
        <v>#REF!</v>
      </c>
      <c r="BQ195" s="95" t="e">
        <f t="shared" si="134"/>
        <v>#REF!</v>
      </c>
      <c r="BR195" s="95" t="e">
        <f t="shared" si="134"/>
        <v>#REF!</v>
      </c>
      <c r="BS195" s="95" t="e">
        <f t="shared" si="134"/>
        <v>#REF!</v>
      </c>
      <c r="BT195" s="95" t="e">
        <f t="shared" si="134"/>
        <v>#REF!</v>
      </c>
      <c r="BU195" s="95" t="e">
        <f t="shared" si="134"/>
        <v>#REF!</v>
      </c>
      <c r="BV195" s="95" t="e">
        <f t="shared" si="134"/>
        <v>#REF!</v>
      </c>
      <c r="BW195" s="95" t="e">
        <f t="shared" si="134"/>
        <v>#REF!</v>
      </c>
      <c r="BX195" s="95" t="e">
        <f t="shared" si="134"/>
        <v>#REF!</v>
      </c>
      <c r="BY195" s="95" t="e">
        <f t="shared" si="134"/>
        <v>#REF!</v>
      </c>
      <c r="BZ195" s="95" t="e">
        <f t="shared" si="134"/>
        <v>#REF!</v>
      </c>
      <c r="CA195" s="95" t="e">
        <f t="shared" si="134"/>
        <v>#REF!</v>
      </c>
      <c r="CB195" s="95" t="e">
        <f t="shared" si="134"/>
        <v>#REF!</v>
      </c>
      <c r="CC195" s="95" t="e">
        <f t="shared" si="134"/>
        <v>#REF!</v>
      </c>
      <c r="CD195" s="95" t="e">
        <f t="shared" si="134"/>
        <v>#REF!</v>
      </c>
      <c r="CE195" s="95" t="e">
        <f t="shared" si="134"/>
        <v>#REF!</v>
      </c>
      <c r="CF195" s="95" t="e">
        <f t="shared" si="134"/>
        <v>#REF!</v>
      </c>
      <c r="CG195" s="95" t="e">
        <f t="shared" si="134"/>
        <v>#REF!</v>
      </c>
      <c r="CH195" s="95" t="e">
        <f t="shared" si="134"/>
        <v>#REF!</v>
      </c>
      <c r="CI195" s="95" t="e">
        <f t="shared" si="134"/>
        <v>#REF!</v>
      </c>
      <c r="CJ195" s="95" t="e">
        <f t="shared" si="134"/>
        <v>#REF!</v>
      </c>
      <c r="CK195" s="95" t="e">
        <f t="shared" si="134"/>
        <v>#REF!</v>
      </c>
      <c r="CL195" s="95" t="e">
        <f t="shared" si="134"/>
        <v>#REF!</v>
      </c>
      <c r="CM195" s="95" t="e">
        <f t="shared" si="134"/>
        <v>#REF!</v>
      </c>
      <c r="CN195" s="95" t="e">
        <f t="shared" si="134"/>
        <v>#REF!</v>
      </c>
      <c r="CO195" s="95" t="e">
        <f t="shared" si="134"/>
        <v>#REF!</v>
      </c>
      <c r="CP195" s="95" t="e">
        <f t="shared" si="134"/>
        <v>#REF!</v>
      </c>
      <c r="CQ195" s="95" t="e">
        <f t="shared" si="134"/>
        <v>#REF!</v>
      </c>
      <c r="CR195" s="95" t="e">
        <f t="shared" si="134"/>
        <v>#REF!</v>
      </c>
      <c r="CS195" s="95" t="e">
        <f t="shared" si="134"/>
        <v>#REF!</v>
      </c>
      <c r="CT195" s="95" t="e">
        <f t="shared" si="134"/>
        <v>#REF!</v>
      </c>
      <c r="CU195" s="95" t="e">
        <f t="shared" si="134"/>
        <v>#REF!</v>
      </c>
      <c r="CV195" s="95" t="e">
        <f t="shared" si="134"/>
        <v>#REF!</v>
      </c>
      <c r="CW195" s="95" t="e">
        <f t="shared" si="134"/>
        <v>#REF!</v>
      </c>
      <c r="CX195" s="95" t="e">
        <f t="shared" si="134"/>
        <v>#REF!</v>
      </c>
      <c r="CY195" s="95" t="e">
        <f t="shared" si="134"/>
        <v>#REF!</v>
      </c>
      <c r="CZ195" s="95" t="e">
        <f t="shared" si="134"/>
        <v>#REF!</v>
      </c>
    </row>
    <row r="196" spans="1:104">
      <c r="A196" t="s">
        <v>229</v>
      </c>
      <c r="C196" s="152" t="s">
        <v>474</v>
      </c>
      <c r="D196" s="95">
        <f t="shared" ref="D196:AI196" si="135">IF(OR(D13=" ",D13=""),0,IF(D7&lt;16,0,IF(D7&lt;19,33,IF(D7&lt;23,45,IF(D7&lt;70,33,38)))))</f>
        <v>0</v>
      </c>
      <c r="E196" s="95">
        <f t="shared" si="135"/>
        <v>0</v>
      </c>
      <c r="F196" s="95">
        <f t="shared" si="135"/>
        <v>0</v>
      </c>
      <c r="G196" s="95">
        <f t="shared" si="135"/>
        <v>0</v>
      </c>
      <c r="H196" s="95">
        <f t="shared" si="135"/>
        <v>0</v>
      </c>
      <c r="I196" s="95">
        <f t="shared" si="135"/>
        <v>0</v>
      </c>
      <c r="J196" s="95">
        <f t="shared" si="135"/>
        <v>0</v>
      </c>
      <c r="K196" s="95">
        <f t="shared" si="135"/>
        <v>0</v>
      </c>
      <c r="L196" s="95">
        <f t="shared" si="135"/>
        <v>0</v>
      </c>
      <c r="M196" s="95">
        <f t="shared" si="135"/>
        <v>0</v>
      </c>
      <c r="N196" s="95">
        <f t="shared" si="135"/>
        <v>0</v>
      </c>
      <c r="O196" s="95">
        <f t="shared" si="135"/>
        <v>0</v>
      </c>
      <c r="P196" s="95">
        <f t="shared" si="135"/>
        <v>0</v>
      </c>
      <c r="Q196" s="95">
        <f t="shared" si="135"/>
        <v>0</v>
      </c>
      <c r="R196" s="95">
        <f t="shared" si="135"/>
        <v>0</v>
      </c>
      <c r="S196" s="95">
        <f t="shared" si="135"/>
        <v>0</v>
      </c>
      <c r="T196" s="95">
        <f t="shared" si="135"/>
        <v>0</v>
      </c>
      <c r="U196" s="95">
        <f t="shared" si="135"/>
        <v>0</v>
      </c>
      <c r="V196" s="95">
        <f t="shared" si="135"/>
        <v>0</v>
      </c>
      <c r="W196" s="95">
        <f t="shared" si="135"/>
        <v>0</v>
      </c>
      <c r="X196" s="95">
        <f t="shared" si="135"/>
        <v>0</v>
      </c>
      <c r="Y196" s="95">
        <f t="shared" si="135"/>
        <v>0</v>
      </c>
      <c r="Z196" s="95">
        <f t="shared" si="135"/>
        <v>0</v>
      </c>
      <c r="AA196" s="95">
        <f t="shared" si="135"/>
        <v>0</v>
      </c>
      <c r="AB196" s="95">
        <f t="shared" si="135"/>
        <v>0</v>
      </c>
      <c r="AC196" s="95">
        <f t="shared" si="135"/>
        <v>0</v>
      </c>
      <c r="AD196" s="95">
        <f t="shared" si="135"/>
        <v>0</v>
      </c>
      <c r="AE196" s="95">
        <f t="shared" si="135"/>
        <v>0</v>
      </c>
      <c r="AF196" s="95">
        <f t="shared" si="135"/>
        <v>0</v>
      </c>
      <c r="AG196" s="95">
        <f t="shared" si="135"/>
        <v>0</v>
      </c>
      <c r="AH196" s="95">
        <f t="shared" si="135"/>
        <v>0</v>
      </c>
      <c r="AI196" s="95">
        <f t="shared" si="135"/>
        <v>0</v>
      </c>
      <c r="AJ196" s="95">
        <f t="shared" ref="AJ196:BO196" si="136">IF(OR(AJ13=" ",AJ13=""),0,IF(AJ7&lt;16,0,IF(AJ7&lt;19,33,IF(AJ7&lt;23,45,IF(AJ7&lt;70,33,38)))))</f>
        <v>0</v>
      </c>
      <c r="AK196" s="95">
        <f t="shared" si="136"/>
        <v>0</v>
      </c>
      <c r="AL196" s="95">
        <f t="shared" si="136"/>
        <v>0</v>
      </c>
      <c r="AM196" s="95">
        <f t="shared" si="136"/>
        <v>0</v>
      </c>
      <c r="AN196" s="95">
        <f t="shared" si="136"/>
        <v>0</v>
      </c>
      <c r="AO196" s="95">
        <f t="shared" si="136"/>
        <v>0</v>
      </c>
      <c r="AP196" s="95">
        <f t="shared" si="136"/>
        <v>0</v>
      </c>
      <c r="AQ196" s="95">
        <f t="shared" si="136"/>
        <v>0</v>
      </c>
      <c r="AR196" s="95">
        <f t="shared" si="136"/>
        <v>0</v>
      </c>
      <c r="AS196" s="95">
        <f t="shared" si="136"/>
        <v>0</v>
      </c>
      <c r="AT196" s="95">
        <f t="shared" si="136"/>
        <v>0</v>
      </c>
      <c r="AU196" s="95">
        <f t="shared" si="136"/>
        <v>0</v>
      </c>
      <c r="AV196" s="95">
        <f t="shared" si="136"/>
        <v>0</v>
      </c>
      <c r="AW196" s="95">
        <f t="shared" si="136"/>
        <v>0</v>
      </c>
      <c r="AX196" s="95">
        <f t="shared" si="136"/>
        <v>0</v>
      </c>
      <c r="AY196" s="95">
        <f t="shared" si="136"/>
        <v>0</v>
      </c>
      <c r="AZ196" s="95">
        <f t="shared" si="136"/>
        <v>0</v>
      </c>
      <c r="BA196" s="95">
        <f t="shared" si="136"/>
        <v>0</v>
      </c>
      <c r="BB196" s="95">
        <f t="shared" si="136"/>
        <v>0</v>
      </c>
      <c r="BC196" s="95">
        <f t="shared" si="136"/>
        <v>0</v>
      </c>
      <c r="BD196" s="95">
        <f t="shared" si="136"/>
        <v>0</v>
      </c>
      <c r="BE196" s="95">
        <f t="shared" si="136"/>
        <v>0</v>
      </c>
      <c r="BF196" s="95">
        <f t="shared" si="136"/>
        <v>0</v>
      </c>
      <c r="BG196" s="95">
        <f t="shared" si="136"/>
        <v>0</v>
      </c>
      <c r="BH196" s="95">
        <f t="shared" si="136"/>
        <v>0</v>
      </c>
      <c r="BI196" s="95">
        <f t="shared" si="136"/>
        <v>0</v>
      </c>
      <c r="BJ196" s="95">
        <f t="shared" si="136"/>
        <v>0</v>
      </c>
      <c r="BK196" s="95">
        <f t="shared" si="136"/>
        <v>0</v>
      </c>
      <c r="BL196" s="95" t="e">
        <f t="shared" si="136"/>
        <v>#REF!</v>
      </c>
      <c r="BM196" s="95" t="e">
        <f t="shared" si="136"/>
        <v>#REF!</v>
      </c>
      <c r="BN196" s="95" t="e">
        <f t="shared" si="136"/>
        <v>#REF!</v>
      </c>
      <c r="BO196" s="95" t="e">
        <f t="shared" si="136"/>
        <v>#REF!</v>
      </c>
      <c r="BP196" s="95" t="e">
        <f t="shared" ref="BP196:CZ196" si="137">IF(OR(BP13=" ",BP13=""),0,IF(BP7&lt;16,0,IF(BP7&lt;19,33,IF(BP7&lt;23,45,IF(BP7&lt;70,33,38)))))</f>
        <v>#REF!</v>
      </c>
      <c r="BQ196" s="95" t="e">
        <f t="shared" si="137"/>
        <v>#REF!</v>
      </c>
      <c r="BR196" s="95" t="e">
        <f t="shared" si="137"/>
        <v>#REF!</v>
      </c>
      <c r="BS196" s="95" t="e">
        <f t="shared" si="137"/>
        <v>#REF!</v>
      </c>
      <c r="BT196" s="95" t="e">
        <f t="shared" si="137"/>
        <v>#REF!</v>
      </c>
      <c r="BU196" s="95" t="e">
        <f t="shared" si="137"/>
        <v>#REF!</v>
      </c>
      <c r="BV196" s="95" t="e">
        <f t="shared" si="137"/>
        <v>#REF!</v>
      </c>
      <c r="BW196" s="95" t="e">
        <f t="shared" si="137"/>
        <v>#REF!</v>
      </c>
      <c r="BX196" s="95" t="e">
        <f t="shared" si="137"/>
        <v>#REF!</v>
      </c>
      <c r="BY196" s="95" t="e">
        <f t="shared" si="137"/>
        <v>#REF!</v>
      </c>
      <c r="BZ196" s="95" t="e">
        <f t="shared" si="137"/>
        <v>#REF!</v>
      </c>
      <c r="CA196" s="95" t="e">
        <f t="shared" si="137"/>
        <v>#REF!</v>
      </c>
      <c r="CB196" s="95" t="e">
        <f t="shared" si="137"/>
        <v>#REF!</v>
      </c>
      <c r="CC196" s="95" t="e">
        <f t="shared" si="137"/>
        <v>#REF!</v>
      </c>
      <c r="CD196" s="95" t="e">
        <f t="shared" si="137"/>
        <v>#REF!</v>
      </c>
      <c r="CE196" s="95" t="e">
        <f t="shared" si="137"/>
        <v>#REF!</v>
      </c>
      <c r="CF196" s="95" t="e">
        <f t="shared" si="137"/>
        <v>#REF!</v>
      </c>
      <c r="CG196" s="95" t="e">
        <f t="shared" si="137"/>
        <v>#REF!</v>
      </c>
      <c r="CH196" s="95" t="e">
        <f t="shared" si="137"/>
        <v>#REF!</v>
      </c>
      <c r="CI196" s="95" t="e">
        <f t="shared" si="137"/>
        <v>#REF!</v>
      </c>
      <c r="CJ196" s="95" t="e">
        <f t="shared" si="137"/>
        <v>#REF!</v>
      </c>
      <c r="CK196" s="95" t="e">
        <f t="shared" si="137"/>
        <v>#REF!</v>
      </c>
      <c r="CL196" s="95" t="e">
        <f t="shared" si="137"/>
        <v>#REF!</v>
      </c>
      <c r="CM196" s="95" t="e">
        <f t="shared" si="137"/>
        <v>#REF!</v>
      </c>
      <c r="CN196" s="95" t="e">
        <f t="shared" si="137"/>
        <v>#REF!</v>
      </c>
      <c r="CO196" s="95" t="e">
        <f t="shared" si="137"/>
        <v>#REF!</v>
      </c>
      <c r="CP196" s="95" t="e">
        <f t="shared" si="137"/>
        <v>#REF!</v>
      </c>
      <c r="CQ196" s="95" t="e">
        <f t="shared" si="137"/>
        <v>#REF!</v>
      </c>
      <c r="CR196" s="95" t="e">
        <f t="shared" si="137"/>
        <v>#REF!</v>
      </c>
      <c r="CS196" s="95" t="e">
        <f t="shared" si="137"/>
        <v>#REF!</v>
      </c>
      <c r="CT196" s="95" t="e">
        <f t="shared" si="137"/>
        <v>#REF!</v>
      </c>
      <c r="CU196" s="95" t="e">
        <f t="shared" si="137"/>
        <v>#REF!</v>
      </c>
      <c r="CV196" s="95" t="e">
        <f t="shared" si="137"/>
        <v>#REF!</v>
      </c>
      <c r="CW196" s="95" t="e">
        <f t="shared" si="137"/>
        <v>#REF!</v>
      </c>
      <c r="CX196" s="95" t="e">
        <f t="shared" si="137"/>
        <v>#REF!</v>
      </c>
      <c r="CY196" s="95" t="e">
        <f t="shared" si="137"/>
        <v>#REF!</v>
      </c>
      <c r="CZ196" s="95" t="e">
        <f t="shared" si="137"/>
        <v>#REF!</v>
      </c>
    </row>
    <row r="197" spans="1:104">
      <c r="A197" t="s">
        <v>230</v>
      </c>
      <c r="C197" s="152" t="s">
        <v>475</v>
      </c>
      <c r="D197" s="95">
        <f t="shared" ref="D197:AI197" si="138">IF(OR(D14=" ",D14=""),0,IF(D8&lt;16,0,IF(D8&lt;19,33,IF(D8&lt;23,45,IF(D8&lt;70,33,38)))))</f>
        <v>0</v>
      </c>
      <c r="E197" s="95">
        <f t="shared" si="138"/>
        <v>0</v>
      </c>
      <c r="F197" s="95">
        <f t="shared" si="138"/>
        <v>0</v>
      </c>
      <c r="G197" s="95">
        <f t="shared" si="138"/>
        <v>0</v>
      </c>
      <c r="H197" s="95">
        <f t="shared" si="138"/>
        <v>0</v>
      </c>
      <c r="I197" s="95">
        <f t="shared" si="138"/>
        <v>0</v>
      </c>
      <c r="J197" s="95">
        <f t="shared" si="138"/>
        <v>0</v>
      </c>
      <c r="K197" s="95">
        <f t="shared" si="138"/>
        <v>0</v>
      </c>
      <c r="L197" s="95">
        <f t="shared" si="138"/>
        <v>0</v>
      </c>
      <c r="M197" s="95">
        <f t="shared" si="138"/>
        <v>0</v>
      </c>
      <c r="N197" s="95">
        <f t="shared" si="138"/>
        <v>0</v>
      </c>
      <c r="O197" s="95">
        <f t="shared" si="138"/>
        <v>0</v>
      </c>
      <c r="P197" s="95">
        <f t="shared" si="138"/>
        <v>0</v>
      </c>
      <c r="Q197" s="95">
        <f t="shared" si="138"/>
        <v>0</v>
      </c>
      <c r="R197" s="95">
        <f t="shared" si="138"/>
        <v>0</v>
      </c>
      <c r="S197" s="95">
        <f t="shared" si="138"/>
        <v>0</v>
      </c>
      <c r="T197" s="95">
        <f t="shared" si="138"/>
        <v>0</v>
      </c>
      <c r="U197" s="95">
        <f t="shared" si="138"/>
        <v>0</v>
      </c>
      <c r="V197" s="95">
        <f t="shared" si="138"/>
        <v>0</v>
      </c>
      <c r="W197" s="95">
        <f t="shared" si="138"/>
        <v>0</v>
      </c>
      <c r="X197" s="95">
        <f t="shared" si="138"/>
        <v>0</v>
      </c>
      <c r="Y197" s="95">
        <f t="shared" si="138"/>
        <v>0</v>
      </c>
      <c r="Z197" s="95">
        <f t="shared" si="138"/>
        <v>0</v>
      </c>
      <c r="AA197" s="95">
        <f t="shared" si="138"/>
        <v>0</v>
      </c>
      <c r="AB197" s="95">
        <f t="shared" si="138"/>
        <v>0</v>
      </c>
      <c r="AC197" s="95">
        <f t="shared" si="138"/>
        <v>0</v>
      </c>
      <c r="AD197" s="95">
        <f t="shared" si="138"/>
        <v>0</v>
      </c>
      <c r="AE197" s="95">
        <f t="shared" si="138"/>
        <v>0</v>
      </c>
      <c r="AF197" s="95">
        <f t="shared" si="138"/>
        <v>0</v>
      </c>
      <c r="AG197" s="95">
        <f t="shared" si="138"/>
        <v>0</v>
      </c>
      <c r="AH197" s="95">
        <f t="shared" si="138"/>
        <v>0</v>
      </c>
      <c r="AI197" s="95">
        <f t="shared" si="138"/>
        <v>0</v>
      </c>
      <c r="AJ197" s="95">
        <f t="shared" ref="AJ197:BO197" si="139">IF(OR(AJ14=" ",AJ14=""),0,IF(AJ8&lt;16,0,IF(AJ8&lt;19,33,IF(AJ8&lt;23,45,IF(AJ8&lt;70,33,38)))))</f>
        <v>0</v>
      </c>
      <c r="AK197" s="95">
        <f t="shared" si="139"/>
        <v>0</v>
      </c>
      <c r="AL197" s="95">
        <f t="shared" si="139"/>
        <v>0</v>
      </c>
      <c r="AM197" s="95">
        <f t="shared" si="139"/>
        <v>0</v>
      </c>
      <c r="AN197" s="95">
        <f t="shared" si="139"/>
        <v>0</v>
      </c>
      <c r="AO197" s="95">
        <f t="shared" si="139"/>
        <v>0</v>
      </c>
      <c r="AP197" s="95">
        <f t="shared" si="139"/>
        <v>0</v>
      </c>
      <c r="AQ197" s="95">
        <f t="shared" si="139"/>
        <v>0</v>
      </c>
      <c r="AR197" s="95">
        <f t="shared" si="139"/>
        <v>0</v>
      </c>
      <c r="AS197" s="95">
        <f t="shared" si="139"/>
        <v>0</v>
      </c>
      <c r="AT197" s="95">
        <f t="shared" si="139"/>
        <v>0</v>
      </c>
      <c r="AU197" s="95">
        <f t="shared" si="139"/>
        <v>0</v>
      </c>
      <c r="AV197" s="95">
        <f t="shared" si="139"/>
        <v>0</v>
      </c>
      <c r="AW197" s="95">
        <f t="shared" si="139"/>
        <v>0</v>
      </c>
      <c r="AX197" s="95">
        <f t="shared" si="139"/>
        <v>0</v>
      </c>
      <c r="AY197" s="95">
        <f t="shared" si="139"/>
        <v>0</v>
      </c>
      <c r="AZ197" s="95">
        <f t="shared" si="139"/>
        <v>0</v>
      </c>
      <c r="BA197" s="95">
        <f t="shared" si="139"/>
        <v>0</v>
      </c>
      <c r="BB197" s="95">
        <f t="shared" si="139"/>
        <v>0</v>
      </c>
      <c r="BC197" s="95">
        <f t="shared" si="139"/>
        <v>0</v>
      </c>
      <c r="BD197" s="95">
        <f t="shared" si="139"/>
        <v>0</v>
      </c>
      <c r="BE197" s="95">
        <f t="shared" si="139"/>
        <v>0</v>
      </c>
      <c r="BF197" s="95">
        <f t="shared" si="139"/>
        <v>0</v>
      </c>
      <c r="BG197" s="95">
        <f t="shared" si="139"/>
        <v>0</v>
      </c>
      <c r="BH197" s="95">
        <f t="shared" si="139"/>
        <v>0</v>
      </c>
      <c r="BI197" s="95">
        <f t="shared" si="139"/>
        <v>0</v>
      </c>
      <c r="BJ197" s="95">
        <f t="shared" si="139"/>
        <v>0</v>
      </c>
      <c r="BK197" s="95">
        <f t="shared" si="139"/>
        <v>0</v>
      </c>
      <c r="BL197" s="95" t="e">
        <f t="shared" si="139"/>
        <v>#REF!</v>
      </c>
      <c r="BM197" s="95" t="e">
        <f t="shared" si="139"/>
        <v>#REF!</v>
      </c>
      <c r="BN197" s="95" t="e">
        <f t="shared" si="139"/>
        <v>#REF!</v>
      </c>
      <c r="BO197" s="95" t="e">
        <f t="shared" si="139"/>
        <v>#REF!</v>
      </c>
      <c r="BP197" s="95" t="e">
        <f t="shared" ref="BP197:CZ197" si="140">IF(OR(BP14=" ",BP14=""),0,IF(BP8&lt;16,0,IF(BP8&lt;19,33,IF(BP8&lt;23,45,IF(BP8&lt;70,33,38)))))</f>
        <v>#REF!</v>
      </c>
      <c r="BQ197" s="95" t="e">
        <f t="shared" si="140"/>
        <v>#REF!</v>
      </c>
      <c r="BR197" s="95" t="e">
        <f t="shared" si="140"/>
        <v>#REF!</v>
      </c>
      <c r="BS197" s="95" t="e">
        <f t="shared" si="140"/>
        <v>#REF!</v>
      </c>
      <c r="BT197" s="95" t="e">
        <f t="shared" si="140"/>
        <v>#REF!</v>
      </c>
      <c r="BU197" s="95" t="e">
        <f t="shared" si="140"/>
        <v>#REF!</v>
      </c>
      <c r="BV197" s="95" t="e">
        <f t="shared" si="140"/>
        <v>#REF!</v>
      </c>
      <c r="BW197" s="95" t="e">
        <f t="shared" si="140"/>
        <v>#REF!</v>
      </c>
      <c r="BX197" s="95" t="e">
        <f t="shared" si="140"/>
        <v>#REF!</v>
      </c>
      <c r="BY197" s="95" t="e">
        <f t="shared" si="140"/>
        <v>#REF!</v>
      </c>
      <c r="BZ197" s="95" t="e">
        <f t="shared" si="140"/>
        <v>#REF!</v>
      </c>
      <c r="CA197" s="95" t="e">
        <f t="shared" si="140"/>
        <v>#REF!</v>
      </c>
      <c r="CB197" s="95" t="e">
        <f t="shared" si="140"/>
        <v>#REF!</v>
      </c>
      <c r="CC197" s="95" t="e">
        <f t="shared" si="140"/>
        <v>#REF!</v>
      </c>
      <c r="CD197" s="95" t="e">
        <f t="shared" si="140"/>
        <v>#REF!</v>
      </c>
      <c r="CE197" s="95" t="e">
        <f t="shared" si="140"/>
        <v>#REF!</v>
      </c>
      <c r="CF197" s="95" t="e">
        <f t="shared" si="140"/>
        <v>#REF!</v>
      </c>
      <c r="CG197" s="95" t="e">
        <f t="shared" si="140"/>
        <v>#REF!</v>
      </c>
      <c r="CH197" s="95" t="e">
        <f t="shared" si="140"/>
        <v>#REF!</v>
      </c>
      <c r="CI197" s="95" t="e">
        <f t="shared" si="140"/>
        <v>#REF!</v>
      </c>
      <c r="CJ197" s="95" t="e">
        <f t="shared" si="140"/>
        <v>#REF!</v>
      </c>
      <c r="CK197" s="95" t="e">
        <f t="shared" si="140"/>
        <v>#REF!</v>
      </c>
      <c r="CL197" s="95" t="e">
        <f t="shared" si="140"/>
        <v>#REF!</v>
      </c>
      <c r="CM197" s="95" t="e">
        <f t="shared" si="140"/>
        <v>#REF!</v>
      </c>
      <c r="CN197" s="95" t="e">
        <f t="shared" si="140"/>
        <v>#REF!</v>
      </c>
      <c r="CO197" s="95" t="e">
        <f t="shared" si="140"/>
        <v>#REF!</v>
      </c>
      <c r="CP197" s="95" t="e">
        <f t="shared" si="140"/>
        <v>#REF!</v>
      </c>
      <c r="CQ197" s="95" t="e">
        <f t="shared" si="140"/>
        <v>#REF!</v>
      </c>
      <c r="CR197" s="95" t="e">
        <f t="shared" si="140"/>
        <v>#REF!</v>
      </c>
      <c r="CS197" s="95" t="e">
        <f t="shared" si="140"/>
        <v>#REF!</v>
      </c>
      <c r="CT197" s="95" t="e">
        <f t="shared" si="140"/>
        <v>#REF!</v>
      </c>
      <c r="CU197" s="95" t="e">
        <f t="shared" si="140"/>
        <v>#REF!</v>
      </c>
      <c r="CV197" s="95" t="e">
        <f t="shared" si="140"/>
        <v>#REF!</v>
      </c>
      <c r="CW197" s="95" t="e">
        <f t="shared" si="140"/>
        <v>#REF!</v>
      </c>
      <c r="CX197" s="95" t="e">
        <f t="shared" si="140"/>
        <v>#REF!</v>
      </c>
      <c r="CY197" s="95" t="e">
        <f t="shared" si="140"/>
        <v>#REF!</v>
      </c>
      <c r="CZ197" s="95" t="e">
        <f t="shared" si="140"/>
        <v>#REF!</v>
      </c>
    </row>
    <row r="198" spans="1:104">
      <c r="A198" t="s">
        <v>231</v>
      </c>
      <c r="C198" s="152" t="s">
        <v>476</v>
      </c>
      <c r="D198" s="95">
        <f t="shared" ref="D198:AI198" si="141">IF(OR(D15=" ",D15=""),0,IF(D9&lt;16,0,IF(D9&lt;19,33,IF(D9&lt;23,45,IF(D9&lt;70,33,38)))))</f>
        <v>0</v>
      </c>
      <c r="E198" s="95">
        <f t="shared" si="141"/>
        <v>0</v>
      </c>
      <c r="F198" s="95">
        <f t="shared" si="141"/>
        <v>0</v>
      </c>
      <c r="G198" s="95">
        <f t="shared" si="141"/>
        <v>0</v>
      </c>
      <c r="H198" s="95">
        <f t="shared" si="141"/>
        <v>0</v>
      </c>
      <c r="I198" s="95">
        <f t="shared" si="141"/>
        <v>0</v>
      </c>
      <c r="J198" s="95">
        <f t="shared" si="141"/>
        <v>0</v>
      </c>
      <c r="K198" s="95">
        <f t="shared" si="141"/>
        <v>0</v>
      </c>
      <c r="L198" s="95">
        <f t="shared" si="141"/>
        <v>0</v>
      </c>
      <c r="M198" s="95">
        <f t="shared" si="141"/>
        <v>0</v>
      </c>
      <c r="N198" s="95">
        <f t="shared" si="141"/>
        <v>0</v>
      </c>
      <c r="O198" s="95">
        <f t="shared" si="141"/>
        <v>0</v>
      </c>
      <c r="P198" s="95">
        <f t="shared" si="141"/>
        <v>0</v>
      </c>
      <c r="Q198" s="95">
        <f t="shared" si="141"/>
        <v>0</v>
      </c>
      <c r="R198" s="95">
        <f t="shared" si="141"/>
        <v>0</v>
      </c>
      <c r="S198" s="95">
        <f t="shared" si="141"/>
        <v>0</v>
      </c>
      <c r="T198" s="95">
        <f t="shared" si="141"/>
        <v>0</v>
      </c>
      <c r="U198" s="95">
        <f t="shared" si="141"/>
        <v>0</v>
      </c>
      <c r="V198" s="95">
        <f t="shared" si="141"/>
        <v>0</v>
      </c>
      <c r="W198" s="95">
        <f t="shared" si="141"/>
        <v>0</v>
      </c>
      <c r="X198" s="95">
        <f t="shared" si="141"/>
        <v>0</v>
      </c>
      <c r="Y198" s="95">
        <f t="shared" si="141"/>
        <v>0</v>
      </c>
      <c r="Z198" s="95">
        <f t="shared" si="141"/>
        <v>0</v>
      </c>
      <c r="AA198" s="95">
        <f t="shared" si="141"/>
        <v>0</v>
      </c>
      <c r="AB198" s="95">
        <f t="shared" si="141"/>
        <v>0</v>
      </c>
      <c r="AC198" s="95">
        <f t="shared" si="141"/>
        <v>0</v>
      </c>
      <c r="AD198" s="95">
        <f t="shared" si="141"/>
        <v>0</v>
      </c>
      <c r="AE198" s="95">
        <f t="shared" si="141"/>
        <v>0</v>
      </c>
      <c r="AF198" s="95">
        <f t="shared" si="141"/>
        <v>0</v>
      </c>
      <c r="AG198" s="95">
        <f t="shared" si="141"/>
        <v>0</v>
      </c>
      <c r="AH198" s="95">
        <f t="shared" si="141"/>
        <v>0</v>
      </c>
      <c r="AI198" s="95">
        <f t="shared" si="141"/>
        <v>0</v>
      </c>
      <c r="AJ198" s="95">
        <f t="shared" ref="AJ198:BO198" si="142">IF(OR(AJ15=" ",AJ15=""),0,IF(AJ9&lt;16,0,IF(AJ9&lt;19,33,IF(AJ9&lt;23,45,IF(AJ9&lt;70,33,38)))))</f>
        <v>0</v>
      </c>
      <c r="AK198" s="95">
        <f t="shared" si="142"/>
        <v>0</v>
      </c>
      <c r="AL198" s="95">
        <f t="shared" si="142"/>
        <v>0</v>
      </c>
      <c r="AM198" s="95">
        <f t="shared" si="142"/>
        <v>0</v>
      </c>
      <c r="AN198" s="95">
        <f t="shared" si="142"/>
        <v>0</v>
      </c>
      <c r="AO198" s="95">
        <f t="shared" si="142"/>
        <v>0</v>
      </c>
      <c r="AP198" s="95">
        <f t="shared" si="142"/>
        <v>0</v>
      </c>
      <c r="AQ198" s="95">
        <f t="shared" si="142"/>
        <v>0</v>
      </c>
      <c r="AR198" s="95">
        <f t="shared" si="142"/>
        <v>0</v>
      </c>
      <c r="AS198" s="95">
        <f t="shared" si="142"/>
        <v>0</v>
      </c>
      <c r="AT198" s="95">
        <f t="shared" si="142"/>
        <v>0</v>
      </c>
      <c r="AU198" s="95">
        <f t="shared" si="142"/>
        <v>0</v>
      </c>
      <c r="AV198" s="95">
        <f t="shared" si="142"/>
        <v>0</v>
      </c>
      <c r="AW198" s="95">
        <f t="shared" si="142"/>
        <v>0</v>
      </c>
      <c r="AX198" s="95">
        <f t="shared" si="142"/>
        <v>0</v>
      </c>
      <c r="AY198" s="95">
        <f t="shared" si="142"/>
        <v>0</v>
      </c>
      <c r="AZ198" s="95">
        <f t="shared" si="142"/>
        <v>0</v>
      </c>
      <c r="BA198" s="95">
        <f t="shared" si="142"/>
        <v>0</v>
      </c>
      <c r="BB198" s="95">
        <f t="shared" si="142"/>
        <v>0</v>
      </c>
      <c r="BC198" s="95">
        <f t="shared" si="142"/>
        <v>0</v>
      </c>
      <c r="BD198" s="95">
        <f t="shared" si="142"/>
        <v>0</v>
      </c>
      <c r="BE198" s="95">
        <f t="shared" si="142"/>
        <v>0</v>
      </c>
      <c r="BF198" s="95">
        <f t="shared" si="142"/>
        <v>0</v>
      </c>
      <c r="BG198" s="95">
        <f t="shared" si="142"/>
        <v>0</v>
      </c>
      <c r="BH198" s="95">
        <f t="shared" si="142"/>
        <v>0</v>
      </c>
      <c r="BI198" s="95">
        <f t="shared" si="142"/>
        <v>0</v>
      </c>
      <c r="BJ198" s="95">
        <f t="shared" si="142"/>
        <v>0</v>
      </c>
      <c r="BK198" s="95">
        <f t="shared" si="142"/>
        <v>0</v>
      </c>
      <c r="BL198" s="95" t="e">
        <f t="shared" si="142"/>
        <v>#REF!</v>
      </c>
      <c r="BM198" s="95" t="e">
        <f t="shared" si="142"/>
        <v>#REF!</v>
      </c>
      <c r="BN198" s="95" t="e">
        <f t="shared" si="142"/>
        <v>#REF!</v>
      </c>
      <c r="BO198" s="95" t="e">
        <f t="shared" si="142"/>
        <v>#REF!</v>
      </c>
      <c r="BP198" s="95" t="e">
        <f t="shared" ref="BP198:CZ198" si="143">IF(OR(BP15=" ",BP15=""),0,IF(BP9&lt;16,0,IF(BP9&lt;19,33,IF(BP9&lt;23,45,IF(BP9&lt;70,33,38)))))</f>
        <v>#REF!</v>
      </c>
      <c r="BQ198" s="95" t="e">
        <f t="shared" si="143"/>
        <v>#REF!</v>
      </c>
      <c r="BR198" s="95" t="e">
        <f t="shared" si="143"/>
        <v>#REF!</v>
      </c>
      <c r="BS198" s="95" t="e">
        <f t="shared" si="143"/>
        <v>#REF!</v>
      </c>
      <c r="BT198" s="95" t="e">
        <f t="shared" si="143"/>
        <v>#REF!</v>
      </c>
      <c r="BU198" s="95" t="e">
        <f t="shared" si="143"/>
        <v>#REF!</v>
      </c>
      <c r="BV198" s="95" t="e">
        <f t="shared" si="143"/>
        <v>#REF!</v>
      </c>
      <c r="BW198" s="95" t="e">
        <f t="shared" si="143"/>
        <v>#REF!</v>
      </c>
      <c r="BX198" s="95" t="e">
        <f t="shared" si="143"/>
        <v>#REF!</v>
      </c>
      <c r="BY198" s="95" t="e">
        <f t="shared" si="143"/>
        <v>#REF!</v>
      </c>
      <c r="BZ198" s="95" t="e">
        <f t="shared" si="143"/>
        <v>#REF!</v>
      </c>
      <c r="CA198" s="95" t="e">
        <f t="shared" si="143"/>
        <v>#REF!</v>
      </c>
      <c r="CB198" s="95" t="e">
        <f t="shared" si="143"/>
        <v>#REF!</v>
      </c>
      <c r="CC198" s="95" t="e">
        <f t="shared" si="143"/>
        <v>#REF!</v>
      </c>
      <c r="CD198" s="95" t="e">
        <f t="shared" si="143"/>
        <v>#REF!</v>
      </c>
      <c r="CE198" s="95" t="e">
        <f t="shared" si="143"/>
        <v>#REF!</v>
      </c>
      <c r="CF198" s="95" t="e">
        <f t="shared" si="143"/>
        <v>#REF!</v>
      </c>
      <c r="CG198" s="95" t="e">
        <f t="shared" si="143"/>
        <v>#REF!</v>
      </c>
      <c r="CH198" s="95" t="e">
        <f t="shared" si="143"/>
        <v>#REF!</v>
      </c>
      <c r="CI198" s="95" t="e">
        <f t="shared" si="143"/>
        <v>#REF!</v>
      </c>
      <c r="CJ198" s="95" t="e">
        <f t="shared" si="143"/>
        <v>#REF!</v>
      </c>
      <c r="CK198" s="95" t="e">
        <f t="shared" si="143"/>
        <v>#REF!</v>
      </c>
      <c r="CL198" s="95" t="e">
        <f t="shared" si="143"/>
        <v>#REF!</v>
      </c>
      <c r="CM198" s="95" t="e">
        <f t="shared" si="143"/>
        <v>#REF!</v>
      </c>
      <c r="CN198" s="95" t="e">
        <f t="shared" si="143"/>
        <v>#REF!</v>
      </c>
      <c r="CO198" s="95" t="e">
        <f t="shared" si="143"/>
        <v>#REF!</v>
      </c>
      <c r="CP198" s="95" t="e">
        <f t="shared" si="143"/>
        <v>#REF!</v>
      </c>
      <c r="CQ198" s="95" t="e">
        <f t="shared" si="143"/>
        <v>#REF!</v>
      </c>
      <c r="CR198" s="95" t="e">
        <f t="shared" si="143"/>
        <v>#REF!</v>
      </c>
      <c r="CS198" s="95" t="e">
        <f t="shared" si="143"/>
        <v>#REF!</v>
      </c>
      <c r="CT198" s="95" t="e">
        <f t="shared" si="143"/>
        <v>#REF!</v>
      </c>
      <c r="CU198" s="95" t="e">
        <f t="shared" si="143"/>
        <v>#REF!</v>
      </c>
      <c r="CV198" s="95" t="e">
        <f t="shared" si="143"/>
        <v>#REF!</v>
      </c>
      <c r="CW198" s="95" t="e">
        <f t="shared" si="143"/>
        <v>#REF!</v>
      </c>
      <c r="CX198" s="95" t="e">
        <f t="shared" si="143"/>
        <v>#REF!</v>
      </c>
      <c r="CY198" s="95" t="e">
        <f t="shared" si="143"/>
        <v>#REF!</v>
      </c>
      <c r="CZ198" s="95" t="e">
        <f t="shared" si="143"/>
        <v>#REF!</v>
      </c>
    </row>
    <row r="199" spans="1:104">
      <c r="A199" t="s">
        <v>232</v>
      </c>
      <c r="C199" s="152" t="s">
        <v>477</v>
      </c>
      <c r="D199" s="97"/>
      <c r="E199" s="97"/>
      <c r="F199" s="97"/>
      <c r="G199" s="97"/>
      <c r="H199" s="97"/>
      <c r="I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c r="AU199" s="97"/>
      <c r="AV199" s="97"/>
      <c r="AW199" s="97"/>
      <c r="AX199" s="97"/>
      <c r="AY199" s="97"/>
      <c r="AZ199" s="97"/>
      <c r="BA199" s="97"/>
      <c r="BB199" s="97"/>
      <c r="BC199" s="97"/>
      <c r="BD199" s="97"/>
      <c r="BE199" s="97"/>
      <c r="BF199" s="97"/>
      <c r="BG199" s="97"/>
      <c r="BH199" s="97"/>
      <c r="BI199" s="97"/>
      <c r="BJ199" s="97"/>
      <c r="BK199" s="97"/>
      <c r="BL199" s="97"/>
      <c r="BM199" s="97"/>
      <c r="BN199" s="97"/>
      <c r="BO199" s="97"/>
      <c r="BP199" s="97"/>
      <c r="BQ199" s="97"/>
      <c r="BR199" s="97"/>
      <c r="BS199" s="97"/>
      <c r="BT199" s="97"/>
      <c r="BU199" s="97"/>
      <c r="BV199" s="97"/>
      <c r="BW199" s="97"/>
      <c r="BX199" s="97"/>
      <c r="BY199" s="97"/>
      <c r="BZ199" s="97"/>
      <c r="CA199" s="97"/>
      <c r="CB199" s="97"/>
      <c r="CC199" s="97"/>
      <c r="CD199" s="97"/>
      <c r="CE199" s="97"/>
      <c r="CF199" s="97"/>
      <c r="CG199" s="97"/>
      <c r="CH199" s="97"/>
      <c r="CI199" s="97"/>
      <c r="CJ199" s="97"/>
      <c r="CK199" s="97"/>
      <c r="CL199" s="97"/>
      <c r="CM199" s="97"/>
      <c r="CN199" s="97"/>
      <c r="CO199" s="97"/>
      <c r="CP199" s="97"/>
      <c r="CQ199" s="97"/>
      <c r="CR199" s="97"/>
      <c r="CS199" s="97"/>
      <c r="CT199" s="97"/>
      <c r="CU199" s="97"/>
      <c r="CV199" s="97"/>
      <c r="CW199" s="97"/>
      <c r="CX199" s="97"/>
      <c r="CY199" s="97"/>
      <c r="CZ199" s="97"/>
    </row>
    <row r="200" spans="1:104">
      <c r="A200" t="s">
        <v>233</v>
      </c>
      <c r="C200" s="152" t="s">
        <v>489</v>
      </c>
      <c r="D200" s="97"/>
      <c r="E200" s="97"/>
      <c r="F200" s="97"/>
      <c r="G200" s="97"/>
      <c r="H200" s="97"/>
      <c r="I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c r="AU200" s="97"/>
      <c r="AV200" s="97"/>
      <c r="AW200" s="97"/>
      <c r="AX200" s="97"/>
      <c r="AY200" s="97"/>
      <c r="AZ200" s="97"/>
      <c r="BA200" s="97"/>
      <c r="BB200" s="97"/>
      <c r="BC200" s="97"/>
      <c r="BD200" s="97"/>
      <c r="BE200" s="97"/>
      <c r="BF200" s="97"/>
      <c r="BG200" s="97"/>
      <c r="BH200" s="97"/>
      <c r="BI200" s="97"/>
      <c r="BJ200" s="97"/>
      <c r="BK200" s="97"/>
      <c r="BL200" s="97"/>
      <c r="BM200" s="97"/>
      <c r="BN200" s="97"/>
      <c r="BO200" s="97"/>
      <c r="BP200" s="97"/>
      <c r="BQ200" s="97"/>
      <c r="BR200" s="97"/>
      <c r="BS200" s="97"/>
      <c r="BT200" s="97"/>
      <c r="BU200" s="97"/>
      <c r="BV200" s="97"/>
      <c r="BW200" s="97"/>
      <c r="BX200" s="97"/>
      <c r="BY200" s="97"/>
      <c r="BZ200" s="97"/>
      <c r="CA200" s="97"/>
      <c r="CB200" s="97"/>
      <c r="CC200" s="97"/>
      <c r="CD200" s="97"/>
      <c r="CE200" s="97"/>
      <c r="CF200" s="97"/>
      <c r="CG200" s="97"/>
      <c r="CH200" s="97"/>
      <c r="CI200" s="97"/>
      <c r="CJ200" s="97"/>
      <c r="CK200" s="97"/>
      <c r="CL200" s="97"/>
      <c r="CM200" s="97"/>
      <c r="CN200" s="97"/>
      <c r="CO200" s="97"/>
      <c r="CP200" s="97"/>
      <c r="CQ200" s="97"/>
      <c r="CR200" s="97"/>
      <c r="CS200" s="97"/>
      <c r="CT200" s="97"/>
      <c r="CU200" s="97"/>
      <c r="CV200" s="97"/>
      <c r="CW200" s="97"/>
      <c r="CX200" s="97"/>
      <c r="CY200" s="97"/>
      <c r="CZ200" s="97"/>
    </row>
    <row r="201" spans="1:104">
      <c r="A201" t="s">
        <v>234</v>
      </c>
      <c r="C201" s="152" t="s">
        <v>478</v>
      </c>
      <c r="D201" s="95">
        <f>D312</f>
        <v>43</v>
      </c>
      <c r="E201" s="95">
        <f t="shared" ref="E201:BP201" si="144">E312</f>
        <v>43</v>
      </c>
      <c r="F201" s="95">
        <f t="shared" si="144"/>
        <v>43</v>
      </c>
      <c r="G201" s="95">
        <f t="shared" si="144"/>
        <v>43</v>
      </c>
      <c r="H201" s="95">
        <f t="shared" si="144"/>
        <v>43</v>
      </c>
      <c r="I201" s="95">
        <f t="shared" si="144"/>
        <v>43</v>
      </c>
      <c r="J201" s="95">
        <f t="shared" si="144"/>
        <v>43</v>
      </c>
      <c r="K201" s="95">
        <f t="shared" si="144"/>
        <v>43</v>
      </c>
      <c r="L201" s="95">
        <f t="shared" si="144"/>
        <v>43</v>
      </c>
      <c r="M201" s="95">
        <f t="shared" si="144"/>
        <v>43</v>
      </c>
      <c r="N201" s="95">
        <f t="shared" si="144"/>
        <v>43</v>
      </c>
      <c r="O201" s="95">
        <f t="shared" si="144"/>
        <v>43</v>
      </c>
      <c r="P201" s="95">
        <f t="shared" si="144"/>
        <v>43</v>
      </c>
      <c r="Q201" s="95">
        <f t="shared" si="144"/>
        <v>43</v>
      </c>
      <c r="R201" s="95">
        <f t="shared" si="144"/>
        <v>43</v>
      </c>
      <c r="S201" s="95">
        <f t="shared" si="144"/>
        <v>43</v>
      </c>
      <c r="T201" s="95">
        <f t="shared" si="144"/>
        <v>43</v>
      </c>
      <c r="U201" s="95">
        <f t="shared" si="144"/>
        <v>43</v>
      </c>
      <c r="V201" s="95">
        <f t="shared" si="144"/>
        <v>43</v>
      </c>
      <c r="W201" s="95">
        <f t="shared" si="144"/>
        <v>43</v>
      </c>
      <c r="X201" s="95">
        <f t="shared" si="144"/>
        <v>43</v>
      </c>
      <c r="Y201" s="95">
        <f t="shared" si="144"/>
        <v>43</v>
      </c>
      <c r="Z201" s="95">
        <f t="shared" si="144"/>
        <v>43</v>
      </c>
      <c r="AA201" s="95">
        <f t="shared" si="144"/>
        <v>43</v>
      </c>
      <c r="AB201" s="95">
        <f t="shared" si="144"/>
        <v>43</v>
      </c>
      <c r="AC201" s="95">
        <f t="shared" si="144"/>
        <v>43</v>
      </c>
      <c r="AD201" s="95">
        <f t="shared" si="144"/>
        <v>43</v>
      </c>
      <c r="AE201" s="95">
        <f t="shared" si="144"/>
        <v>43</v>
      </c>
      <c r="AF201" s="95">
        <f t="shared" si="144"/>
        <v>43</v>
      </c>
      <c r="AG201" s="95">
        <f t="shared" si="144"/>
        <v>43</v>
      </c>
      <c r="AH201" s="95">
        <f t="shared" si="144"/>
        <v>43</v>
      </c>
      <c r="AI201" s="95">
        <f t="shared" si="144"/>
        <v>43</v>
      </c>
      <c r="AJ201" s="95">
        <f t="shared" si="144"/>
        <v>43</v>
      </c>
      <c r="AK201" s="95">
        <f t="shared" si="144"/>
        <v>43</v>
      </c>
      <c r="AL201" s="95">
        <f t="shared" si="144"/>
        <v>43</v>
      </c>
      <c r="AM201" s="95">
        <f t="shared" si="144"/>
        <v>43</v>
      </c>
      <c r="AN201" s="95">
        <f t="shared" si="144"/>
        <v>43</v>
      </c>
      <c r="AO201" s="95">
        <f t="shared" si="144"/>
        <v>43</v>
      </c>
      <c r="AP201" s="95">
        <f t="shared" si="144"/>
        <v>43</v>
      </c>
      <c r="AQ201" s="95">
        <f t="shared" si="144"/>
        <v>43</v>
      </c>
      <c r="AR201" s="95">
        <f t="shared" si="144"/>
        <v>43</v>
      </c>
      <c r="AS201" s="95">
        <f t="shared" si="144"/>
        <v>43</v>
      </c>
      <c r="AT201" s="95">
        <f t="shared" si="144"/>
        <v>43</v>
      </c>
      <c r="AU201" s="95">
        <f t="shared" si="144"/>
        <v>43</v>
      </c>
      <c r="AV201" s="95">
        <f t="shared" si="144"/>
        <v>43</v>
      </c>
      <c r="AW201" s="95">
        <f t="shared" si="144"/>
        <v>43</v>
      </c>
      <c r="AX201" s="95">
        <f t="shared" si="144"/>
        <v>43</v>
      </c>
      <c r="AY201" s="95">
        <f t="shared" si="144"/>
        <v>43</v>
      </c>
      <c r="AZ201" s="95">
        <f t="shared" si="144"/>
        <v>43</v>
      </c>
      <c r="BA201" s="95">
        <f t="shared" si="144"/>
        <v>43</v>
      </c>
      <c r="BB201" s="95">
        <f t="shared" si="144"/>
        <v>43</v>
      </c>
      <c r="BC201" s="95">
        <f t="shared" si="144"/>
        <v>43</v>
      </c>
      <c r="BD201" s="95">
        <f t="shared" si="144"/>
        <v>43</v>
      </c>
      <c r="BE201" s="95">
        <f t="shared" si="144"/>
        <v>43</v>
      </c>
      <c r="BF201" s="95">
        <f t="shared" si="144"/>
        <v>43</v>
      </c>
      <c r="BG201" s="95">
        <f t="shared" si="144"/>
        <v>43</v>
      </c>
      <c r="BH201" s="95">
        <f t="shared" si="144"/>
        <v>43</v>
      </c>
      <c r="BI201" s="95">
        <f t="shared" si="144"/>
        <v>43</v>
      </c>
      <c r="BJ201" s="95">
        <f t="shared" si="144"/>
        <v>43</v>
      </c>
      <c r="BK201" s="95">
        <f t="shared" si="144"/>
        <v>43</v>
      </c>
      <c r="BL201" s="95">
        <f t="shared" si="144"/>
        <v>0</v>
      </c>
      <c r="BM201" s="95">
        <f t="shared" si="144"/>
        <v>0</v>
      </c>
      <c r="BN201" s="95">
        <f t="shared" si="144"/>
        <v>0</v>
      </c>
      <c r="BO201" s="95">
        <f t="shared" si="144"/>
        <v>0</v>
      </c>
      <c r="BP201" s="95">
        <f t="shared" si="144"/>
        <v>0</v>
      </c>
      <c r="BQ201" s="95">
        <f t="shared" ref="BQ201:CZ201" si="145">BQ312</f>
        <v>0</v>
      </c>
      <c r="BR201" s="95">
        <f t="shared" si="145"/>
        <v>0</v>
      </c>
      <c r="BS201" s="95">
        <f t="shared" si="145"/>
        <v>0</v>
      </c>
      <c r="BT201" s="95">
        <f t="shared" si="145"/>
        <v>0</v>
      </c>
      <c r="BU201" s="95">
        <f t="shared" si="145"/>
        <v>0</v>
      </c>
      <c r="BV201" s="95">
        <f t="shared" si="145"/>
        <v>0</v>
      </c>
      <c r="BW201" s="95">
        <f t="shared" si="145"/>
        <v>0</v>
      </c>
      <c r="BX201" s="95">
        <f t="shared" si="145"/>
        <v>0</v>
      </c>
      <c r="BY201" s="95">
        <f t="shared" si="145"/>
        <v>0</v>
      </c>
      <c r="BZ201" s="95">
        <f t="shared" si="145"/>
        <v>0</v>
      </c>
      <c r="CA201" s="95">
        <f t="shared" si="145"/>
        <v>0</v>
      </c>
      <c r="CB201" s="95">
        <f t="shared" si="145"/>
        <v>0</v>
      </c>
      <c r="CC201" s="95">
        <f t="shared" si="145"/>
        <v>0</v>
      </c>
      <c r="CD201" s="95">
        <f t="shared" si="145"/>
        <v>0</v>
      </c>
      <c r="CE201" s="95">
        <f t="shared" si="145"/>
        <v>0</v>
      </c>
      <c r="CF201" s="95">
        <f t="shared" si="145"/>
        <v>0</v>
      </c>
      <c r="CG201" s="95">
        <f t="shared" si="145"/>
        <v>0</v>
      </c>
      <c r="CH201" s="95">
        <f t="shared" si="145"/>
        <v>0</v>
      </c>
      <c r="CI201" s="95">
        <f t="shared" si="145"/>
        <v>0</v>
      </c>
      <c r="CJ201" s="95">
        <f t="shared" si="145"/>
        <v>0</v>
      </c>
      <c r="CK201" s="95">
        <f t="shared" si="145"/>
        <v>0</v>
      </c>
      <c r="CL201" s="95">
        <f t="shared" si="145"/>
        <v>0</v>
      </c>
      <c r="CM201" s="95">
        <f t="shared" si="145"/>
        <v>0</v>
      </c>
      <c r="CN201" s="95">
        <f t="shared" si="145"/>
        <v>0</v>
      </c>
      <c r="CO201" s="95">
        <f t="shared" si="145"/>
        <v>0</v>
      </c>
      <c r="CP201" s="95">
        <f t="shared" si="145"/>
        <v>0</v>
      </c>
      <c r="CQ201" s="95">
        <f t="shared" si="145"/>
        <v>0</v>
      </c>
      <c r="CR201" s="95">
        <f t="shared" si="145"/>
        <v>0</v>
      </c>
      <c r="CS201" s="95">
        <f t="shared" si="145"/>
        <v>0</v>
      </c>
      <c r="CT201" s="95">
        <f t="shared" si="145"/>
        <v>0</v>
      </c>
      <c r="CU201" s="95">
        <f t="shared" si="145"/>
        <v>0</v>
      </c>
      <c r="CV201" s="95">
        <f t="shared" si="145"/>
        <v>0</v>
      </c>
      <c r="CW201" s="95">
        <f t="shared" si="145"/>
        <v>0</v>
      </c>
      <c r="CX201" s="95">
        <f t="shared" si="145"/>
        <v>0</v>
      </c>
      <c r="CY201" s="95">
        <f t="shared" si="145"/>
        <v>0</v>
      </c>
      <c r="CZ201" s="95">
        <f t="shared" si="145"/>
        <v>0</v>
      </c>
    </row>
    <row r="202" spans="1:104">
      <c r="A202" t="s">
        <v>235</v>
      </c>
      <c r="C202" s="152" t="s">
        <v>479</v>
      </c>
      <c r="D202" s="97"/>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c r="BF202" s="97"/>
      <c r="BG202" s="97"/>
      <c r="BH202" s="97"/>
      <c r="BI202" s="97"/>
      <c r="BJ202" s="97"/>
      <c r="BK202" s="97"/>
      <c r="BL202" s="97"/>
      <c r="BM202" s="97"/>
      <c r="BN202" s="97"/>
      <c r="BO202" s="97"/>
      <c r="BP202" s="97"/>
      <c r="BQ202" s="97"/>
      <c r="BR202" s="97"/>
      <c r="BS202" s="97"/>
      <c r="BT202" s="97"/>
      <c r="BU202" s="97"/>
      <c r="BV202" s="97"/>
      <c r="BW202" s="97"/>
      <c r="BX202" s="97"/>
      <c r="BY202" s="97"/>
      <c r="BZ202" s="97"/>
      <c r="CA202" s="97"/>
      <c r="CB202" s="97"/>
      <c r="CC202" s="97"/>
      <c r="CD202" s="97"/>
      <c r="CE202" s="97"/>
      <c r="CF202" s="97"/>
      <c r="CG202" s="97"/>
      <c r="CH202" s="97"/>
      <c r="CI202" s="97"/>
      <c r="CJ202" s="97"/>
      <c r="CK202" s="97"/>
      <c r="CL202" s="97"/>
      <c r="CM202" s="97"/>
      <c r="CN202" s="97"/>
      <c r="CO202" s="97"/>
      <c r="CP202" s="97"/>
      <c r="CQ202" s="97"/>
      <c r="CR202" s="97"/>
      <c r="CS202" s="97"/>
      <c r="CT202" s="97"/>
      <c r="CU202" s="97"/>
      <c r="CV202" s="97"/>
      <c r="CW202" s="97"/>
      <c r="CX202" s="97"/>
      <c r="CY202" s="97"/>
      <c r="CZ202" s="97"/>
    </row>
    <row r="203" spans="1:104">
      <c r="A203" t="s">
        <v>236</v>
      </c>
      <c r="C203" s="153" t="s">
        <v>575</v>
      </c>
      <c r="D203" s="95">
        <f t="shared" ref="D203:AI203" si="146">SUM(D185:D202)</f>
        <v>113.8</v>
      </c>
      <c r="E203" s="95">
        <f t="shared" si="146"/>
        <v>113.8</v>
      </c>
      <c r="F203" s="95">
        <f t="shared" si="146"/>
        <v>113.8</v>
      </c>
      <c r="G203" s="95">
        <f t="shared" si="146"/>
        <v>113.8</v>
      </c>
      <c r="H203" s="95">
        <f t="shared" si="146"/>
        <v>113.8</v>
      </c>
      <c r="I203" s="95">
        <f t="shared" si="146"/>
        <v>124</v>
      </c>
      <c r="J203" s="95">
        <f t="shared" si="146"/>
        <v>124</v>
      </c>
      <c r="K203" s="95">
        <f t="shared" si="146"/>
        <v>124</v>
      </c>
      <c r="L203" s="95">
        <f t="shared" si="146"/>
        <v>124</v>
      </c>
      <c r="M203" s="95">
        <f t="shared" si="146"/>
        <v>124</v>
      </c>
      <c r="N203" s="95">
        <f t="shared" si="146"/>
        <v>140.69999999999999</v>
      </c>
      <c r="O203" s="95">
        <f t="shared" si="146"/>
        <v>140.69999999999999</v>
      </c>
      <c r="P203" s="95">
        <f t="shared" si="146"/>
        <v>140.69999999999999</v>
      </c>
      <c r="Q203" s="95">
        <f t="shared" si="146"/>
        <v>140.69999999999999</v>
      </c>
      <c r="R203" s="95">
        <f t="shared" si="146"/>
        <v>140.69999999999999</v>
      </c>
      <c r="S203" s="95">
        <f t="shared" si="146"/>
        <v>151.9</v>
      </c>
      <c r="T203" s="95">
        <f t="shared" si="146"/>
        <v>151.9</v>
      </c>
      <c r="U203" s="95">
        <f t="shared" si="146"/>
        <v>151.9</v>
      </c>
      <c r="V203" s="95">
        <f t="shared" si="146"/>
        <v>151.9</v>
      </c>
      <c r="W203" s="95">
        <f t="shared" si="146"/>
        <v>151.9</v>
      </c>
      <c r="X203" s="95">
        <f t="shared" si="146"/>
        <v>157.30000000000001</v>
      </c>
      <c r="Y203" s="95">
        <f t="shared" si="146"/>
        <v>157.30000000000001</v>
      </c>
      <c r="Z203" s="95">
        <f t="shared" si="146"/>
        <v>157.30000000000001</v>
      </c>
      <c r="AA203" s="95">
        <f t="shared" si="146"/>
        <v>157.30000000000001</v>
      </c>
      <c r="AB203" s="95">
        <f t="shared" si="146"/>
        <v>157.30000000000001</v>
      </c>
      <c r="AC203" s="95">
        <f t="shared" si="146"/>
        <v>151</v>
      </c>
      <c r="AD203" s="95">
        <f t="shared" si="146"/>
        <v>151</v>
      </c>
      <c r="AE203" s="95">
        <f t="shared" si="146"/>
        <v>151</v>
      </c>
      <c r="AF203" s="95">
        <f t="shared" si="146"/>
        <v>151</v>
      </c>
      <c r="AG203" s="95">
        <f t="shared" si="146"/>
        <v>151</v>
      </c>
      <c r="AH203" s="95">
        <f t="shared" si="146"/>
        <v>151</v>
      </c>
      <c r="AI203" s="95">
        <f t="shared" si="146"/>
        <v>120</v>
      </c>
      <c r="AJ203" s="95">
        <f t="shared" ref="AJ203:BO203" si="147">SUM(AJ185:AJ202)</f>
        <v>120</v>
      </c>
      <c r="AK203" s="95">
        <f t="shared" si="147"/>
        <v>120</v>
      </c>
      <c r="AL203" s="95">
        <f t="shared" si="147"/>
        <v>120</v>
      </c>
      <c r="AM203" s="95">
        <f t="shared" si="147"/>
        <v>129.5</v>
      </c>
      <c r="AN203" s="95">
        <f t="shared" si="147"/>
        <v>64.8</v>
      </c>
      <c r="AO203" s="95">
        <f t="shared" si="147"/>
        <v>64.8</v>
      </c>
      <c r="AP203" s="95">
        <f t="shared" si="147"/>
        <v>64.8</v>
      </c>
      <c r="AQ203" s="95">
        <f t="shared" si="147"/>
        <v>64.8</v>
      </c>
      <c r="AR203" s="95">
        <f t="shared" si="147"/>
        <v>64.8</v>
      </c>
      <c r="AS203" s="95">
        <f t="shared" si="147"/>
        <v>64.8</v>
      </c>
      <c r="AT203" s="95">
        <f t="shared" si="147"/>
        <v>64.8</v>
      </c>
      <c r="AU203" s="95">
        <f t="shared" si="147"/>
        <v>64.8</v>
      </c>
      <c r="AV203" s="95">
        <f t="shared" si="147"/>
        <v>64.8</v>
      </c>
      <c r="AW203" s="95">
        <f t="shared" si="147"/>
        <v>63.3</v>
      </c>
      <c r="AX203" s="95">
        <f t="shared" si="147"/>
        <v>63.3</v>
      </c>
      <c r="AY203" s="95">
        <f t="shared" si="147"/>
        <v>63.3</v>
      </c>
      <c r="AZ203" s="95">
        <f t="shared" si="147"/>
        <v>63.3</v>
      </c>
      <c r="BA203" s="95">
        <f t="shared" si="147"/>
        <v>63.3</v>
      </c>
      <c r="BB203" s="95">
        <f t="shared" si="147"/>
        <v>63.3</v>
      </c>
      <c r="BC203" s="95">
        <f t="shared" si="147"/>
        <v>63.3</v>
      </c>
      <c r="BD203" s="95">
        <f t="shared" si="147"/>
        <v>63.3</v>
      </c>
      <c r="BE203" s="95">
        <f t="shared" si="147"/>
        <v>63.3</v>
      </c>
      <c r="BF203" s="95">
        <f t="shared" si="147"/>
        <v>63.3</v>
      </c>
      <c r="BG203" s="95">
        <f t="shared" si="147"/>
        <v>63.3</v>
      </c>
      <c r="BH203" s="95">
        <f t="shared" si="147"/>
        <v>63.3</v>
      </c>
      <c r="BI203" s="95">
        <f t="shared" si="147"/>
        <v>63.3</v>
      </c>
      <c r="BJ203" s="95">
        <f t="shared" si="147"/>
        <v>63.3</v>
      </c>
      <c r="BK203" s="95">
        <f t="shared" si="147"/>
        <v>63.3</v>
      </c>
      <c r="BL203" s="95" t="e">
        <f t="shared" si="147"/>
        <v>#REF!</v>
      </c>
      <c r="BM203" s="95" t="e">
        <f t="shared" si="147"/>
        <v>#REF!</v>
      </c>
      <c r="BN203" s="95" t="e">
        <f t="shared" si="147"/>
        <v>#REF!</v>
      </c>
      <c r="BO203" s="95" t="e">
        <f t="shared" si="147"/>
        <v>#REF!</v>
      </c>
      <c r="BP203" s="95" t="e">
        <f t="shared" ref="BP203:CU203" si="148">SUM(BP185:BP202)</f>
        <v>#REF!</v>
      </c>
      <c r="BQ203" s="95" t="e">
        <f t="shared" si="148"/>
        <v>#REF!</v>
      </c>
      <c r="BR203" s="95" t="e">
        <f t="shared" si="148"/>
        <v>#REF!</v>
      </c>
      <c r="BS203" s="95" t="e">
        <f t="shared" si="148"/>
        <v>#REF!</v>
      </c>
      <c r="BT203" s="95" t="e">
        <f t="shared" si="148"/>
        <v>#REF!</v>
      </c>
      <c r="BU203" s="95" t="e">
        <f t="shared" si="148"/>
        <v>#REF!</v>
      </c>
      <c r="BV203" s="95" t="e">
        <f t="shared" si="148"/>
        <v>#REF!</v>
      </c>
      <c r="BW203" s="95" t="e">
        <f t="shared" si="148"/>
        <v>#REF!</v>
      </c>
      <c r="BX203" s="95" t="e">
        <f t="shared" si="148"/>
        <v>#REF!</v>
      </c>
      <c r="BY203" s="95" t="e">
        <f t="shared" si="148"/>
        <v>#REF!</v>
      </c>
      <c r="BZ203" s="95" t="e">
        <f t="shared" si="148"/>
        <v>#REF!</v>
      </c>
      <c r="CA203" s="95" t="e">
        <f t="shared" si="148"/>
        <v>#REF!</v>
      </c>
      <c r="CB203" s="95" t="e">
        <f t="shared" si="148"/>
        <v>#REF!</v>
      </c>
      <c r="CC203" s="95" t="e">
        <f t="shared" si="148"/>
        <v>#REF!</v>
      </c>
      <c r="CD203" s="95" t="e">
        <f t="shared" si="148"/>
        <v>#REF!</v>
      </c>
      <c r="CE203" s="95" t="e">
        <f t="shared" si="148"/>
        <v>#REF!</v>
      </c>
      <c r="CF203" s="95" t="e">
        <f t="shared" si="148"/>
        <v>#REF!</v>
      </c>
      <c r="CG203" s="95" t="e">
        <f t="shared" si="148"/>
        <v>#REF!</v>
      </c>
      <c r="CH203" s="95" t="e">
        <f t="shared" si="148"/>
        <v>#REF!</v>
      </c>
      <c r="CI203" s="95" t="e">
        <f t="shared" si="148"/>
        <v>#REF!</v>
      </c>
      <c r="CJ203" s="95" t="e">
        <f t="shared" si="148"/>
        <v>#REF!</v>
      </c>
      <c r="CK203" s="95" t="e">
        <f t="shared" si="148"/>
        <v>#REF!</v>
      </c>
      <c r="CL203" s="95" t="e">
        <f t="shared" si="148"/>
        <v>#REF!</v>
      </c>
      <c r="CM203" s="95" t="e">
        <f t="shared" si="148"/>
        <v>#REF!</v>
      </c>
      <c r="CN203" s="95" t="e">
        <f t="shared" si="148"/>
        <v>#REF!</v>
      </c>
      <c r="CO203" s="95" t="e">
        <f t="shared" si="148"/>
        <v>#REF!</v>
      </c>
      <c r="CP203" s="95" t="e">
        <f t="shared" si="148"/>
        <v>#REF!</v>
      </c>
      <c r="CQ203" s="95" t="e">
        <f t="shared" si="148"/>
        <v>#REF!</v>
      </c>
      <c r="CR203" s="95" t="e">
        <f t="shared" si="148"/>
        <v>#REF!</v>
      </c>
      <c r="CS203" s="95" t="e">
        <f t="shared" si="148"/>
        <v>#REF!</v>
      </c>
      <c r="CT203" s="95" t="e">
        <f t="shared" si="148"/>
        <v>#REF!</v>
      </c>
      <c r="CU203" s="95" t="e">
        <f t="shared" si="148"/>
        <v>#REF!</v>
      </c>
      <c r="CV203" s="95" t="e">
        <f t="shared" ref="CV203:CZ203" si="149">SUM(CV185:CV202)</f>
        <v>#REF!</v>
      </c>
      <c r="CW203" s="95" t="e">
        <f t="shared" si="149"/>
        <v>#REF!</v>
      </c>
      <c r="CX203" s="95" t="e">
        <f t="shared" si="149"/>
        <v>#REF!</v>
      </c>
      <c r="CY203" s="95" t="e">
        <f t="shared" si="149"/>
        <v>#REF!</v>
      </c>
      <c r="CZ203" s="95" t="e">
        <f t="shared" si="149"/>
        <v>#REF!</v>
      </c>
    </row>
    <row r="204" spans="1:104">
      <c r="A204" t="s">
        <v>237</v>
      </c>
      <c r="C204" s="3"/>
      <c r="D204" s="96"/>
      <c r="E204" s="96"/>
      <c r="F204" s="96"/>
      <c r="G204" s="96"/>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c r="AF204" s="96"/>
      <c r="AG204" s="96"/>
      <c r="AH204" s="96"/>
      <c r="AI204" s="96"/>
      <c r="AJ204" s="96"/>
      <c r="AK204" s="96"/>
      <c r="AL204" s="96"/>
      <c r="AM204" s="96"/>
      <c r="AN204" s="96"/>
      <c r="AO204" s="96"/>
      <c r="AP204" s="96"/>
      <c r="AQ204" s="96"/>
      <c r="AR204" s="96"/>
      <c r="AS204" s="96"/>
      <c r="AT204" s="96"/>
      <c r="AU204" s="96"/>
      <c r="AV204" s="96"/>
      <c r="AW204" s="96"/>
      <c r="AX204" s="96"/>
      <c r="AY204" s="96"/>
      <c r="AZ204" s="96"/>
      <c r="BA204" s="96"/>
      <c r="BB204" s="96"/>
      <c r="BC204" s="96"/>
      <c r="BD204" s="96"/>
      <c r="BE204" s="96"/>
      <c r="BF204" s="96"/>
      <c r="BG204" s="96"/>
      <c r="BH204" s="96"/>
      <c r="BI204" s="96"/>
      <c r="BJ204" s="96"/>
      <c r="BK204" s="96"/>
      <c r="BL204" s="96"/>
      <c r="BM204" s="96"/>
      <c r="BN204" s="96"/>
      <c r="BO204" s="96"/>
      <c r="BP204" s="96"/>
      <c r="BQ204" s="96"/>
      <c r="BR204" s="96"/>
      <c r="BS204" s="96"/>
      <c r="BT204" s="96"/>
      <c r="BU204" s="96"/>
      <c r="BV204" s="96"/>
      <c r="BW204" s="96"/>
      <c r="BX204" s="96"/>
      <c r="BY204" s="96"/>
      <c r="BZ204" s="96"/>
      <c r="CA204" s="96"/>
      <c r="CB204" s="96"/>
      <c r="CC204" s="96"/>
      <c r="CD204" s="96"/>
      <c r="CE204" s="96"/>
      <c r="CF204" s="96"/>
      <c r="CG204" s="96"/>
      <c r="CH204" s="96"/>
      <c r="CI204" s="96"/>
      <c r="CJ204" s="96"/>
      <c r="CK204" s="96"/>
      <c r="CL204" s="96"/>
      <c r="CM204" s="96"/>
      <c r="CN204" s="96"/>
      <c r="CO204" s="96"/>
      <c r="CP204" s="96"/>
      <c r="CQ204" s="96"/>
      <c r="CR204" s="96"/>
      <c r="CS204" s="96"/>
      <c r="CT204" s="96"/>
      <c r="CU204" s="96"/>
      <c r="CV204" s="96"/>
      <c r="CW204" s="96"/>
      <c r="CX204" s="96"/>
      <c r="CY204" s="96"/>
      <c r="CZ204" s="96"/>
    </row>
    <row r="205" spans="1:104">
      <c r="A205" t="s">
        <v>238</v>
      </c>
      <c r="C205" s="3"/>
      <c r="D205" s="96"/>
      <c r="E205" s="96"/>
      <c r="F205" s="96"/>
      <c r="G205" s="96"/>
      <c r="H205" s="96"/>
      <c r="I205" s="96"/>
      <c r="J205" s="96"/>
      <c r="K205" s="96"/>
      <c r="L205" s="96"/>
      <c r="M205" s="96"/>
      <c r="N205" s="96"/>
      <c r="O205" s="96"/>
      <c r="P205" s="96"/>
      <c r="Q205" s="96"/>
      <c r="R205" s="96"/>
      <c r="S205" s="96"/>
      <c r="T205" s="96"/>
      <c r="U205" s="96"/>
      <c r="V205" s="96"/>
      <c r="W205" s="96"/>
      <c r="X205" s="96"/>
      <c r="Y205" s="96"/>
      <c r="Z205" s="96"/>
      <c r="AA205" s="96"/>
      <c r="AB205" s="96"/>
      <c r="AC205" s="96"/>
      <c r="AD205" s="96"/>
      <c r="AE205" s="96"/>
      <c r="AF205" s="96"/>
      <c r="AG205" s="96"/>
      <c r="AH205" s="96"/>
      <c r="AI205" s="96"/>
      <c r="AJ205" s="96"/>
      <c r="AK205" s="96"/>
      <c r="AL205" s="96"/>
      <c r="AM205" s="96"/>
      <c r="AN205" s="96"/>
      <c r="AO205" s="96"/>
      <c r="AP205" s="96"/>
      <c r="AQ205" s="96"/>
      <c r="AR205" s="96"/>
      <c r="AS205" s="96"/>
      <c r="AT205" s="96"/>
      <c r="AU205" s="96"/>
      <c r="AV205" s="96"/>
      <c r="AW205" s="96"/>
      <c r="AX205" s="96"/>
      <c r="AY205" s="96"/>
      <c r="AZ205" s="96"/>
      <c r="BA205" s="96"/>
      <c r="BB205" s="96"/>
      <c r="BC205" s="96"/>
      <c r="BD205" s="96"/>
      <c r="BE205" s="96"/>
      <c r="BF205" s="96"/>
      <c r="BG205" s="96"/>
      <c r="BH205" s="96"/>
      <c r="BI205" s="96"/>
      <c r="BJ205" s="96"/>
      <c r="BK205" s="96"/>
      <c r="BL205" s="96"/>
      <c r="BM205" s="96"/>
      <c r="BN205" s="96"/>
      <c r="BO205" s="96"/>
      <c r="BP205" s="96"/>
      <c r="BQ205" s="96"/>
      <c r="BR205" s="96"/>
      <c r="BS205" s="96"/>
      <c r="BT205" s="96"/>
      <c r="BU205" s="96"/>
      <c r="BV205" s="96"/>
      <c r="BW205" s="96"/>
      <c r="BX205" s="96"/>
      <c r="BY205" s="96"/>
      <c r="BZ205" s="96"/>
      <c r="CA205" s="96"/>
      <c r="CB205" s="96"/>
      <c r="CC205" s="96"/>
      <c r="CD205" s="96"/>
      <c r="CE205" s="96"/>
      <c r="CF205" s="96"/>
      <c r="CG205" s="96"/>
      <c r="CH205" s="96"/>
      <c r="CI205" s="96"/>
      <c r="CJ205" s="96"/>
      <c r="CK205" s="96"/>
      <c r="CL205" s="96"/>
      <c r="CM205" s="96"/>
      <c r="CN205" s="96"/>
      <c r="CO205" s="96"/>
      <c r="CP205" s="96"/>
      <c r="CQ205" s="96"/>
      <c r="CR205" s="96"/>
      <c r="CS205" s="96"/>
      <c r="CT205" s="96"/>
      <c r="CU205" s="96"/>
      <c r="CV205" s="96"/>
      <c r="CW205" s="96"/>
      <c r="CX205" s="96"/>
      <c r="CY205" s="96"/>
      <c r="CZ205" s="96"/>
    </row>
    <row r="206" spans="1:104">
      <c r="A206" t="s">
        <v>239</v>
      </c>
      <c r="B206" t="s">
        <v>653</v>
      </c>
      <c r="D206" s="96"/>
      <c r="E206" s="96"/>
      <c r="F206" s="96"/>
      <c r="G206" s="96"/>
      <c r="H206" s="96"/>
      <c r="I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c r="AG206" s="96"/>
      <c r="AH206" s="96"/>
      <c r="AI206" s="96"/>
      <c r="AJ206" s="96"/>
      <c r="AK206" s="96"/>
      <c r="AL206" s="96"/>
      <c r="AM206" s="96"/>
      <c r="AN206" s="96"/>
      <c r="AO206" s="96"/>
      <c r="AP206" s="96"/>
      <c r="AQ206" s="96"/>
      <c r="AR206" s="96"/>
      <c r="AS206" s="96"/>
      <c r="AT206" s="96"/>
      <c r="AU206" s="96"/>
      <c r="AV206" s="96"/>
      <c r="AW206" s="96"/>
      <c r="AX206" s="96"/>
      <c r="AY206" s="96"/>
      <c r="AZ206" s="96"/>
      <c r="BA206" s="96"/>
      <c r="BB206" s="96"/>
      <c r="BC206" s="96"/>
      <c r="BD206" s="96"/>
      <c r="BE206" s="96"/>
      <c r="BF206" s="96"/>
      <c r="BG206" s="96"/>
      <c r="BH206" s="96"/>
      <c r="BI206" s="96"/>
      <c r="BJ206" s="96"/>
      <c r="BK206" s="96"/>
      <c r="BL206" s="96"/>
      <c r="BM206" s="96"/>
      <c r="BN206" s="96"/>
      <c r="BO206" s="96"/>
      <c r="BP206" s="96"/>
      <c r="BQ206" s="96"/>
      <c r="BR206" s="96"/>
      <c r="BS206" s="96"/>
      <c r="BT206" s="96"/>
      <c r="BU206" s="96"/>
      <c r="BV206" s="96"/>
      <c r="BW206" s="96"/>
      <c r="BX206" s="96"/>
      <c r="BY206" s="96"/>
      <c r="BZ206" s="96"/>
      <c r="CA206" s="96"/>
      <c r="CB206" s="96"/>
      <c r="CC206" s="96"/>
      <c r="CD206" s="96"/>
      <c r="CE206" s="96"/>
      <c r="CF206" s="96"/>
      <c r="CG206" s="96"/>
      <c r="CH206" s="96"/>
      <c r="CI206" s="96"/>
      <c r="CJ206" s="96"/>
      <c r="CK206" s="96"/>
      <c r="CL206" s="96"/>
      <c r="CM206" s="96"/>
      <c r="CN206" s="96"/>
      <c r="CO206" s="96"/>
      <c r="CP206" s="96"/>
      <c r="CQ206" s="96"/>
      <c r="CR206" s="96"/>
      <c r="CS206" s="96"/>
      <c r="CT206" s="96"/>
      <c r="CU206" s="96"/>
      <c r="CV206" s="96"/>
      <c r="CW206" s="96"/>
      <c r="CX206" s="96"/>
      <c r="CY206" s="96"/>
      <c r="CZ206" s="96"/>
    </row>
    <row r="207" spans="1:104">
      <c r="A207" t="s">
        <v>240</v>
      </c>
      <c r="C207" s="153" t="s">
        <v>480</v>
      </c>
      <c r="D207" s="95">
        <f t="shared" ref="D207:AI207" si="150">MAX(0,D47-D203)</f>
        <v>242.2</v>
      </c>
      <c r="E207" s="95">
        <f t="shared" si="150"/>
        <v>242.2</v>
      </c>
      <c r="F207" s="95">
        <f t="shared" si="150"/>
        <v>242.2</v>
      </c>
      <c r="G207" s="95">
        <f t="shared" si="150"/>
        <v>242.2</v>
      </c>
      <c r="H207" s="95">
        <f t="shared" si="150"/>
        <v>242.2</v>
      </c>
      <c r="I207" s="95">
        <f t="shared" si="150"/>
        <v>290.39999999999998</v>
      </c>
      <c r="J207" s="95">
        <f t="shared" si="150"/>
        <v>290.39999999999998</v>
      </c>
      <c r="K207" s="95">
        <f t="shared" si="150"/>
        <v>290.39999999999998</v>
      </c>
      <c r="L207" s="95">
        <f t="shared" si="150"/>
        <v>290.39999999999998</v>
      </c>
      <c r="M207" s="95">
        <f t="shared" si="150"/>
        <v>290.39999999999998</v>
      </c>
      <c r="N207" s="95">
        <f t="shared" si="150"/>
        <v>334.5</v>
      </c>
      <c r="O207" s="95">
        <f t="shared" si="150"/>
        <v>334.5</v>
      </c>
      <c r="P207" s="95">
        <f t="shared" si="150"/>
        <v>334.5</v>
      </c>
      <c r="Q207" s="95">
        <f t="shared" si="150"/>
        <v>334.5</v>
      </c>
      <c r="R207" s="95">
        <f t="shared" si="150"/>
        <v>334.5</v>
      </c>
      <c r="S207" s="95">
        <f t="shared" si="150"/>
        <v>389.70000000000005</v>
      </c>
      <c r="T207" s="95">
        <f t="shared" si="150"/>
        <v>389.70000000000005</v>
      </c>
      <c r="U207" s="95">
        <f t="shared" si="150"/>
        <v>389.70000000000005</v>
      </c>
      <c r="V207" s="95">
        <f t="shared" si="150"/>
        <v>389.70000000000005</v>
      </c>
      <c r="W207" s="95">
        <f t="shared" si="150"/>
        <v>389.70000000000005</v>
      </c>
      <c r="X207" s="95">
        <f t="shared" si="150"/>
        <v>416.7</v>
      </c>
      <c r="Y207" s="95">
        <f t="shared" si="150"/>
        <v>416.7</v>
      </c>
      <c r="Z207" s="95">
        <f t="shared" si="150"/>
        <v>416.7</v>
      </c>
      <c r="AA207" s="95">
        <f t="shared" si="150"/>
        <v>416.7</v>
      </c>
      <c r="AB207" s="95">
        <f t="shared" si="150"/>
        <v>416.7</v>
      </c>
      <c r="AC207" s="95">
        <f t="shared" si="150"/>
        <v>385.20000000000005</v>
      </c>
      <c r="AD207" s="95">
        <f t="shared" si="150"/>
        <v>385.20000000000005</v>
      </c>
      <c r="AE207" s="95">
        <f t="shared" si="150"/>
        <v>385.20000000000005</v>
      </c>
      <c r="AF207" s="95">
        <f t="shared" si="150"/>
        <v>385.20000000000005</v>
      </c>
      <c r="AG207" s="95">
        <f t="shared" si="150"/>
        <v>385.20000000000005</v>
      </c>
      <c r="AH207" s="95">
        <f t="shared" si="150"/>
        <v>385.20000000000005</v>
      </c>
      <c r="AI207" s="95">
        <f t="shared" si="150"/>
        <v>244.8</v>
      </c>
      <c r="AJ207" s="95">
        <f t="shared" ref="AJ207:BO207" si="151">MAX(0,AJ47-AJ203)</f>
        <v>244.8</v>
      </c>
      <c r="AK207" s="95">
        <f t="shared" si="151"/>
        <v>244.8</v>
      </c>
      <c r="AL207" s="95">
        <f t="shared" si="151"/>
        <v>244.8</v>
      </c>
      <c r="AM207" s="95">
        <f t="shared" si="151"/>
        <v>308</v>
      </c>
      <c r="AN207" s="95">
        <f t="shared" si="151"/>
        <v>53.2</v>
      </c>
      <c r="AO207" s="95">
        <f t="shared" si="151"/>
        <v>53.2</v>
      </c>
      <c r="AP207" s="95">
        <f t="shared" si="151"/>
        <v>53.2</v>
      </c>
      <c r="AQ207" s="95">
        <f t="shared" si="151"/>
        <v>53.2</v>
      </c>
      <c r="AR207" s="95">
        <f t="shared" si="151"/>
        <v>53.2</v>
      </c>
      <c r="AS207" s="95">
        <f t="shared" si="151"/>
        <v>53.2</v>
      </c>
      <c r="AT207" s="95">
        <f t="shared" si="151"/>
        <v>53.2</v>
      </c>
      <c r="AU207" s="95">
        <f t="shared" si="151"/>
        <v>53.2</v>
      </c>
      <c r="AV207" s="95">
        <f t="shared" si="151"/>
        <v>53.2</v>
      </c>
      <c r="AW207" s="95">
        <f t="shared" si="151"/>
        <v>54.7</v>
      </c>
      <c r="AX207" s="95">
        <f t="shared" si="151"/>
        <v>54.7</v>
      </c>
      <c r="AY207" s="95">
        <f t="shared" si="151"/>
        <v>54.7</v>
      </c>
      <c r="AZ207" s="95">
        <f t="shared" si="151"/>
        <v>54.7</v>
      </c>
      <c r="BA207" s="95">
        <f t="shared" si="151"/>
        <v>54.7</v>
      </c>
      <c r="BB207" s="95">
        <f t="shared" si="151"/>
        <v>54.7</v>
      </c>
      <c r="BC207" s="95">
        <f t="shared" si="151"/>
        <v>54.7</v>
      </c>
      <c r="BD207" s="95">
        <f t="shared" si="151"/>
        <v>54.7</v>
      </c>
      <c r="BE207" s="95">
        <f t="shared" si="151"/>
        <v>54.7</v>
      </c>
      <c r="BF207" s="95">
        <f t="shared" si="151"/>
        <v>54.7</v>
      </c>
      <c r="BG207" s="95">
        <f t="shared" si="151"/>
        <v>54.7</v>
      </c>
      <c r="BH207" s="95">
        <f t="shared" si="151"/>
        <v>54.7</v>
      </c>
      <c r="BI207" s="95">
        <f t="shared" si="151"/>
        <v>54.7</v>
      </c>
      <c r="BJ207" s="95">
        <f t="shared" si="151"/>
        <v>54.7</v>
      </c>
      <c r="BK207" s="95">
        <f t="shared" si="151"/>
        <v>54.7</v>
      </c>
      <c r="BL207" s="95" t="e">
        <f t="shared" si="151"/>
        <v>#REF!</v>
      </c>
      <c r="BM207" s="95" t="e">
        <f t="shared" si="151"/>
        <v>#REF!</v>
      </c>
      <c r="BN207" s="95" t="e">
        <f t="shared" si="151"/>
        <v>#REF!</v>
      </c>
      <c r="BO207" s="95" t="e">
        <f t="shared" si="151"/>
        <v>#REF!</v>
      </c>
      <c r="BP207" s="95" t="e">
        <f t="shared" ref="BP207:CZ207" si="152">MAX(0,BP47-BP203)</f>
        <v>#REF!</v>
      </c>
      <c r="BQ207" s="95" t="e">
        <f t="shared" si="152"/>
        <v>#REF!</v>
      </c>
      <c r="BR207" s="95" t="e">
        <f t="shared" si="152"/>
        <v>#REF!</v>
      </c>
      <c r="BS207" s="95" t="e">
        <f t="shared" si="152"/>
        <v>#REF!</v>
      </c>
      <c r="BT207" s="95" t="e">
        <f t="shared" si="152"/>
        <v>#REF!</v>
      </c>
      <c r="BU207" s="95" t="e">
        <f t="shared" si="152"/>
        <v>#REF!</v>
      </c>
      <c r="BV207" s="95" t="e">
        <f t="shared" si="152"/>
        <v>#REF!</v>
      </c>
      <c r="BW207" s="95" t="e">
        <f t="shared" si="152"/>
        <v>#REF!</v>
      </c>
      <c r="BX207" s="95" t="e">
        <f t="shared" si="152"/>
        <v>#REF!</v>
      </c>
      <c r="BY207" s="95" t="e">
        <f t="shared" si="152"/>
        <v>#REF!</v>
      </c>
      <c r="BZ207" s="95" t="e">
        <f t="shared" si="152"/>
        <v>#REF!</v>
      </c>
      <c r="CA207" s="95" t="e">
        <f t="shared" si="152"/>
        <v>#REF!</v>
      </c>
      <c r="CB207" s="95" t="e">
        <f t="shared" si="152"/>
        <v>#REF!</v>
      </c>
      <c r="CC207" s="95" t="e">
        <f t="shared" si="152"/>
        <v>#REF!</v>
      </c>
      <c r="CD207" s="95" t="e">
        <f t="shared" si="152"/>
        <v>#REF!</v>
      </c>
      <c r="CE207" s="95" t="e">
        <f t="shared" si="152"/>
        <v>#REF!</v>
      </c>
      <c r="CF207" s="95" t="e">
        <f t="shared" si="152"/>
        <v>#REF!</v>
      </c>
      <c r="CG207" s="95" t="e">
        <f t="shared" si="152"/>
        <v>#REF!</v>
      </c>
      <c r="CH207" s="95" t="e">
        <f t="shared" si="152"/>
        <v>#REF!</v>
      </c>
      <c r="CI207" s="95" t="e">
        <f t="shared" si="152"/>
        <v>#REF!</v>
      </c>
      <c r="CJ207" s="95" t="e">
        <f t="shared" si="152"/>
        <v>#REF!</v>
      </c>
      <c r="CK207" s="95" t="e">
        <f t="shared" si="152"/>
        <v>#REF!</v>
      </c>
      <c r="CL207" s="95" t="e">
        <f t="shared" si="152"/>
        <v>#REF!</v>
      </c>
      <c r="CM207" s="95" t="e">
        <f t="shared" si="152"/>
        <v>#REF!</v>
      </c>
      <c r="CN207" s="95" t="e">
        <f t="shared" si="152"/>
        <v>#REF!</v>
      </c>
      <c r="CO207" s="95" t="e">
        <f t="shared" si="152"/>
        <v>#REF!</v>
      </c>
      <c r="CP207" s="95" t="e">
        <f t="shared" si="152"/>
        <v>#REF!</v>
      </c>
      <c r="CQ207" s="95" t="e">
        <f t="shared" si="152"/>
        <v>#REF!</v>
      </c>
      <c r="CR207" s="95" t="e">
        <f t="shared" si="152"/>
        <v>#REF!</v>
      </c>
      <c r="CS207" s="95" t="e">
        <f t="shared" si="152"/>
        <v>#REF!</v>
      </c>
      <c r="CT207" s="95" t="e">
        <f t="shared" si="152"/>
        <v>#REF!</v>
      </c>
      <c r="CU207" s="95" t="e">
        <f t="shared" si="152"/>
        <v>#REF!</v>
      </c>
      <c r="CV207" s="95" t="e">
        <f t="shared" si="152"/>
        <v>#REF!</v>
      </c>
      <c r="CW207" s="95" t="e">
        <f t="shared" si="152"/>
        <v>#REF!</v>
      </c>
      <c r="CX207" s="95" t="e">
        <f t="shared" si="152"/>
        <v>#REF!</v>
      </c>
      <c r="CY207" s="95" t="e">
        <f t="shared" si="152"/>
        <v>#REF!</v>
      </c>
      <c r="CZ207" s="95" t="e">
        <f t="shared" si="152"/>
        <v>#REF!</v>
      </c>
    </row>
    <row r="208" spans="1:104">
      <c r="A208" t="s">
        <v>241</v>
      </c>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c r="AG208" s="96"/>
      <c r="AH208" s="96"/>
      <c r="AI208" s="96"/>
      <c r="AJ208" s="96"/>
      <c r="AK208" s="96"/>
      <c r="AL208" s="96"/>
      <c r="AM208" s="96"/>
      <c r="AN208" s="96"/>
      <c r="AO208" s="96"/>
      <c r="AP208" s="96"/>
      <c r="AQ208" s="96"/>
      <c r="AR208" s="96"/>
      <c r="AS208" s="96"/>
      <c r="AT208" s="96"/>
      <c r="AU208" s="96"/>
      <c r="AV208" s="96"/>
      <c r="AW208" s="96"/>
      <c r="AX208" s="96"/>
      <c r="AY208" s="96"/>
      <c r="AZ208" s="96"/>
      <c r="BA208" s="96"/>
      <c r="BB208" s="96"/>
      <c r="BC208" s="96"/>
      <c r="BD208" s="96"/>
      <c r="BE208" s="96"/>
      <c r="BF208" s="96"/>
      <c r="BG208" s="96"/>
      <c r="BH208" s="96"/>
      <c r="BI208" s="96"/>
      <c r="BJ208" s="96"/>
      <c r="BK208" s="96"/>
      <c r="BL208" s="96"/>
      <c r="BM208" s="96"/>
      <c r="BN208" s="96"/>
      <c r="BO208" s="96"/>
      <c r="BP208" s="96"/>
      <c r="BQ208" s="96"/>
      <c r="BR208" s="96"/>
      <c r="BS208" s="96"/>
      <c r="BT208" s="96"/>
      <c r="BU208" s="96"/>
      <c r="BV208" s="96"/>
      <c r="BW208" s="96"/>
      <c r="BX208" s="96"/>
      <c r="BY208" s="96"/>
      <c r="BZ208" s="96"/>
      <c r="CA208" s="96"/>
      <c r="CB208" s="96"/>
      <c r="CC208" s="96"/>
      <c r="CD208" s="96"/>
      <c r="CE208" s="96"/>
      <c r="CF208" s="96"/>
      <c r="CG208" s="96"/>
      <c r="CH208" s="96"/>
      <c r="CI208" s="96"/>
      <c r="CJ208" s="96"/>
      <c r="CK208" s="96"/>
      <c r="CL208" s="96"/>
      <c r="CM208" s="96"/>
      <c r="CN208" s="96"/>
      <c r="CO208" s="96"/>
      <c r="CP208" s="96"/>
      <c r="CQ208" s="96"/>
      <c r="CR208" s="96"/>
      <c r="CS208" s="96"/>
      <c r="CT208" s="96"/>
      <c r="CU208" s="96"/>
      <c r="CV208" s="96"/>
      <c r="CW208" s="96"/>
      <c r="CX208" s="96"/>
      <c r="CY208" s="96"/>
      <c r="CZ208" s="96"/>
    </row>
    <row r="209" spans="1:104">
      <c r="A209" t="s">
        <v>242</v>
      </c>
      <c r="C209" s="152" t="s">
        <v>490</v>
      </c>
      <c r="D209" s="226">
        <f t="shared" ref="D209:BO209" si="153">COUNTIF(D191,"&gt;0")+COUNTIF(D193:D199,"&gt;0")</f>
        <v>0</v>
      </c>
      <c r="E209" s="226">
        <f t="shared" si="153"/>
        <v>0</v>
      </c>
      <c r="F209" s="226">
        <f t="shared" si="153"/>
        <v>0</v>
      </c>
      <c r="G209" s="226">
        <f t="shared" si="153"/>
        <v>0</v>
      </c>
      <c r="H209" s="226">
        <f t="shared" si="153"/>
        <v>0</v>
      </c>
      <c r="I209" s="226">
        <f t="shared" si="153"/>
        <v>0</v>
      </c>
      <c r="J209" s="226">
        <f t="shared" si="153"/>
        <v>0</v>
      </c>
      <c r="K209" s="226">
        <f t="shared" si="153"/>
        <v>0</v>
      </c>
      <c r="L209" s="226">
        <f t="shared" si="153"/>
        <v>0</v>
      </c>
      <c r="M209" s="226">
        <f t="shared" si="153"/>
        <v>0</v>
      </c>
      <c r="N209" s="226">
        <f t="shared" si="153"/>
        <v>0</v>
      </c>
      <c r="O209" s="226">
        <f t="shared" si="153"/>
        <v>0</v>
      </c>
      <c r="P209" s="226">
        <f t="shared" si="153"/>
        <v>0</v>
      </c>
      <c r="Q209" s="226">
        <f t="shared" si="153"/>
        <v>0</v>
      </c>
      <c r="R209" s="226">
        <f t="shared" si="153"/>
        <v>0</v>
      </c>
      <c r="S209" s="226">
        <f t="shared" si="153"/>
        <v>0</v>
      </c>
      <c r="T209" s="226">
        <f t="shared" si="153"/>
        <v>0</v>
      </c>
      <c r="U209" s="226">
        <f t="shared" si="153"/>
        <v>0</v>
      </c>
      <c r="V209" s="226">
        <f t="shared" si="153"/>
        <v>0</v>
      </c>
      <c r="W209" s="226">
        <f t="shared" si="153"/>
        <v>0</v>
      </c>
      <c r="X209" s="226">
        <f t="shared" si="153"/>
        <v>0</v>
      </c>
      <c r="Y209" s="226">
        <f t="shared" si="153"/>
        <v>0</v>
      </c>
      <c r="Z209" s="226">
        <f t="shared" si="153"/>
        <v>0</v>
      </c>
      <c r="AA209" s="226">
        <f t="shared" si="153"/>
        <v>0</v>
      </c>
      <c r="AB209" s="226">
        <f t="shared" si="153"/>
        <v>0</v>
      </c>
      <c r="AC209" s="226">
        <f t="shared" si="153"/>
        <v>0</v>
      </c>
      <c r="AD209" s="226">
        <f t="shared" si="153"/>
        <v>0</v>
      </c>
      <c r="AE209" s="226">
        <f t="shared" si="153"/>
        <v>0</v>
      </c>
      <c r="AF209" s="226">
        <f t="shared" si="153"/>
        <v>0</v>
      </c>
      <c r="AG209" s="226">
        <f t="shared" si="153"/>
        <v>0</v>
      </c>
      <c r="AH209" s="226">
        <f t="shared" si="153"/>
        <v>0</v>
      </c>
      <c r="AI209" s="226">
        <f t="shared" si="153"/>
        <v>0</v>
      </c>
      <c r="AJ209" s="226">
        <f t="shared" si="153"/>
        <v>0</v>
      </c>
      <c r="AK209" s="226">
        <f t="shared" si="153"/>
        <v>0</v>
      </c>
      <c r="AL209" s="226">
        <f t="shared" si="153"/>
        <v>0</v>
      </c>
      <c r="AM209" s="226">
        <f t="shared" si="153"/>
        <v>0</v>
      </c>
      <c r="AN209" s="226">
        <f t="shared" si="153"/>
        <v>0</v>
      </c>
      <c r="AO209" s="226">
        <f t="shared" si="153"/>
        <v>0</v>
      </c>
      <c r="AP209" s="226">
        <f t="shared" si="153"/>
        <v>0</v>
      </c>
      <c r="AQ209" s="226">
        <f t="shared" si="153"/>
        <v>0</v>
      </c>
      <c r="AR209" s="226">
        <f t="shared" si="153"/>
        <v>0</v>
      </c>
      <c r="AS209" s="226">
        <f t="shared" si="153"/>
        <v>0</v>
      </c>
      <c r="AT209" s="226">
        <f t="shared" si="153"/>
        <v>0</v>
      </c>
      <c r="AU209" s="226">
        <f t="shared" si="153"/>
        <v>0</v>
      </c>
      <c r="AV209" s="226">
        <f t="shared" si="153"/>
        <v>0</v>
      </c>
      <c r="AW209" s="226">
        <f t="shared" si="153"/>
        <v>0</v>
      </c>
      <c r="AX209" s="226">
        <f t="shared" si="153"/>
        <v>0</v>
      </c>
      <c r="AY209" s="226">
        <f t="shared" si="153"/>
        <v>0</v>
      </c>
      <c r="AZ209" s="226">
        <f t="shared" si="153"/>
        <v>0</v>
      </c>
      <c r="BA209" s="226">
        <f t="shared" si="153"/>
        <v>0</v>
      </c>
      <c r="BB209" s="226">
        <f t="shared" si="153"/>
        <v>0</v>
      </c>
      <c r="BC209" s="226">
        <f t="shared" si="153"/>
        <v>0</v>
      </c>
      <c r="BD209" s="226">
        <f t="shared" si="153"/>
        <v>0</v>
      </c>
      <c r="BE209" s="226">
        <f t="shared" si="153"/>
        <v>0</v>
      </c>
      <c r="BF209" s="226">
        <f t="shared" si="153"/>
        <v>0</v>
      </c>
      <c r="BG209" s="226">
        <f t="shared" si="153"/>
        <v>0</v>
      </c>
      <c r="BH209" s="226">
        <f t="shared" si="153"/>
        <v>0</v>
      </c>
      <c r="BI209" s="226">
        <f t="shared" si="153"/>
        <v>0</v>
      </c>
      <c r="BJ209" s="226">
        <f t="shared" si="153"/>
        <v>0</v>
      </c>
      <c r="BK209" s="226">
        <f t="shared" si="153"/>
        <v>0</v>
      </c>
      <c r="BL209" s="226">
        <f t="shared" si="153"/>
        <v>0</v>
      </c>
      <c r="BM209" s="226">
        <f t="shared" si="153"/>
        <v>0</v>
      </c>
      <c r="BN209" s="226">
        <f t="shared" si="153"/>
        <v>0</v>
      </c>
      <c r="BO209" s="226">
        <f t="shared" si="153"/>
        <v>0</v>
      </c>
      <c r="BP209" s="226">
        <f t="shared" ref="BP209:CE209" si="154">COUNTIF(BP191,"&gt;0")+COUNTIF(BP193:BP199,"&gt;0")</f>
        <v>0</v>
      </c>
      <c r="BQ209" s="226">
        <f t="shared" si="154"/>
        <v>0</v>
      </c>
      <c r="BR209" s="226">
        <f t="shared" si="154"/>
        <v>0</v>
      </c>
      <c r="BS209" s="226">
        <f t="shared" si="154"/>
        <v>0</v>
      </c>
      <c r="BT209" s="226">
        <f t="shared" si="154"/>
        <v>0</v>
      </c>
      <c r="BU209" s="226">
        <f t="shared" si="154"/>
        <v>0</v>
      </c>
      <c r="BV209" s="226">
        <f t="shared" si="154"/>
        <v>0</v>
      </c>
      <c r="BW209" s="226">
        <f t="shared" si="154"/>
        <v>0</v>
      </c>
      <c r="BX209" s="226">
        <f t="shared" si="154"/>
        <v>0</v>
      </c>
      <c r="BY209" s="226">
        <f t="shared" si="154"/>
        <v>0</v>
      </c>
      <c r="BZ209" s="226">
        <f t="shared" si="154"/>
        <v>0</v>
      </c>
      <c r="CA209" s="226">
        <f t="shared" si="154"/>
        <v>0</v>
      </c>
      <c r="CB209" s="226">
        <f t="shared" si="154"/>
        <v>0</v>
      </c>
      <c r="CC209" s="226">
        <f t="shared" si="154"/>
        <v>0</v>
      </c>
      <c r="CD209" s="226">
        <f t="shared" si="154"/>
        <v>0</v>
      </c>
      <c r="CE209" s="226">
        <f t="shared" si="154"/>
        <v>0</v>
      </c>
      <c r="CF209" s="226">
        <f>COUNTIF(CF191,"&gt;0")+COUNTIF(CF193:CF199,"&gt;0")</f>
        <v>0</v>
      </c>
      <c r="CG209" s="226">
        <f t="shared" ref="CG209:CZ209" si="155">COUNTIF(CG191,"&gt;0")+COUNTIF(CG193:CG199,"&gt;0")</f>
        <v>0</v>
      </c>
      <c r="CH209" s="226">
        <f t="shared" si="155"/>
        <v>0</v>
      </c>
      <c r="CI209" s="226">
        <f t="shared" si="155"/>
        <v>0</v>
      </c>
      <c r="CJ209" s="226">
        <f t="shared" si="155"/>
        <v>0</v>
      </c>
      <c r="CK209" s="226">
        <f t="shared" si="155"/>
        <v>0</v>
      </c>
      <c r="CL209" s="226">
        <f t="shared" si="155"/>
        <v>0</v>
      </c>
      <c r="CM209" s="226">
        <f t="shared" si="155"/>
        <v>0</v>
      </c>
      <c r="CN209" s="226">
        <f t="shared" si="155"/>
        <v>0</v>
      </c>
      <c r="CO209" s="226">
        <f t="shared" si="155"/>
        <v>0</v>
      </c>
      <c r="CP209" s="226">
        <f t="shared" si="155"/>
        <v>0</v>
      </c>
      <c r="CQ209" s="226">
        <f t="shared" si="155"/>
        <v>0</v>
      </c>
      <c r="CR209" s="226">
        <f t="shared" si="155"/>
        <v>0</v>
      </c>
      <c r="CS209" s="226">
        <f t="shared" si="155"/>
        <v>0</v>
      </c>
      <c r="CT209" s="226">
        <f t="shared" si="155"/>
        <v>0</v>
      </c>
      <c r="CU209" s="226">
        <f t="shared" si="155"/>
        <v>0</v>
      </c>
      <c r="CV209" s="226">
        <f t="shared" si="155"/>
        <v>0</v>
      </c>
      <c r="CW209" s="226">
        <f t="shared" si="155"/>
        <v>0</v>
      </c>
      <c r="CX209" s="226">
        <f t="shared" si="155"/>
        <v>0</v>
      </c>
      <c r="CY209" s="226">
        <f t="shared" si="155"/>
        <v>0</v>
      </c>
      <c r="CZ209" s="226">
        <f t="shared" si="155"/>
        <v>0</v>
      </c>
    </row>
    <row r="210" spans="1:104">
      <c r="A210" t="s">
        <v>243</v>
      </c>
      <c r="C210" s="152" t="s">
        <v>493</v>
      </c>
      <c r="D210" s="95">
        <f>IF(D209=0,45,35*(D209+1)+42)</f>
        <v>45</v>
      </c>
      <c r="E210" s="95">
        <f t="shared" ref="E210:BP210" si="156">IF(E209=0,45,35*(E209+1)+42)</f>
        <v>45</v>
      </c>
      <c r="F210" s="95">
        <f t="shared" si="156"/>
        <v>45</v>
      </c>
      <c r="G210" s="95">
        <f t="shared" si="156"/>
        <v>45</v>
      </c>
      <c r="H210" s="95">
        <f t="shared" si="156"/>
        <v>45</v>
      </c>
      <c r="I210" s="95">
        <f t="shared" si="156"/>
        <v>45</v>
      </c>
      <c r="J210" s="95">
        <f t="shared" si="156"/>
        <v>45</v>
      </c>
      <c r="K210" s="95">
        <f t="shared" si="156"/>
        <v>45</v>
      </c>
      <c r="L210" s="95">
        <f t="shared" si="156"/>
        <v>45</v>
      </c>
      <c r="M210" s="95">
        <f t="shared" si="156"/>
        <v>45</v>
      </c>
      <c r="N210" s="95">
        <f t="shared" si="156"/>
        <v>45</v>
      </c>
      <c r="O210" s="95">
        <f t="shared" si="156"/>
        <v>45</v>
      </c>
      <c r="P210" s="95">
        <f t="shared" si="156"/>
        <v>45</v>
      </c>
      <c r="Q210" s="95">
        <f t="shared" si="156"/>
        <v>45</v>
      </c>
      <c r="R210" s="95">
        <f t="shared" si="156"/>
        <v>45</v>
      </c>
      <c r="S210" s="95">
        <f t="shared" si="156"/>
        <v>45</v>
      </c>
      <c r="T210" s="95">
        <f t="shared" si="156"/>
        <v>45</v>
      </c>
      <c r="U210" s="95">
        <f t="shared" si="156"/>
        <v>45</v>
      </c>
      <c r="V210" s="95">
        <f t="shared" si="156"/>
        <v>45</v>
      </c>
      <c r="W210" s="95">
        <f t="shared" si="156"/>
        <v>45</v>
      </c>
      <c r="X210" s="95">
        <f t="shared" si="156"/>
        <v>45</v>
      </c>
      <c r="Y210" s="95">
        <f t="shared" si="156"/>
        <v>45</v>
      </c>
      <c r="Z210" s="95">
        <f t="shared" si="156"/>
        <v>45</v>
      </c>
      <c r="AA210" s="95">
        <f t="shared" si="156"/>
        <v>45</v>
      </c>
      <c r="AB210" s="95">
        <f t="shared" si="156"/>
        <v>45</v>
      </c>
      <c r="AC210" s="95">
        <f t="shared" si="156"/>
        <v>45</v>
      </c>
      <c r="AD210" s="95">
        <f t="shared" si="156"/>
        <v>45</v>
      </c>
      <c r="AE210" s="95">
        <f t="shared" si="156"/>
        <v>45</v>
      </c>
      <c r="AF210" s="95">
        <f t="shared" si="156"/>
        <v>45</v>
      </c>
      <c r="AG210" s="95">
        <f t="shared" si="156"/>
        <v>45</v>
      </c>
      <c r="AH210" s="95">
        <f t="shared" si="156"/>
        <v>45</v>
      </c>
      <c r="AI210" s="95">
        <f t="shared" si="156"/>
        <v>45</v>
      </c>
      <c r="AJ210" s="95">
        <f t="shared" si="156"/>
        <v>45</v>
      </c>
      <c r="AK210" s="95">
        <f t="shared" si="156"/>
        <v>45</v>
      </c>
      <c r="AL210" s="95">
        <f t="shared" si="156"/>
        <v>45</v>
      </c>
      <c r="AM210" s="95">
        <f t="shared" si="156"/>
        <v>45</v>
      </c>
      <c r="AN210" s="95">
        <f t="shared" si="156"/>
        <v>45</v>
      </c>
      <c r="AO210" s="95">
        <f t="shared" si="156"/>
        <v>45</v>
      </c>
      <c r="AP210" s="95">
        <f t="shared" si="156"/>
        <v>45</v>
      </c>
      <c r="AQ210" s="95">
        <f t="shared" si="156"/>
        <v>45</v>
      </c>
      <c r="AR210" s="95">
        <f t="shared" si="156"/>
        <v>45</v>
      </c>
      <c r="AS210" s="95">
        <f t="shared" si="156"/>
        <v>45</v>
      </c>
      <c r="AT210" s="95">
        <f t="shared" si="156"/>
        <v>45</v>
      </c>
      <c r="AU210" s="95">
        <f t="shared" si="156"/>
        <v>45</v>
      </c>
      <c r="AV210" s="95">
        <f t="shared" si="156"/>
        <v>45</v>
      </c>
      <c r="AW210" s="95">
        <f t="shared" si="156"/>
        <v>45</v>
      </c>
      <c r="AX210" s="95">
        <f t="shared" si="156"/>
        <v>45</v>
      </c>
      <c r="AY210" s="95">
        <f t="shared" si="156"/>
        <v>45</v>
      </c>
      <c r="AZ210" s="95">
        <f t="shared" si="156"/>
        <v>45</v>
      </c>
      <c r="BA210" s="95">
        <f t="shared" si="156"/>
        <v>45</v>
      </c>
      <c r="BB210" s="95">
        <f t="shared" si="156"/>
        <v>45</v>
      </c>
      <c r="BC210" s="95">
        <f t="shared" si="156"/>
        <v>45</v>
      </c>
      <c r="BD210" s="95">
        <f t="shared" si="156"/>
        <v>45</v>
      </c>
      <c r="BE210" s="95">
        <f t="shared" si="156"/>
        <v>45</v>
      </c>
      <c r="BF210" s="95">
        <f t="shared" si="156"/>
        <v>45</v>
      </c>
      <c r="BG210" s="95">
        <f t="shared" si="156"/>
        <v>45</v>
      </c>
      <c r="BH210" s="95">
        <f t="shared" si="156"/>
        <v>45</v>
      </c>
      <c r="BI210" s="95">
        <f t="shared" si="156"/>
        <v>45</v>
      </c>
      <c r="BJ210" s="95">
        <f t="shared" si="156"/>
        <v>45</v>
      </c>
      <c r="BK210" s="95">
        <f t="shared" si="156"/>
        <v>45</v>
      </c>
      <c r="BL210" s="95">
        <f t="shared" si="156"/>
        <v>45</v>
      </c>
      <c r="BM210" s="95">
        <f t="shared" si="156"/>
        <v>45</v>
      </c>
      <c r="BN210" s="95">
        <f t="shared" si="156"/>
        <v>45</v>
      </c>
      <c r="BO210" s="95">
        <f t="shared" si="156"/>
        <v>45</v>
      </c>
      <c r="BP210" s="95">
        <f t="shared" si="156"/>
        <v>45</v>
      </c>
      <c r="BQ210" s="95">
        <f t="shared" ref="BQ210:CZ210" si="157">IF(BQ209=0,45,35*(BQ209+1)+42)</f>
        <v>45</v>
      </c>
      <c r="BR210" s="95">
        <f t="shared" si="157"/>
        <v>45</v>
      </c>
      <c r="BS210" s="95">
        <f t="shared" si="157"/>
        <v>45</v>
      </c>
      <c r="BT210" s="95">
        <f t="shared" si="157"/>
        <v>45</v>
      </c>
      <c r="BU210" s="95">
        <f t="shared" si="157"/>
        <v>45</v>
      </c>
      <c r="BV210" s="95">
        <f t="shared" si="157"/>
        <v>45</v>
      </c>
      <c r="BW210" s="95">
        <f t="shared" si="157"/>
        <v>45</v>
      </c>
      <c r="BX210" s="95">
        <f t="shared" si="157"/>
        <v>45</v>
      </c>
      <c r="BY210" s="95">
        <f t="shared" si="157"/>
        <v>45</v>
      </c>
      <c r="BZ210" s="95">
        <f t="shared" si="157"/>
        <v>45</v>
      </c>
      <c r="CA210" s="95">
        <f t="shared" si="157"/>
        <v>45</v>
      </c>
      <c r="CB210" s="95">
        <f t="shared" si="157"/>
        <v>45</v>
      </c>
      <c r="CC210" s="95">
        <f t="shared" si="157"/>
        <v>45</v>
      </c>
      <c r="CD210" s="95">
        <f t="shared" si="157"/>
        <v>45</v>
      </c>
      <c r="CE210" s="95">
        <f t="shared" si="157"/>
        <v>45</v>
      </c>
      <c r="CF210" s="95">
        <f t="shared" si="157"/>
        <v>45</v>
      </c>
      <c r="CG210" s="95">
        <f t="shared" si="157"/>
        <v>45</v>
      </c>
      <c r="CH210" s="95">
        <f t="shared" si="157"/>
        <v>45</v>
      </c>
      <c r="CI210" s="95">
        <f t="shared" si="157"/>
        <v>45</v>
      </c>
      <c r="CJ210" s="95">
        <f t="shared" si="157"/>
        <v>45</v>
      </c>
      <c r="CK210" s="95">
        <f t="shared" si="157"/>
        <v>45</v>
      </c>
      <c r="CL210" s="95">
        <f t="shared" si="157"/>
        <v>45</v>
      </c>
      <c r="CM210" s="95">
        <f t="shared" si="157"/>
        <v>45</v>
      </c>
      <c r="CN210" s="95">
        <f t="shared" si="157"/>
        <v>45</v>
      </c>
      <c r="CO210" s="95">
        <f t="shared" si="157"/>
        <v>45</v>
      </c>
      <c r="CP210" s="95">
        <f t="shared" si="157"/>
        <v>45</v>
      </c>
      <c r="CQ210" s="95">
        <f t="shared" si="157"/>
        <v>45</v>
      </c>
      <c r="CR210" s="95">
        <f t="shared" si="157"/>
        <v>45</v>
      </c>
      <c r="CS210" s="95">
        <f t="shared" si="157"/>
        <v>45</v>
      </c>
      <c r="CT210" s="95">
        <f t="shared" si="157"/>
        <v>45</v>
      </c>
      <c r="CU210" s="95">
        <f t="shared" si="157"/>
        <v>45</v>
      </c>
      <c r="CV210" s="95">
        <f t="shared" si="157"/>
        <v>45</v>
      </c>
      <c r="CW210" s="95">
        <f t="shared" si="157"/>
        <v>45</v>
      </c>
      <c r="CX210" s="95">
        <f t="shared" si="157"/>
        <v>45</v>
      </c>
      <c r="CY210" s="95">
        <f t="shared" si="157"/>
        <v>45</v>
      </c>
      <c r="CZ210" s="95">
        <f t="shared" si="157"/>
        <v>45</v>
      </c>
    </row>
    <row r="211" spans="1:104">
      <c r="A211" t="s">
        <v>244</v>
      </c>
      <c r="C211" s="152" t="s">
        <v>494</v>
      </c>
      <c r="D211" s="95">
        <f>IF(D209=0,45,35*(D209+1)+31)</f>
        <v>45</v>
      </c>
      <c r="E211" s="95">
        <f t="shared" ref="E211:BP211" si="158">IF(E209=0,45,35*(E209+1)+31)</f>
        <v>45</v>
      </c>
      <c r="F211" s="95">
        <f t="shared" si="158"/>
        <v>45</v>
      </c>
      <c r="G211" s="95">
        <f t="shared" si="158"/>
        <v>45</v>
      </c>
      <c r="H211" s="95">
        <f t="shared" si="158"/>
        <v>45</v>
      </c>
      <c r="I211" s="95">
        <f t="shared" si="158"/>
        <v>45</v>
      </c>
      <c r="J211" s="95">
        <f t="shared" si="158"/>
        <v>45</v>
      </c>
      <c r="K211" s="95">
        <f t="shared" si="158"/>
        <v>45</v>
      </c>
      <c r="L211" s="95">
        <f t="shared" si="158"/>
        <v>45</v>
      </c>
      <c r="M211" s="95">
        <f t="shared" si="158"/>
        <v>45</v>
      </c>
      <c r="N211" s="95">
        <f t="shared" si="158"/>
        <v>45</v>
      </c>
      <c r="O211" s="95">
        <f t="shared" si="158"/>
        <v>45</v>
      </c>
      <c r="P211" s="95">
        <f t="shared" si="158"/>
        <v>45</v>
      </c>
      <c r="Q211" s="95">
        <f t="shared" si="158"/>
        <v>45</v>
      </c>
      <c r="R211" s="95">
        <f t="shared" si="158"/>
        <v>45</v>
      </c>
      <c r="S211" s="95">
        <f t="shared" si="158"/>
        <v>45</v>
      </c>
      <c r="T211" s="95">
        <f t="shared" si="158"/>
        <v>45</v>
      </c>
      <c r="U211" s="95">
        <f t="shared" si="158"/>
        <v>45</v>
      </c>
      <c r="V211" s="95">
        <f t="shared" si="158"/>
        <v>45</v>
      </c>
      <c r="W211" s="95">
        <f t="shared" si="158"/>
        <v>45</v>
      </c>
      <c r="X211" s="95">
        <f t="shared" si="158"/>
        <v>45</v>
      </c>
      <c r="Y211" s="95">
        <f t="shared" si="158"/>
        <v>45</v>
      </c>
      <c r="Z211" s="95">
        <f t="shared" si="158"/>
        <v>45</v>
      </c>
      <c r="AA211" s="95">
        <f t="shared" si="158"/>
        <v>45</v>
      </c>
      <c r="AB211" s="95">
        <f t="shared" si="158"/>
        <v>45</v>
      </c>
      <c r="AC211" s="95">
        <f t="shared" si="158"/>
        <v>45</v>
      </c>
      <c r="AD211" s="95">
        <f t="shared" si="158"/>
        <v>45</v>
      </c>
      <c r="AE211" s="95">
        <f t="shared" si="158"/>
        <v>45</v>
      </c>
      <c r="AF211" s="95">
        <f t="shared" si="158"/>
        <v>45</v>
      </c>
      <c r="AG211" s="95">
        <f t="shared" si="158"/>
        <v>45</v>
      </c>
      <c r="AH211" s="95">
        <f t="shared" si="158"/>
        <v>45</v>
      </c>
      <c r="AI211" s="95">
        <f t="shared" si="158"/>
        <v>45</v>
      </c>
      <c r="AJ211" s="95">
        <f t="shared" si="158"/>
        <v>45</v>
      </c>
      <c r="AK211" s="95">
        <f t="shared" si="158"/>
        <v>45</v>
      </c>
      <c r="AL211" s="95">
        <f t="shared" si="158"/>
        <v>45</v>
      </c>
      <c r="AM211" s="95">
        <f t="shared" si="158"/>
        <v>45</v>
      </c>
      <c r="AN211" s="95">
        <f t="shared" si="158"/>
        <v>45</v>
      </c>
      <c r="AO211" s="95">
        <f t="shared" si="158"/>
        <v>45</v>
      </c>
      <c r="AP211" s="95">
        <f t="shared" si="158"/>
        <v>45</v>
      </c>
      <c r="AQ211" s="95">
        <f t="shared" si="158"/>
        <v>45</v>
      </c>
      <c r="AR211" s="95">
        <f t="shared" si="158"/>
        <v>45</v>
      </c>
      <c r="AS211" s="95">
        <f t="shared" si="158"/>
        <v>45</v>
      </c>
      <c r="AT211" s="95">
        <f t="shared" si="158"/>
        <v>45</v>
      </c>
      <c r="AU211" s="95">
        <f t="shared" si="158"/>
        <v>45</v>
      </c>
      <c r="AV211" s="95">
        <f t="shared" si="158"/>
        <v>45</v>
      </c>
      <c r="AW211" s="95">
        <f t="shared" si="158"/>
        <v>45</v>
      </c>
      <c r="AX211" s="95">
        <f t="shared" si="158"/>
        <v>45</v>
      </c>
      <c r="AY211" s="95">
        <f t="shared" si="158"/>
        <v>45</v>
      </c>
      <c r="AZ211" s="95">
        <f t="shared" si="158"/>
        <v>45</v>
      </c>
      <c r="BA211" s="95">
        <f t="shared" si="158"/>
        <v>45</v>
      </c>
      <c r="BB211" s="95">
        <f t="shared" si="158"/>
        <v>45</v>
      </c>
      <c r="BC211" s="95">
        <f t="shared" si="158"/>
        <v>45</v>
      </c>
      <c r="BD211" s="95">
        <f t="shared" si="158"/>
        <v>45</v>
      </c>
      <c r="BE211" s="95">
        <f t="shared" si="158"/>
        <v>45</v>
      </c>
      <c r="BF211" s="95">
        <f t="shared" si="158"/>
        <v>45</v>
      </c>
      <c r="BG211" s="95">
        <f t="shared" si="158"/>
        <v>45</v>
      </c>
      <c r="BH211" s="95">
        <f t="shared" si="158"/>
        <v>45</v>
      </c>
      <c r="BI211" s="95">
        <f t="shared" si="158"/>
        <v>45</v>
      </c>
      <c r="BJ211" s="95">
        <f t="shared" si="158"/>
        <v>45</v>
      </c>
      <c r="BK211" s="95">
        <f t="shared" si="158"/>
        <v>45</v>
      </c>
      <c r="BL211" s="95">
        <f t="shared" si="158"/>
        <v>45</v>
      </c>
      <c r="BM211" s="95">
        <f t="shared" si="158"/>
        <v>45</v>
      </c>
      <c r="BN211" s="95">
        <f t="shared" si="158"/>
        <v>45</v>
      </c>
      <c r="BO211" s="95">
        <f t="shared" si="158"/>
        <v>45</v>
      </c>
      <c r="BP211" s="95">
        <f t="shared" si="158"/>
        <v>45</v>
      </c>
      <c r="BQ211" s="95">
        <f t="shared" ref="BQ211:CZ211" si="159">IF(BQ209=0,45,35*(BQ209+1)+31)</f>
        <v>45</v>
      </c>
      <c r="BR211" s="95">
        <f t="shared" si="159"/>
        <v>45</v>
      </c>
      <c r="BS211" s="95">
        <f t="shared" si="159"/>
        <v>45</v>
      </c>
      <c r="BT211" s="95">
        <f t="shared" si="159"/>
        <v>45</v>
      </c>
      <c r="BU211" s="95">
        <f t="shared" si="159"/>
        <v>45</v>
      </c>
      <c r="BV211" s="95">
        <f t="shared" si="159"/>
        <v>45</v>
      </c>
      <c r="BW211" s="95">
        <f t="shared" si="159"/>
        <v>45</v>
      </c>
      <c r="BX211" s="95">
        <f t="shared" si="159"/>
        <v>45</v>
      </c>
      <c r="BY211" s="95">
        <f t="shared" si="159"/>
        <v>45</v>
      </c>
      <c r="BZ211" s="95">
        <f t="shared" si="159"/>
        <v>45</v>
      </c>
      <c r="CA211" s="95">
        <f t="shared" si="159"/>
        <v>45</v>
      </c>
      <c r="CB211" s="95">
        <f t="shared" si="159"/>
        <v>45</v>
      </c>
      <c r="CC211" s="95">
        <f t="shared" si="159"/>
        <v>45</v>
      </c>
      <c r="CD211" s="95">
        <f t="shared" si="159"/>
        <v>45</v>
      </c>
      <c r="CE211" s="95">
        <f t="shared" si="159"/>
        <v>45</v>
      </c>
      <c r="CF211" s="95">
        <f t="shared" si="159"/>
        <v>45</v>
      </c>
      <c r="CG211" s="95">
        <f t="shared" si="159"/>
        <v>45</v>
      </c>
      <c r="CH211" s="95">
        <f t="shared" si="159"/>
        <v>45</v>
      </c>
      <c r="CI211" s="95">
        <f t="shared" si="159"/>
        <v>45</v>
      </c>
      <c r="CJ211" s="95">
        <f t="shared" si="159"/>
        <v>45</v>
      </c>
      <c r="CK211" s="95">
        <f t="shared" si="159"/>
        <v>45</v>
      </c>
      <c r="CL211" s="95">
        <f t="shared" si="159"/>
        <v>45</v>
      </c>
      <c r="CM211" s="95">
        <f t="shared" si="159"/>
        <v>45</v>
      </c>
      <c r="CN211" s="95">
        <f t="shared" si="159"/>
        <v>45</v>
      </c>
      <c r="CO211" s="95">
        <f t="shared" si="159"/>
        <v>45</v>
      </c>
      <c r="CP211" s="95">
        <f t="shared" si="159"/>
        <v>45</v>
      </c>
      <c r="CQ211" s="95">
        <f t="shared" si="159"/>
        <v>45</v>
      </c>
      <c r="CR211" s="95">
        <f t="shared" si="159"/>
        <v>45</v>
      </c>
      <c r="CS211" s="95">
        <f t="shared" si="159"/>
        <v>45</v>
      </c>
      <c r="CT211" s="95">
        <f t="shared" si="159"/>
        <v>45</v>
      </c>
      <c r="CU211" s="95">
        <f t="shared" si="159"/>
        <v>45</v>
      </c>
      <c r="CV211" s="95">
        <f t="shared" si="159"/>
        <v>45</v>
      </c>
      <c r="CW211" s="95">
        <f t="shared" si="159"/>
        <v>45</v>
      </c>
      <c r="CX211" s="95">
        <f t="shared" si="159"/>
        <v>45</v>
      </c>
      <c r="CY211" s="95">
        <f t="shared" si="159"/>
        <v>45</v>
      </c>
      <c r="CZ211" s="95">
        <f t="shared" si="159"/>
        <v>45</v>
      </c>
    </row>
    <row r="212" spans="1:104">
      <c r="A212" t="s">
        <v>245</v>
      </c>
      <c r="C212" s="153" t="s">
        <v>491</v>
      </c>
      <c r="D212" s="95">
        <f t="shared" ref="D212:AI212" si="160">IF(D47&lt;D210,0,D207*0.1)</f>
        <v>24.22</v>
      </c>
      <c r="E212" s="95">
        <f t="shared" si="160"/>
        <v>24.22</v>
      </c>
      <c r="F212" s="95">
        <f t="shared" si="160"/>
        <v>24.22</v>
      </c>
      <c r="G212" s="95">
        <f t="shared" si="160"/>
        <v>24.22</v>
      </c>
      <c r="H212" s="95">
        <f t="shared" si="160"/>
        <v>24.22</v>
      </c>
      <c r="I212" s="95">
        <f t="shared" si="160"/>
        <v>29.04</v>
      </c>
      <c r="J212" s="95">
        <f t="shared" si="160"/>
        <v>29.04</v>
      </c>
      <c r="K212" s="95">
        <f t="shared" si="160"/>
        <v>29.04</v>
      </c>
      <c r="L212" s="95">
        <f t="shared" si="160"/>
        <v>29.04</v>
      </c>
      <c r="M212" s="95">
        <f t="shared" si="160"/>
        <v>29.04</v>
      </c>
      <c r="N212" s="95">
        <f t="shared" si="160"/>
        <v>33.450000000000003</v>
      </c>
      <c r="O212" s="95">
        <f t="shared" si="160"/>
        <v>33.450000000000003</v>
      </c>
      <c r="P212" s="95">
        <f t="shared" si="160"/>
        <v>33.450000000000003</v>
      </c>
      <c r="Q212" s="95">
        <f t="shared" si="160"/>
        <v>33.450000000000003</v>
      </c>
      <c r="R212" s="95">
        <f t="shared" si="160"/>
        <v>33.450000000000003</v>
      </c>
      <c r="S212" s="95">
        <f t="shared" si="160"/>
        <v>38.970000000000006</v>
      </c>
      <c r="T212" s="95">
        <f t="shared" si="160"/>
        <v>38.970000000000006</v>
      </c>
      <c r="U212" s="95">
        <f t="shared" si="160"/>
        <v>38.970000000000006</v>
      </c>
      <c r="V212" s="95">
        <f t="shared" si="160"/>
        <v>38.970000000000006</v>
      </c>
      <c r="W212" s="95">
        <f t="shared" si="160"/>
        <v>38.970000000000006</v>
      </c>
      <c r="X212" s="95">
        <f t="shared" si="160"/>
        <v>41.67</v>
      </c>
      <c r="Y212" s="95">
        <f t="shared" si="160"/>
        <v>41.67</v>
      </c>
      <c r="Z212" s="95">
        <f t="shared" si="160"/>
        <v>41.67</v>
      </c>
      <c r="AA212" s="95">
        <f t="shared" si="160"/>
        <v>41.67</v>
      </c>
      <c r="AB212" s="95">
        <f t="shared" si="160"/>
        <v>41.67</v>
      </c>
      <c r="AC212" s="95">
        <f t="shared" si="160"/>
        <v>38.52000000000001</v>
      </c>
      <c r="AD212" s="95">
        <f t="shared" si="160"/>
        <v>38.52000000000001</v>
      </c>
      <c r="AE212" s="95">
        <f t="shared" si="160"/>
        <v>38.52000000000001</v>
      </c>
      <c r="AF212" s="95">
        <f t="shared" si="160"/>
        <v>38.52000000000001</v>
      </c>
      <c r="AG212" s="95">
        <f t="shared" si="160"/>
        <v>38.52000000000001</v>
      </c>
      <c r="AH212" s="95">
        <f t="shared" si="160"/>
        <v>38.52000000000001</v>
      </c>
      <c r="AI212" s="95">
        <f t="shared" si="160"/>
        <v>24.480000000000004</v>
      </c>
      <c r="AJ212" s="95">
        <f t="shared" ref="AJ212:BO212" si="161">IF(AJ47&lt;AJ210,0,AJ207*0.1)</f>
        <v>24.480000000000004</v>
      </c>
      <c r="AK212" s="95">
        <f t="shared" si="161"/>
        <v>24.480000000000004</v>
      </c>
      <c r="AL212" s="95">
        <f t="shared" si="161"/>
        <v>24.480000000000004</v>
      </c>
      <c r="AM212" s="95">
        <f t="shared" si="161"/>
        <v>30.8</v>
      </c>
      <c r="AN212" s="95">
        <f t="shared" si="161"/>
        <v>5.32</v>
      </c>
      <c r="AO212" s="95">
        <f t="shared" si="161"/>
        <v>5.32</v>
      </c>
      <c r="AP212" s="95">
        <f t="shared" si="161"/>
        <v>5.32</v>
      </c>
      <c r="AQ212" s="95">
        <f t="shared" si="161"/>
        <v>5.32</v>
      </c>
      <c r="AR212" s="95">
        <f t="shared" si="161"/>
        <v>5.32</v>
      </c>
      <c r="AS212" s="95">
        <f t="shared" si="161"/>
        <v>5.32</v>
      </c>
      <c r="AT212" s="95">
        <f t="shared" si="161"/>
        <v>5.32</v>
      </c>
      <c r="AU212" s="95">
        <f t="shared" si="161"/>
        <v>5.32</v>
      </c>
      <c r="AV212" s="95">
        <f t="shared" si="161"/>
        <v>5.32</v>
      </c>
      <c r="AW212" s="95">
        <f t="shared" si="161"/>
        <v>5.4700000000000006</v>
      </c>
      <c r="AX212" s="95">
        <f t="shared" si="161"/>
        <v>5.4700000000000006</v>
      </c>
      <c r="AY212" s="95">
        <f t="shared" si="161"/>
        <v>5.4700000000000006</v>
      </c>
      <c r="AZ212" s="95">
        <f t="shared" si="161"/>
        <v>5.4700000000000006</v>
      </c>
      <c r="BA212" s="95">
        <f t="shared" si="161"/>
        <v>5.4700000000000006</v>
      </c>
      <c r="BB212" s="95">
        <f t="shared" si="161"/>
        <v>5.4700000000000006</v>
      </c>
      <c r="BC212" s="95">
        <f t="shared" si="161"/>
        <v>5.4700000000000006</v>
      </c>
      <c r="BD212" s="95">
        <f t="shared" si="161"/>
        <v>5.4700000000000006</v>
      </c>
      <c r="BE212" s="95">
        <f t="shared" si="161"/>
        <v>5.4700000000000006</v>
      </c>
      <c r="BF212" s="95">
        <f t="shared" si="161"/>
        <v>5.4700000000000006</v>
      </c>
      <c r="BG212" s="95">
        <f t="shared" si="161"/>
        <v>5.4700000000000006</v>
      </c>
      <c r="BH212" s="95">
        <f t="shared" si="161"/>
        <v>5.4700000000000006</v>
      </c>
      <c r="BI212" s="95">
        <f t="shared" si="161"/>
        <v>5.4700000000000006</v>
      </c>
      <c r="BJ212" s="95">
        <f t="shared" si="161"/>
        <v>5.4700000000000006</v>
      </c>
      <c r="BK212" s="95">
        <f t="shared" si="161"/>
        <v>5.4700000000000006</v>
      </c>
      <c r="BL212" s="95" t="e">
        <f t="shared" si="161"/>
        <v>#REF!</v>
      </c>
      <c r="BM212" s="95" t="e">
        <f t="shared" si="161"/>
        <v>#REF!</v>
      </c>
      <c r="BN212" s="95" t="e">
        <f t="shared" si="161"/>
        <v>#REF!</v>
      </c>
      <c r="BO212" s="95" t="e">
        <f t="shared" si="161"/>
        <v>#REF!</v>
      </c>
      <c r="BP212" s="95" t="e">
        <f t="shared" ref="BP212:CZ212" si="162">IF(BP47&lt;BP210,0,BP207*0.1)</f>
        <v>#REF!</v>
      </c>
      <c r="BQ212" s="95" t="e">
        <f t="shared" si="162"/>
        <v>#REF!</v>
      </c>
      <c r="BR212" s="95" t="e">
        <f t="shared" si="162"/>
        <v>#REF!</v>
      </c>
      <c r="BS212" s="95" t="e">
        <f t="shared" si="162"/>
        <v>#REF!</v>
      </c>
      <c r="BT212" s="95" t="e">
        <f t="shared" si="162"/>
        <v>#REF!</v>
      </c>
      <c r="BU212" s="95" t="e">
        <f t="shared" si="162"/>
        <v>#REF!</v>
      </c>
      <c r="BV212" s="95" t="e">
        <f t="shared" si="162"/>
        <v>#REF!</v>
      </c>
      <c r="BW212" s="95" t="e">
        <f t="shared" si="162"/>
        <v>#REF!</v>
      </c>
      <c r="BX212" s="95" t="e">
        <f t="shared" si="162"/>
        <v>#REF!</v>
      </c>
      <c r="BY212" s="95" t="e">
        <f t="shared" si="162"/>
        <v>#REF!</v>
      </c>
      <c r="BZ212" s="95" t="e">
        <f t="shared" si="162"/>
        <v>#REF!</v>
      </c>
      <c r="CA212" s="95" t="e">
        <f t="shared" si="162"/>
        <v>#REF!</v>
      </c>
      <c r="CB212" s="95" t="e">
        <f t="shared" si="162"/>
        <v>#REF!</v>
      </c>
      <c r="CC212" s="95" t="e">
        <f t="shared" si="162"/>
        <v>#REF!</v>
      </c>
      <c r="CD212" s="95" t="e">
        <f t="shared" si="162"/>
        <v>#REF!</v>
      </c>
      <c r="CE212" s="95" t="e">
        <f t="shared" si="162"/>
        <v>#REF!</v>
      </c>
      <c r="CF212" s="95" t="e">
        <f t="shared" si="162"/>
        <v>#REF!</v>
      </c>
      <c r="CG212" s="95" t="e">
        <f t="shared" si="162"/>
        <v>#REF!</v>
      </c>
      <c r="CH212" s="95" t="e">
        <f t="shared" si="162"/>
        <v>#REF!</v>
      </c>
      <c r="CI212" s="95" t="e">
        <f t="shared" si="162"/>
        <v>#REF!</v>
      </c>
      <c r="CJ212" s="95" t="e">
        <f t="shared" si="162"/>
        <v>#REF!</v>
      </c>
      <c r="CK212" s="95" t="e">
        <f t="shared" si="162"/>
        <v>#REF!</v>
      </c>
      <c r="CL212" s="95" t="e">
        <f t="shared" si="162"/>
        <v>#REF!</v>
      </c>
      <c r="CM212" s="95" t="e">
        <f t="shared" si="162"/>
        <v>#REF!</v>
      </c>
      <c r="CN212" s="95" t="e">
        <f t="shared" si="162"/>
        <v>#REF!</v>
      </c>
      <c r="CO212" s="95" t="e">
        <f t="shared" si="162"/>
        <v>#REF!</v>
      </c>
      <c r="CP212" s="95" t="e">
        <f t="shared" si="162"/>
        <v>#REF!</v>
      </c>
      <c r="CQ212" s="95" t="e">
        <f t="shared" si="162"/>
        <v>#REF!</v>
      </c>
      <c r="CR212" s="95" t="e">
        <f t="shared" si="162"/>
        <v>#REF!</v>
      </c>
      <c r="CS212" s="95" t="e">
        <f t="shared" si="162"/>
        <v>#REF!</v>
      </c>
      <c r="CT212" s="95" t="e">
        <f t="shared" si="162"/>
        <v>#REF!</v>
      </c>
      <c r="CU212" s="95" t="e">
        <f t="shared" si="162"/>
        <v>#REF!</v>
      </c>
      <c r="CV212" s="95" t="e">
        <f t="shared" si="162"/>
        <v>#REF!</v>
      </c>
      <c r="CW212" s="95" t="e">
        <f t="shared" si="162"/>
        <v>#REF!</v>
      </c>
      <c r="CX212" s="95" t="e">
        <f t="shared" si="162"/>
        <v>#REF!</v>
      </c>
      <c r="CY212" s="95" t="e">
        <f t="shared" si="162"/>
        <v>#REF!</v>
      </c>
      <c r="CZ212" s="95" t="e">
        <f t="shared" si="162"/>
        <v>#REF!</v>
      </c>
    </row>
    <row r="213" spans="1:104">
      <c r="A213" t="s">
        <v>246</v>
      </c>
      <c r="C213" s="153" t="s">
        <v>492</v>
      </c>
      <c r="D213" s="95">
        <f t="shared" ref="D213:AI213" si="163">IF(D47&lt;D211,0,0.5)</f>
        <v>0.5</v>
      </c>
      <c r="E213" s="95">
        <f t="shared" si="163"/>
        <v>0.5</v>
      </c>
      <c r="F213" s="95">
        <f t="shared" si="163"/>
        <v>0.5</v>
      </c>
      <c r="G213" s="95">
        <f t="shared" si="163"/>
        <v>0.5</v>
      </c>
      <c r="H213" s="95">
        <f t="shared" si="163"/>
        <v>0.5</v>
      </c>
      <c r="I213" s="95">
        <f t="shared" si="163"/>
        <v>0.5</v>
      </c>
      <c r="J213" s="95">
        <f t="shared" si="163"/>
        <v>0.5</v>
      </c>
      <c r="K213" s="95">
        <f t="shared" si="163"/>
        <v>0.5</v>
      </c>
      <c r="L213" s="95">
        <f t="shared" si="163"/>
        <v>0.5</v>
      </c>
      <c r="M213" s="95">
        <f t="shared" si="163"/>
        <v>0.5</v>
      </c>
      <c r="N213" s="95">
        <f t="shared" si="163"/>
        <v>0.5</v>
      </c>
      <c r="O213" s="95">
        <f t="shared" si="163"/>
        <v>0.5</v>
      </c>
      <c r="P213" s="95">
        <f t="shared" si="163"/>
        <v>0.5</v>
      </c>
      <c r="Q213" s="95">
        <f t="shared" si="163"/>
        <v>0.5</v>
      </c>
      <c r="R213" s="95">
        <f t="shared" si="163"/>
        <v>0.5</v>
      </c>
      <c r="S213" s="95">
        <f t="shared" si="163"/>
        <v>0.5</v>
      </c>
      <c r="T213" s="95">
        <f t="shared" si="163"/>
        <v>0.5</v>
      </c>
      <c r="U213" s="95">
        <f t="shared" si="163"/>
        <v>0.5</v>
      </c>
      <c r="V213" s="95">
        <f t="shared" si="163"/>
        <v>0.5</v>
      </c>
      <c r="W213" s="95">
        <f t="shared" si="163"/>
        <v>0.5</v>
      </c>
      <c r="X213" s="95">
        <f t="shared" si="163"/>
        <v>0.5</v>
      </c>
      <c r="Y213" s="95">
        <f t="shared" si="163"/>
        <v>0.5</v>
      </c>
      <c r="Z213" s="95">
        <f t="shared" si="163"/>
        <v>0.5</v>
      </c>
      <c r="AA213" s="95">
        <f t="shared" si="163"/>
        <v>0.5</v>
      </c>
      <c r="AB213" s="95">
        <f t="shared" si="163"/>
        <v>0.5</v>
      </c>
      <c r="AC213" s="95">
        <f t="shared" si="163"/>
        <v>0.5</v>
      </c>
      <c r="AD213" s="95">
        <f t="shared" si="163"/>
        <v>0.5</v>
      </c>
      <c r="AE213" s="95">
        <f t="shared" si="163"/>
        <v>0.5</v>
      </c>
      <c r="AF213" s="95">
        <f t="shared" si="163"/>
        <v>0.5</v>
      </c>
      <c r="AG213" s="95">
        <f t="shared" si="163"/>
        <v>0.5</v>
      </c>
      <c r="AH213" s="95">
        <f t="shared" si="163"/>
        <v>0.5</v>
      </c>
      <c r="AI213" s="95">
        <f t="shared" si="163"/>
        <v>0.5</v>
      </c>
      <c r="AJ213" s="95">
        <f t="shared" ref="AJ213:BO213" si="164">IF(AJ47&lt;AJ211,0,0.5)</f>
        <v>0.5</v>
      </c>
      <c r="AK213" s="95">
        <f t="shared" si="164"/>
        <v>0.5</v>
      </c>
      <c r="AL213" s="95">
        <f t="shared" si="164"/>
        <v>0.5</v>
      </c>
      <c r="AM213" s="95">
        <f t="shared" si="164"/>
        <v>0.5</v>
      </c>
      <c r="AN213" s="95">
        <f t="shared" si="164"/>
        <v>0.5</v>
      </c>
      <c r="AO213" s="95">
        <f t="shared" si="164"/>
        <v>0.5</v>
      </c>
      <c r="AP213" s="95">
        <f t="shared" si="164"/>
        <v>0.5</v>
      </c>
      <c r="AQ213" s="95">
        <f t="shared" si="164"/>
        <v>0.5</v>
      </c>
      <c r="AR213" s="95">
        <f t="shared" si="164"/>
        <v>0.5</v>
      </c>
      <c r="AS213" s="95">
        <f t="shared" si="164"/>
        <v>0.5</v>
      </c>
      <c r="AT213" s="95">
        <f t="shared" si="164"/>
        <v>0.5</v>
      </c>
      <c r="AU213" s="95">
        <f t="shared" si="164"/>
        <v>0.5</v>
      </c>
      <c r="AV213" s="95">
        <f t="shared" si="164"/>
        <v>0.5</v>
      </c>
      <c r="AW213" s="95">
        <f t="shared" si="164"/>
        <v>0.5</v>
      </c>
      <c r="AX213" s="95">
        <f t="shared" si="164"/>
        <v>0.5</v>
      </c>
      <c r="AY213" s="95">
        <f t="shared" si="164"/>
        <v>0.5</v>
      </c>
      <c r="AZ213" s="95">
        <f t="shared" si="164"/>
        <v>0.5</v>
      </c>
      <c r="BA213" s="95">
        <f t="shared" si="164"/>
        <v>0.5</v>
      </c>
      <c r="BB213" s="95">
        <f t="shared" si="164"/>
        <v>0.5</v>
      </c>
      <c r="BC213" s="95">
        <f t="shared" si="164"/>
        <v>0.5</v>
      </c>
      <c r="BD213" s="95">
        <f t="shared" si="164"/>
        <v>0.5</v>
      </c>
      <c r="BE213" s="95">
        <f t="shared" si="164"/>
        <v>0.5</v>
      </c>
      <c r="BF213" s="95">
        <f t="shared" si="164"/>
        <v>0.5</v>
      </c>
      <c r="BG213" s="95">
        <f t="shared" si="164"/>
        <v>0.5</v>
      </c>
      <c r="BH213" s="95">
        <f t="shared" si="164"/>
        <v>0.5</v>
      </c>
      <c r="BI213" s="95">
        <f t="shared" si="164"/>
        <v>0.5</v>
      </c>
      <c r="BJ213" s="95">
        <f t="shared" si="164"/>
        <v>0.5</v>
      </c>
      <c r="BK213" s="95">
        <f t="shared" si="164"/>
        <v>0.5</v>
      </c>
      <c r="BL213" s="95" t="e">
        <f t="shared" si="164"/>
        <v>#REF!</v>
      </c>
      <c r="BM213" s="95" t="e">
        <f t="shared" si="164"/>
        <v>#REF!</v>
      </c>
      <c r="BN213" s="95" t="e">
        <f t="shared" si="164"/>
        <v>#REF!</v>
      </c>
      <c r="BO213" s="95" t="e">
        <f t="shared" si="164"/>
        <v>#REF!</v>
      </c>
      <c r="BP213" s="95" t="e">
        <f t="shared" ref="BP213:CZ213" si="165">IF(BP47&lt;BP211,0,0.5)</f>
        <v>#REF!</v>
      </c>
      <c r="BQ213" s="95" t="e">
        <f t="shared" si="165"/>
        <v>#REF!</v>
      </c>
      <c r="BR213" s="95" t="e">
        <f t="shared" si="165"/>
        <v>#REF!</v>
      </c>
      <c r="BS213" s="95" t="e">
        <f t="shared" si="165"/>
        <v>#REF!</v>
      </c>
      <c r="BT213" s="95" t="e">
        <f t="shared" si="165"/>
        <v>#REF!</v>
      </c>
      <c r="BU213" s="95" t="e">
        <f t="shared" si="165"/>
        <v>#REF!</v>
      </c>
      <c r="BV213" s="95" t="e">
        <f t="shared" si="165"/>
        <v>#REF!</v>
      </c>
      <c r="BW213" s="95" t="e">
        <f t="shared" si="165"/>
        <v>#REF!</v>
      </c>
      <c r="BX213" s="95" t="e">
        <f t="shared" si="165"/>
        <v>#REF!</v>
      </c>
      <c r="BY213" s="95" t="e">
        <f t="shared" si="165"/>
        <v>#REF!</v>
      </c>
      <c r="BZ213" s="95" t="e">
        <f t="shared" si="165"/>
        <v>#REF!</v>
      </c>
      <c r="CA213" s="95" t="e">
        <f t="shared" si="165"/>
        <v>#REF!</v>
      </c>
      <c r="CB213" s="95" t="e">
        <f t="shared" si="165"/>
        <v>#REF!</v>
      </c>
      <c r="CC213" s="95" t="e">
        <f t="shared" si="165"/>
        <v>#REF!</v>
      </c>
      <c r="CD213" s="95" t="e">
        <f t="shared" si="165"/>
        <v>#REF!</v>
      </c>
      <c r="CE213" s="95" t="e">
        <f t="shared" si="165"/>
        <v>#REF!</v>
      </c>
      <c r="CF213" s="95" t="e">
        <f t="shared" si="165"/>
        <v>#REF!</v>
      </c>
      <c r="CG213" s="95" t="e">
        <f t="shared" si="165"/>
        <v>#REF!</v>
      </c>
      <c r="CH213" s="95" t="e">
        <f t="shared" si="165"/>
        <v>#REF!</v>
      </c>
      <c r="CI213" s="95" t="e">
        <f t="shared" si="165"/>
        <v>#REF!</v>
      </c>
      <c r="CJ213" s="95" t="e">
        <f t="shared" si="165"/>
        <v>#REF!</v>
      </c>
      <c r="CK213" s="95" t="e">
        <f t="shared" si="165"/>
        <v>#REF!</v>
      </c>
      <c r="CL213" s="95" t="e">
        <f t="shared" si="165"/>
        <v>#REF!</v>
      </c>
      <c r="CM213" s="95" t="e">
        <f t="shared" si="165"/>
        <v>#REF!</v>
      </c>
      <c r="CN213" s="95" t="e">
        <f t="shared" si="165"/>
        <v>#REF!</v>
      </c>
      <c r="CO213" s="95" t="e">
        <f t="shared" si="165"/>
        <v>#REF!</v>
      </c>
      <c r="CP213" s="95" t="e">
        <f t="shared" si="165"/>
        <v>#REF!</v>
      </c>
      <c r="CQ213" s="95" t="e">
        <f t="shared" si="165"/>
        <v>#REF!</v>
      </c>
      <c r="CR213" s="95" t="e">
        <f t="shared" si="165"/>
        <v>#REF!</v>
      </c>
      <c r="CS213" s="95" t="e">
        <f t="shared" si="165"/>
        <v>#REF!</v>
      </c>
      <c r="CT213" s="95" t="e">
        <f t="shared" si="165"/>
        <v>#REF!</v>
      </c>
      <c r="CU213" s="95" t="e">
        <f t="shared" si="165"/>
        <v>#REF!</v>
      </c>
      <c r="CV213" s="95" t="e">
        <f t="shared" si="165"/>
        <v>#REF!</v>
      </c>
      <c r="CW213" s="95" t="e">
        <f t="shared" si="165"/>
        <v>#REF!</v>
      </c>
      <c r="CX213" s="95" t="e">
        <f t="shared" si="165"/>
        <v>#REF!</v>
      </c>
      <c r="CY213" s="95" t="e">
        <f t="shared" si="165"/>
        <v>#REF!</v>
      </c>
      <c r="CZ213" s="95" t="e">
        <f t="shared" si="165"/>
        <v>#REF!</v>
      </c>
    </row>
    <row r="214" spans="1:104">
      <c r="A214" t="s">
        <v>247</v>
      </c>
      <c r="C214" s="153" t="s">
        <v>642</v>
      </c>
      <c r="D214" s="95">
        <f>D212+D213</f>
        <v>24.72</v>
      </c>
      <c r="E214" s="95">
        <f t="shared" ref="E214:BP214" si="166">E212+E213</f>
        <v>24.72</v>
      </c>
      <c r="F214" s="95">
        <f t="shared" si="166"/>
        <v>24.72</v>
      </c>
      <c r="G214" s="95">
        <f t="shared" si="166"/>
        <v>24.72</v>
      </c>
      <c r="H214" s="95">
        <f t="shared" si="166"/>
        <v>24.72</v>
      </c>
      <c r="I214" s="95">
        <f t="shared" si="166"/>
        <v>29.54</v>
      </c>
      <c r="J214" s="95">
        <f t="shared" si="166"/>
        <v>29.54</v>
      </c>
      <c r="K214" s="95">
        <f t="shared" si="166"/>
        <v>29.54</v>
      </c>
      <c r="L214" s="95">
        <f t="shared" si="166"/>
        <v>29.54</v>
      </c>
      <c r="M214" s="95">
        <f t="shared" si="166"/>
        <v>29.54</v>
      </c>
      <c r="N214" s="95">
        <f t="shared" si="166"/>
        <v>33.950000000000003</v>
      </c>
      <c r="O214" s="95">
        <f t="shared" si="166"/>
        <v>33.950000000000003</v>
      </c>
      <c r="P214" s="95">
        <f t="shared" si="166"/>
        <v>33.950000000000003</v>
      </c>
      <c r="Q214" s="95">
        <f t="shared" si="166"/>
        <v>33.950000000000003</v>
      </c>
      <c r="R214" s="95">
        <f t="shared" si="166"/>
        <v>33.950000000000003</v>
      </c>
      <c r="S214" s="95">
        <f t="shared" si="166"/>
        <v>39.470000000000006</v>
      </c>
      <c r="T214" s="95">
        <f t="shared" si="166"/>
        <v>39.470000000000006</v>
      </c>
      <c r="U214" s="95">
        <f t="shared" si="166"/>
        <v>39.470000000000006</v>
      </c>
      <c r="V214" s="95">
        <f t="shared" si="166"/>
        <v>39.470000000000006</v>
      </c>
      <c r="W214" s="95">
        <f t="shared" si="166"/>
        <v>39.470000000000006</v>
      </c>
      <c r="X214" s="95">
        <f t="shared" si="166"/>
        <v>42.17</v>
      </c>
      <c r="Y214" s="95">
        <f t="shared" si="166"/>
        <v>42.17</v>
      </c>
      <c r="Z214" s="95">
        <f t="shared" si="166"/>
        <v>42.17</v>
      </c>
      <c r="AA214" s="95">
        <f t="shared" si="166"/>
        <v>42.17</v>
      </c>
      <c r="AB214" s="95">
        <f t="shared" si="166"/>
        <v>42.17</v>
      </c>
      <c r="AC214" s="95">
        <f t="shared" si="166"/>
        <v>39.02000000000001</v>
      </c>
      <c r="AD214" s="95">
        <f t="shared" si="166"/>
        <v>39.02000000000001</v>
      </c>
      <c r="AE214" s="95">
        <f t="shared" si="166"/>
        <v>39.02000000000001</v>
      </c>
      <c r="AF214" s="95">
        <f t="shared" si="166"/>
        <v>39.02000000000001</v>
      </c>
      <c r="AG214" s="95">
        <f t="shared" si="166"/>
        <v>39.02000000000001</v>
      </c>
      <c r="AH214" s="95">
        <f t="shared" si="166"/>
        <v>39.02000000000001</v>
      </c>
      <c r="AI214" s="95">
        <f t="shared" si="166"/>
        <v>24.980000000000004</v>
      </c>
      <c r="AJ214" s="95">
        <f t="shared" si="166"/>
        <v>24.980000000000004</v>
      </c>
      <c r="AK214" s="95">
        <f t="shared" si="166"/>
        <v>24.980000000000004</v>
      </c>
      <c r="AL214" s="95">
        <f t="shared" si="166"/>
        <v>24.980000000000004</v>
      </c>
      <c r="AM214" s="95">
        <f t="shared" si="166"/>
        <v>31.3</v>
      </c>
      <c r="AN214" s="95">
        <f t="shared" si="166"/>
        <v>5.82</v>
      </c>
      <c r="AO214" s="95">
        <f t="shared" si="166"/>
        <v>5.82</v>
      </c>
      <c r="AP214" s="95">
        <f t="shared" si="166"/>
        <v>5.82</v>
      </c>
      <c r="AQ214" s="95">
        <f t="shared" si="166"/>
        <v>5.82</v>
      </c>
      <c r="AR214" s="95">
        <f t="shared" si="166"/>
        <v>5.82</v>
      </c>
      <c r="AS214" s="95">
        <f t="shared" si="166"/>
        <v>5.82</v>
      </c>
      <c r="AT214" s="95">
        <f t="shared" si="166"/>
        <v>5.82</v>
      </c>
      <c r="AU214" s="95">
        <f t="shared" si="166"/>
        <v>5.82</v>
      </c>
      <c r="AV214" s="95">
        <f t="shared" si="166"/>
        <v>5.82</v>
      </c>
      <c r="AW214" s="95">
        <f t="shared" si="166"/>
        <v>5.9700000000000006</v>
      </c>
      <c r="AX214" s="95">
        <f t="shared" si="166"/>
        <v>5.9700000000000006</v>
      </c>
      <c r="AY214" s="95">
        <f t="shared" si="166"/>
        <v>5.9700000000000006</v>
      </c>
      <c r="AZ214" s="95">
        <f t="shared" si="166"/>
        <v>5.9700000000000006</v>
      </c>
      <c r="BA214" s="95">
        <f t="shared" si="166"/>
        <v>5.9700000000000006</v>
      </c>
      <c r="BB214" s="95">
        <f t="shared" si="166"/>
        <v>5.9700000000000006</v>
      </c>
      <c r="BC214" s="95">
        <f t="shared" si="166"/>
        <v>5.9700000000000006</v>
      </c>
      <c r="BD214" s="95">
        <f t="shared" si="166"/>
        <v>5.9700000000000006</v>
      </c>
      <c r="BE214" s="95">
        <f t="shared" si="166"/>
        <v>5.9700000000000006</v>
      </c>
      <c r="BF214" s="95">
        <f t="shared" si="166"/>
        <v>5.9700000000000006</v>
      </c>
      <c r="BG214" s="95">
        <f t="shared" si="166"/>
        <v>5.9700000000000006</v>
      </c>
      <c r="BH214" s="95">
        <f t="shared" si="166"/>
        <v>5.9700000000000006</v>
      </c>
      <c r="BI214" s="95">
        <f t="shared" si="166"/>
        <v>5.9700000000000006</v>
      </c>
      <c r="BJ214" s="95">
        <f t="shared" si="166"/>
        <v>5.9700000000000006</v>
      </c>
      <c r="BK214" s="95">
        <f t="shared" si="166"/>
        <v>5.9700000000000006</v>
      </c>
      <c r="BL214" s="95" t="e">
        <f t="shared" si="166"/>
        <v>#REF!</v>
      </c>
      <c r="BM214" s="95" t="e">
        <f t="shared" si="166"/>
        <v>#REF!</v>
      </c>
      <c r="BN214" s="95" t="e">
        <f t="shared" si="166"/>
        <v>#REF!</v>
      </c>
      <c r="BO214" s="95" t="e">
        <f t="shared" si="166"/>
        <v>#REF!</v>
      </c>
      <c r="BP214" s="95" t="e">
        <f t="shared" si="166"/>
        <v>#REF!</v>
      </c>
      <c r="BQ214" s="95" t="e">
        <f t="shared" ref="BQ214:CZ214" si="167">BQ212+BQ213</f>
        <v>#REF!</v>
      </c>
      <c r="BR214" s="95" t="e">
        <f t="shared" si="167"/>
        <v>#REF!</v>
      </c>
      <c r="BS214" s="95" t="e">
        <f t="shared" si="167"/>
        <v>#REF!</v>
      </c>
      <c r="BT214" s="95" t="e">
        <f t="shared" si="167"/>
        <v>#REF!</v>
      </c>
      <c r="BU214" s="95" t="e">
        <f t="shared" si="167"/>
        <v>#REF!</v>
      </c>
      <c r="BV214" s="95" t="e">
        <f t="shared" si="167"/>
        <v>#REF!</v>
      </c>
      <c r="BW214" s="95" t="e">
        <f t="shared" si="167"/>
        <v>#REF!</v>
      </c>
      <c r="BX214" s="95" t="e">
        <f t="shared" si="167"/>
        <v>#REF!</v>
      </c>
      <c r="BY214" s="95" t="e">
        <f t="shared" si="167"/>
        <v>#REF!</v>
      </c>
      <c r="BZ214" s="95" t="e">
        <f t="shared" si="167"/>
        <v>#REF!</v>
      </c>
      <c r="CA214" s="95" t="e">
        <f t="shared" si="167"/>
        <v>#REF!</v>
      </c>
      <c r="CB214" s="95" t="e">
        <f t="shared" si="167"/>
        <v>#REF!</v>
      </c>
      <c r="CC214" s="95" t="e">
        <f t="shared" si="167"/>
        <v>#REF!</v>
      </c>
      <c r="CD214" s="95" t="e">
        <f t="shared" si="167"/>
        <v>#REF!</v>
      </c>
      <c r="CE214" s="95" t="e">
        <f t="shared" si="167"/>
        <v>#REF!</v>
      </c>
      <c r="CF214" s="95" t="e">
        <f t="shared" si="167"/>
        <v>#REF!</v>
      </c>
      <c r="CG214" s="95" t="e">
        <f t="shared" si="167"/>
        <v>#REF!</v>
      </c>
      <c r="CH214" s="95" t="e">
        <f t="shared" si="167"/>
        <v>#REF!</v>
      </c>
      <c r="CI214" s="95" t="e">
        <f t="shared" si="167"/>
        <v>#REF!</v>
      </c>
      <c r="CJ214" s="95" t="e">
        <f t="shared" si="167"/>
        <v>#REF!</v>
      </c>
      <c r="CK214" s="95" t="e">
        <f t="shared" si="167"/>
        <v>#REF!</v>
      </c>
      <c r="CL214" s="95" t="e">
        <f t="shared" si="167"/>
        <v>#REF!</v>
      </c>
      <c r="CM214" s="95" t="e">
        <f t="shared" si="167"/>
        <v>#REF!</v>
      </c>
      <c r="CN214" s="95" t="e">
        <f t="shared" si="167"/>
        <v>#REF!</v>
      </c>
      <c r="CO214" s="95" t="e">
        <f t="shared" si="167"/>
        <v>#REF!</v>
      </c>
      <c r="CP214" s="95" t="e">
        <f t="shared" si="167"/>
        <v>#REF!</v>
      </c>
      <c r="CQ214" s="95" t="e">
        <f t="shared" si="167"/>
        <v>#REF!</v>
      </c>
      <c r="CR214" s="95" t="e">
        <f t="shared" si="167"/>
        <v>#REF!</v>
      </c>
      <c r="CS214" s="95" t="e">
        <f t="shared" si="167"/>
        <v>#REF!</v>
      </c>
      <c r="CT214" s="95" t="e">
        <f t="shared" si="167"/>
        <v>#REF!</v>
      </c>
      <c r="CU214" s="95" t="e">
        <f t="shared" si="167"/>
        <v>#REF!</v>
      </c>
      <c r="CV214" s="95" t="e">
        <f t="shared" si="167"/>
        <v>#REF!</v>
      </c>
      <c r="CW214" s="95" t="e">
        <f t="shared" si="167"/>
        <v>#REF!</v>
      </c>
      <c r="CX214" s="95" t="e">
        <f t="shared" si="167"/>
        <v>#REF!</v>
      </c>
      <c r="CY214" s="95" t="e">
        <f t="shared" si="167"/>
        <v>#REF!</v>
      </c>
      <c r="CZ214" s="95" t="e">
        <f t="shared" si="167"/>
        <v>#REF!</v>
      </c>
    </row>
    <row r="215" spans="1:104">
      <c r="A215" t="s">
        <v>248</v>
      </c>
      <c r="C215" s="3"/>
      <c r="D215" s="96"/>
      <c r="E215" s="96"/>
      <c r="F215" s="96"/>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c r="AG215" s="96"/>
      <c r="AH215" s="96"/>
      <c r="AI215" s="96"/>
      <c r="AJ215" s="96"/>
      <c r="AK215" s="96"/>
      <c r="AL215" s="96"/>
      <c r="AM215" s="96"/>
      <c r="AN215" s="96"/>
      <c r="AO215" s="96"/>
      <c r="AP215" s="96"/>
      <c r="AQ215" s="96"/>
      <c r="AR215" s="96"/>
      <c r="AS215" s="96"/>
      <c r="AT215" s="96"/>
      <c r="AU215" s="96"/>
      <c r="AV215" s="96"/>
      <c r="AW215" s="96"/>
      <c r="AX215" s="96"/>
      <c r="AY215" s="96"/>
      <c r="AZ215" s="96"/>
      <c r="BA215" s="96"/>
      <c r="BB215" s="96"/>
      <c r="BC215" s="96"/>
      <c r="BD215" s="96"/>
      <c r="BE215" s="96"/>
      <c r="BF215" s="96"/>
      <c r="BG215" s="96"/>
      <c r="BH215" s="96"/>
      <c r="BI215" s="96"/>
      <c r="BJ215" s="96"/>
      <c r="BK215" s="96"/>
      <c r="BL215" s="96"/>
      <c r="BM215" s="96"/>
      <c r="BN215" s="96"/>
      <c r="BO215" s="96"/>
      <c r="BP215" s="96"/>
      <c r="BQ215" s="96"/>
      <c r="BR215" s="96"/>
      <c r="BS215" s="96"/>
      <c r="BT215" s="96"/>
      <c r="BU215" s="96"/>
      <c r="BV215" s="96"/>
      <c r="BW215" s="96"/>
      <c r="BX215" s="96"/>
      <c r="BY215" s="96"/>
      <c r="BZ215" s="96"/>
      <c r="CA215" s="96"/>
      <c r="CB215" s="96"/>
      <c r="CC215" s="96"/>
      <c r="CD215" s="96"/>
      <c r="CE215" s="96"/>
      <c r="CF215" s="96"/>
      <c r="CG215" s="96"/>
      <c r="CH215" s="96"/>
      <c r="CI215" s="96"/>
      <c r="CJ215" s="96"/>
      <c r="CK215" s="96"/>
      <c r="CL215" s="96"/>
      <c r="CM215" s="96"/>
      <c r="CN215" s="96"/>
      <c r="CO215" s="96"/>
      <c r="CP215" s="96"/>
      <c r="CQ215" s="96"/>
      <c r="CR215" s="96"/>
      <c r="CS215" s="96"/>
      <c r="CT215" s="96"/>
      <c r="CU215" s="96"/>
      <c r="CV215" s="96"/>
      <c r="CW215" s="96"/>
      <c r="CX215" s="96"/>
      <c r="CY215" s="96"/>
      <c r="CZ215" s="96"/>
    </row>
    <row r="216" spans="1:104">
      <c r="A216" t="s">
        <v>249</v>
      </c>
      <c r="C216" s="152" t="s">
        <v>991</v>
      </c>
      <c r="D216" s="95">
        <f>住CF!F422</f>
        <v>0</v>
      </c>
      <c r="E216" s="95">
        <f>住CF!G422</f>
        <v>0</v>
      </c>
      <c r="F216" s="95">
        <f>住CF!H422</f>
        <v>0</v>
      </c>
      <c r="G216" s="95">
        <f>住CF!I422</f>
        <v>0</v>
      </c>
      <c r="H216" s="95">
        <f>住CF!J422</f>
        <v>0</v>
      </c>
      <c r="I216" s="95">
        <f>住CF!K422</f>
        <v>0</v>
      </c>
      <c r="J216" s="95">
        <f>住CF!L422</f>
        <v>0</v>
      </c>
      <c r="K216" s="95">
        <f>住CF!M422</f>
        <v>0</v>
      </c>
      <c r="L216" s="95">
        <f>住CF!N422</f>
        <v>0</v>
      </c>
      <c r="M216" s="95">
        <f>住CF!O422</f>
        <v>0</v>
      </c>
      <c r="N216" s="95">
        <f>住CF!P422</f>
        <v>0</v>
      </c>
      <c r="O216" s="95">
        <f>住CF!Q422</f>
        <v>0</v>
      </c>
      <c r="P216" s="95">
        <f>住CF!R422</f>
        <v>0</v>
      </c>
      <c r="Q216" s="95">
        <f>住CF!S422</f>
        <v>0</v>
      </c>
      <c r="R216" s="95">
        <f>住CF!T422</f>
        <v>0</v>
      </c>
      <c r="S216" s="95">
        <f>住CF!U422</f>
        <v>0</v>
      </c>
      <c r="T216" s="95">
        <f>住CF!V422</f>
        <v>0</v>
      </c>
      <c r="U216" s="95">
        <f>住CF!W422</f>
        <v>0</v>
      </c>
      <c r="V216" s="95">
        <f>住CF!X422</f>
        <v>0</v>
      </c>
      <c r="W216" s="95">
        <f>住CF!Y422</f>
        <v>0</v>
      </c>
      <c r="X216" s="95">
        <f>住CF!Z422</f>
        <v>0</v>
      </c>
      <c r="Y216" s="95">
        <f>住CF!AA422</f>
        <v>0</v>
      </c>
      <c r="Z216" s="95">
        <f>住CF!AB422</f>
        <v>0</v>
      </c>
      <c r="AA216" s="95">
        <f>住CF!AC422</f>
        <v>0</v>
      </c>
      <c r="AB216" s="95">
        <f>住CF!AD422</f>
        <v>0</v>
      </c>
      <c r="AC216" s="95">
        <f>住CF!AE422</f>
        <v>0</v>
      </c>
      <c r="AD216" s="95">
        <f>住CF!AF422</f>
        <v>0</v>
      </c>
      <c r="AE216" s="95">
        <f>住CF!AG422</f>
        <v>0</v>
      </c>
      <c r="AF216" s="95">
        <f>住CF!AH422</f>
        <v>0</v>
      </c>
      <c r="AG216" s="95">
        <f>住CF!AI422</f>
        <v>0</v>
      </c>
      <c r="AH216" s="95">
        <f>住CF!AJ422</f>
        <v>0</v>
      </c>
      <c r="AI216" s="95">
        <f>住CF!AK422</f>
        <v>0</v>
      </c>
      <c r="AJ216" s="95">
        <f>住CF!AL422</f>
        <v>0</v>
      </c>
      <c r="AK216" s="95">
        <f>住CF!AM422</f>
        <v>0</v>
      </c>
      <c r="AL216" s="95">
        <f>住CF!AN422</f>
        <v>0</v>
      </c>
      <c r="AM216" s="95">
        <f>住CF!AO422</f>
        <v>0</v>
      </c>
      <c r="AN216" s="95">
        <f>住CF!AP422</f>
        <v>0</v>
      </c>
      <c r="AO216" s="95">
        <f>住CF!AQ422</f>
        <v>0</v>
      </c>
      <c r="AP216" s="95">
        <f>住CF!AR422</f>
        <v>0</v>
      </c>
      <c r="AQ216" s="95">
        <f>住CF!AS422</f>
        <v>0</v>
      </c>
      <c r="AR216" s="95">
        <f>住CF!AT422</f>
        <v>0</v>
      </c>
      <c r="AS216" s="95">
        <f>住CF!AU422</f>
        <v>0</v>
      </c>
      <c r="AT216" s="95">
        <f>住CF!AV422</f>
        <v>0</v>
      </c>
      <c r="AU216" s="95">
        <f>住CF!AW422</f>
        <v>0</v>
      </c>
      <c r="AV216" s="95">
        <f>住CF!AX422</f>
        <v>0</v>
      </c>
      <c r="AW216" s="95">
        <f>住CF!AY422</f>
        <v>0</v>
      </c>
      <c r="AX216" s="95">
        <f>住CF!AZ422</f>
        <v>0</v>
      </c>
      <c r="AY216" s="95">
        <f>住CF!BA422</f>
        <v>0</v>
      </c>
      <c r="AZ216" s="95">
        <f>住CF!BB422</f>
        <v>0</v>
      </c>
      <c r="BA216" s="95">
        <f>住CF!BC422</f>
        <v>0</v>
      </c>
      <c r="BB216" s="95">
        <f>住CF!BD422</f>
        <v>0</v>
      </c>
      <c r="BC216" s="95">
        <f>住CF!BE422</f>
        <v>0</v>
      </c>
      <c r="BD216" s="95">
        <f>住CF!BF422</f>
        <v>0</v>
      </c>
      <c r="BE216" s="95">
        <f>住CF!BG422</f>
        <v>0</v>
      </c>
      <c r="BF216" s="95">
        <f>住CF!BH422</f>
        <v>0</v>
      </c>
      <c r="BG216" s="95">
        <f>住CF!BI422</f>
        <v>0</v>
      </c>
      <c r="BH216" s="95">
        <f>住CF!BJ422</f>
        <v>0</v>
      </c>
      <c r="BI216" s="95">
        <f>住CF!BK422</f>
        <v>0</v>
      </c>
      <c r="BJ216" s="95">
        <f>住CF!BL422</f>
        <v>0</v>
      </c>
      <c r="BK216" s="95">
        <f>住CF!BM422</f>
        <v>0</v>
      </c>
      <c r="BL216" s="95" t="e">
        <f>住CF!#REF!</f>
        <v>#REF!</v>
      </c>
      <c r="BM216" s="95" t="e">
        <f>住CF!#REF!</f>
        <v>#REF!</v>
      </c>
      <c r="BN216" s="95" t="e">
        <f>住CF!#REF!</f>
        <v>#REF!</v>
      </c>
      <c r="BO216" s="95" t="e">
        <f>住CF!#REF!</f>
        <v>#REF!</v>
      </c>
      <c r="BP216" s="95" t="e">
        <f>住CF!#REF!</f>
        <v>#REF!</v>
      </c>
      <c r="BQ216" s="95" t="e">
        <f>住CF!#REF!</f>
        <v>#REF!</v>
      </c>
      <c r="BR216" s="95" t="e">
        <f>住CF!#REF!</f>
        <v>#REF!</v>
      </c>
      <c r="BS216" s="95" t="e">
        <f>住CF!#REF!</f>
        <v>#REF!</v>
      </c>
      <c r="BT216" s="95" t="e">
        <f>住CF!#REF!</f>
        <v>#REF!</v>
      </c>
      <c r="BU216" s="95" t="e">
        <f>住CF!#REF!</f>
        <v>#REF!</v>
      </c>
      <c r="BV216" s="95" t="e">
        <f>住CF!#REF!</f>
        <v>#REF!</v>
      </c>
      <c r="BW216" s="95" t="e">
        <f>住CF!#REF!</f>
        <v>#REF!</v>
      </c>
      <c r="BX216" s="95" t="e">
        <f>住CF!#REF!</f>
        <v>#REF!</v>
      </c>
      <c r="BY216" s="95" t="e">
        <f>住CF!#REF!</f>
        <v>#REF!</v>
      </c>
      <c r="BZ216" s="95" t="e">
        <f>住CF!#REF!</f>
        <v>#REF!</v>
      </c>
      <c r="CA216" s="95" t="e">
        <f>住CF!#REF!</f>
        <v>#REF!</v>
      </c>
      <c r="CB216" s="95" t="e">
        <f>住CF!#REF!</f>
        <v>#REF!</v>
      </c>
      <c r="CC216" s="95" t="e">
        <f>住CF!#REF!</f>
        <v>#REF!</v>
      </c>
      <c r="CD216" s="95" t="e">
        <f>住CF!#REF!</f>
        <v>#REF!</v>
      </c>
      <c r="CE216" s="95" t="e">
        <f>住CF!#REF!</f>
        <v>#REF!</v>
      </c>
      <c r="CF216" s="95" t="e">
        <f>住CF!#REF!</f>
        <v>#REF!</v>
      </c>
      <c r="CG216" s="95" t="e">
        <f>住CF!#REF!</f>
        <v>#REF!</v>
      </c>
      <c r="CH216" s="95" t="e">
        <f>住CF!#REF!</f>
        <v>#REF!</v>
      </c>
      <c r="CI216" s="95" t="e">
        <f>住CF!#REF!</f>
        <v>#REF!</v>
      </c>
      <c r="CJ216" s="95" t="e">
        <f>住CF!#REF!</f>
        <v>#REF!</v>
      </c>
      <c r="CK216" s="95" t="e">
        <f>住CF!#REF!</f>
        <v>#REF!</v>
      </c>
      <c r="CL216" s="95" t="e">
        <f>住CF!#REF!</f>
        <v>#REF!</v>
      </c>
      <c r="CM216" s="95" t="e">
        <f>住CF!#REF!</f>
        <v>#REF!</v>
      </c>
      <c r="CN216" s="95" t="e">
        <f>住CF!#REF!</f>
        <v>#REF!</v>
      </c>
      <c r="CO216" s="95" t="e">
        <f>住CF!#REF!</f>
        <v>#REF!</v>
      </c>
      <c r="CP216" s="95" t="e">
        <f>住CF!#REF!</f>
        <v>#REF!</v>
      </c>
      <c r="CQ216" s="95" t="e">
        <f>住CF!#REF!</f>
        <v>#REF!</v>
      </c>
      <c r="CR216" s="95" t="e">
        <f>住CF!#REF!</f>
        <v>#REF!</v>
      </c>
      <c r="CS216" s="95" t="e">
        <f>住CF!#REF!</f>
        <v>#REF!</v>
      </c>
      <c r="CT216" s="95" t="e">
        <f>住CF!#REF!</f>
        <v>#REF!</v>
      </c>
      <c r="CU216" s="95" t="e">
        <f>住CF!#REF!</f>
        <v>#REF!</v>
      </c>
      <c r="CV216" s="95" t="e">
        <f>住CF!#REF!</f>
        <v>#REF!</v>
      </c>
      <c r="CW216" s="95" t="e">
        <f>住CF!#REF!</f>
        <v>#REF!</v>
      </c>
      <c r="CX216" s="95" t="e">
        <f>住CF!#REF!</f>
        <v>#REF!</v>
      </c>
      <c r="CY216" s="95" t="e">
        <f>住CF!#REF!</f>
        <v>#REF!</v>
      </c>
      <c r="CZ216" s="95" t="e">
        <f>住CF!#REF!</f>
        <v>#REF!</v>
      </c>
    </row>
    <row r="217" spans="1:104">
      <c r="A217" t="s">
        <v>250</v>
      </c>
      <c r="C217" s="152" t="s">
        <v>482</v>
      </c>
      <c r="D217" s="190">
        <f>MIN(D119-D121,D216,D116*IF(D216=13.6,0.07,0.05))</f>
        <v>0</v>
      </c>
      <c r="E217" s="190">
        <f t="shared" ref="E217:BP217" si="168">MIN(E119-E121,E216,E116*IF(E216=13.6,0.07,0.05))</f>
        <v>0</v>
      </c>
      <c r="F217" s="190">
        <f t="shared" si="168"/>
        <v>0</v>
      </c>
      <c r="G217" s="190">
        <f t="shared" si="168"/>
        <v>0</v>
      </c>
      <c r="H217" s="190">
        <f t="shared" si="168"/>
        <v>0</v>
      </c>
      <c r="I217" s="190">
        <f t="shared" si="168"/>
        <v>0</v>
      </c>
      <c r="J217" s="190">
        <f t="shared" si="168"/>
        <v>0</v>
      </c>
      <c r="K217" s="190">
        <f t="shared" si="168"/>
        <v>0</v>
      </c>
      <c r="L217" s="190">
        <f t="shared" si="168"/>
        <v>0</v>
      </c>
      <c r="M217" s="190">
        <f t="shared" si="168"/>
        <v>0</v>
      </c>
      <c r="N217" s="190">
        <f t="shared" si="168"/>
        <v>0</v>
      </c>
      <c r="O217" s="190">
        <f t="shared" si="168"/>
        <v>0</v>
      </c>
      <c r="P217" s="190">
        <f t="shared" si="168"/>
        <v>0</v>
      </c>
      <c r="Q217" s="190">
        <f t="shared" si="168"/>
        <v>0</v>
      </c>
      <c r="R217" s="190">
        <f t="shared" si="168"/>
        <v>0</v>
      </c>
      <c r="S217" s="190">
        <f t="shared" si="168"/>
        <v>0</v>
      </c>
      <c r="T217" s="190">
        <f t="shared" si="168"/>
        <v>0</v>
      </c>
      <c r="U217" s="190">
        <f t="shared" si="168"/>
        <v>0</v>
      </c>
      <c r="V217" s="190">
        <f t="shared" si="168"/>
        <v>0</v>
      </c>
      <c r="W217" s="190">
        <f t="shared" si="168"/>
        <v>0</v>
      </c>
      <c r="X217" s="190">
        <f t="shared" si="168"/>
        <v>0</v>
      </c>
      <c r="Y217" s="190">
        <f t="shared" si="168"/>
        <v>0</v>
      </c>
      <c r="Z217" s="190">
        <f t="shared" si="168"/>
        <v>0</v>
      </c>
      <c r="AA217" s="190">
        <f t="shared" si="168"/>
        <v>0</v>
      </c>
      <c r="AB217" s="190">
        <f t="shared" si="168"/>
        <v>0</v>
      </c>
      <c r="AC217" s="190">
        <f t="shared" si="168"/>
        <v>0</v>
      </c>
      <c r="AD217" s="190">
        <f t="shared" si="168"/>
        <v>0</v>
      </c>
      <c r="AE217" s="190">
        <f t="shared" si="168"/>
        <v>0</v>
      </c>
      <c r="AF217" s="190">
        <f t="shared" si="168"/>
        <v>0</v>
      </c>
      <c r="AG217" s="190">
        <f t="shared" si="168"/>
        <v>0</v>
      </c>
      <c r="AH217" s="190">
        <f t="shared" si="168"/>
        <v>0</v>
      </c>
      <c r="AI217" s="190">
        <f t="shared" si="168"/>
        <v>0</v>
      </c>
      <c r="AJ217" s="190">
        <f t="shared" si="168"/>
        <v>0</v>
      </c>
      <c r="AK217" s="190">
        <f t="shared" si="168"/>
        <v>0</v>
      </c>
      <c r="AL217" s="190">
        <f t="shared" si="168"/>
        <v>0</v>
      </c>
      <c r="AM217" s="190">
        <f t="shared" si="168"/>
        <v>0</v>
      </c>
      <c r="AN217" s="190">
        <f t="shared" si="168"/>
        <v>0</v>
      </c>
      <c r="AO217" s="190">
        <f t="shared" si="168"/>
        <v>0</v>
      </c>
      <c r="AP217" s="190">
        <f t="shared" si="168"/>
        <v>0</v>
      </c>
      <c r="AQ217" s="190">
        <f t="shared" si="168"/>
        <v>0</v>
      </c>
      <c r="AR217" s="190">
        <f t="shared" si="168"/>
        <v>0</v>
      </c>
      <c r="AS217" s="190">
        <f t="shared" si="168"/>
        <v>0</v>
      </c>
      <c r="AT217" s="190">
        <f t="shared" si="168"/>
        <v>0</v>
      </c>
      <c r="AU217" s="190">
        <f t="shared" si="168"/>
        <v>0</v>
      </c>
      <c r="AV217" s="190">
        <f t="shared" si="168"/>
        <v>0</v>
      </c>
      <c r="AW217" s="190">
        <f t="shared" si="168"/>
        <v>0</v>
      </c>
      <c r="AX217" s="190">
        <f t="shared" si="168"/>
        <v>0</v>
      </c>
      <c r="AY217" s="190">
        <f t="shared" si="168"/>
        <v>0</v>
      </c>
      <c r="AZ217" s="190">
        <f t="shared" si="168"/>
        <v>0</v>
      </c>
      <c r="BA217" s="190">
        <f t="shared" si="168"/>
        <v>0</v>
      </c>
      <c r="BB217" s="190">
        <f t="shared" si="168"/>
        <v>0</v>
      </c>
      <c r="BC217" s="190">
        <f t="shared" si="168"/>
        <v>0</v>
      </c>
      <c r="BD217" s="190">
        <f t="shared" si="168"/>
        <v>0</v>
      </c>
      <c r="BE217" s="190">
        <f t="shared" si="168"/>
        <v>0</v>
      </c>
      <c r="BF217" s="190">
        <f t="shared" si="168"/>
        <v>0</v>
      </c>
      <c r="BG217" s="190">
        <f t="shared" si="168"/>
        <v>0</v>
      </c>
      <c r="BH217" s="190">
        <f t="shared" si="168"/>
        <v>0</v>
      </c>
      <c r="BI217" s="190">
        <f t="shared" si="168"/>
        <v>0</v>
      </c>
      <c r="BJ217" s="190">
        <f t="shared" si="168"/>
        <v>0</v>
      </c>
      <c r="BK217" s="190">
        <f t="shared" si="168"/>
        <v>0</v>
      </c>
      <c r="BL217" s="190" t="e">
        <f t="shared" si="168"/>
        <v>#REF!</v>
      </c>
      <c r="BM217" s="190" t="e">
        <f t="shared" si="168"/>
        <v>#REF!</v>
      </c>
      <c r="BN217" s="190" t="e">
        <f t="shared" si="168"/>
        <v>#REF!</v>
      </c>
      <c r="BO217" s="190" t="e">
        <f t="shared" si="168"/>
        <v>#REF!</v>
      </c>
      <c r="BP217" s="190" t="e">
        <f t="shared" si="168"/>
        <v>#REF!</v>
      </c>
      <c r="BQ217" s="190" t="e">
        <f t="shared" ref="BQ217:CZ217" si="169">MIN(BQ119-BQ121,BQ216,BQ116*IF(BQ216=13.6,0.07,0.05))</f>
        <v>#REF!</v>
      </c>
      <c r="BR217" s="190" t="e">
        <f t="shared" si="169"/>
        <v>#REF!</v>
      </c>
      <c r="BS217" s="190" t="e">
        <f t="shared" si="169"/>
        <v>#REF!</v>
      </c>
      <c r="BT217" s="190" t="e">
        <f t="shared" si="169"/>
        <v>#REF!</v>
      </c>
      <c r="BU217" s="190" t="e">
        <f t="shared" si="169"/>
        <v>#REF!</v>
      </c>
      <c r="BV217" s="190" t="e">
        <f t="shared" si="169"/>
        <v>#REF!</v>
      </c>
      <c r="BW217" s="190" t="e">
        <f t="shared" si="169"/>
        <v>#REF!</v>
      </c>
      <c r="BX217" s="190" t="e">
        <f t="shared" si="169"/>
        <v>#REF!</v>
      </c>
      <c r="BY217" s="190" t="e">
        <f t="shared" si="169"/>
        <v>#REF!</v>
      </c>
      <c r="BZ217" s="190" t="e">
        <f t="shared" si="169"/>
        <v>#REF!</v>
      </c>
      <c r="CA217" s="190" t="e">
        <f t="shared" si="169"/>
        <v>#REF!</v>
      </c>
      <c r="CB217" s="190" t="e">
        <f t="shared" si="169"/>
        <v>#REF!</v>
      </c>
      <c r="CC217" s="190" t="e">
        <f t="shared" si="169"/>
        <v>#REF!</v>
      </c>
      <c r="CD217" s="190" t="e">
        <f t="shared" si="169"/>
        <v>#REF!</v>
      </c>
      <c r="CE217" s="190" t="e">
        <f t="shared" si="169"/>
        <v>#REF!</v>
      </c>
      <c r="CF217" s="190" t="e">
        <f t="shared" si="169"/>
        <v>#REF!</v>
      </c>
      <c r="CG217" s="190" t="e">
        <f t="shared" si="169"/>
        <v>#REF!</v>
      </c>
      <c r="CH217" s="190" t="e">
        <f t="shared" si="169"/>
        <v>#REF!</v>
      </c>
      <c r="CI217" s="190" t="e">
        <f t="shared" si="169"/>
        <v>#REF!</v>
      </c>
      <c r="CJ217" s="190" t="e">
        <f t="shared" si="169"/>
        <v>#REF!</v>
      </c>
      <c r="CK217" s="190" t="e">
        <f t="shared" si="169"/>
        <v>#REF!</v>
      </c>
      <c r="CL217" s="190" t="e">
        <f t="shared" si="169"/>
        <v>#REF!</v>
      </c>
      <c r="CM217" s="190" t="e">
        <f t="shared" si="169"/>
        <v>#REF!</v>
      </c>
      <c r="CN217" s="190" t="e">
        <f t="shared" si="169"/>
        <v>#REF!</v>
      </c>
      <c r="CO217" s="190" t="e">
        <f t="shared" si="169"/>
        <v>#REF!</v>
      </c>
      <c r="CP217" s="190" t="e">
        <f t="shared" si="169"/>
        <v>#REF!</v>
      </c>
      <c r="CQ217" s="190" t="e">
        <f t="shared" si="169"/>
        <v>#REF!</v>
      </c>
      <c r="CR217" s="190" t="e">
        <f t="shared" si="169"/>
        <v>#REF!</v>
      </c>
      <c r="CS217" s="190" t="e">
        <f t="shared" si="169"/>
        <v>#REF!</v>
      </c>
      <c r="CT217" s="190" t="e">
        <f t="shared" si="169"/>
        <v>#REF!</v>
      </c>
      <c r="CU217" s="190" t="e">
        <f t="shared" si="169"/>
        <v>#REF!</v>
      </c>
      <c r="CV217" s="190" t="e">
        <f t="shared" si="169"/>
        <v>#REF!</v>
      </c>
      <c r="CW217" s="190" t="e">
        <f t="shared" si="169"/>
        <v>#REF!</v>
      </c>
      <c r="CX217" s="190" t="e">
        <f t="shared" si="169"/>
        <v>#REF!</v>
      </c>
      <c r="CY217" s="190" t="e">
        <f t="shared" si="169"/>
        <v>#REF!</v>
      </c>
      <c r="CZ217" s="190" t="e">
        <f t="shared" si="169"/>
        <v>#REF!</v>
      </c>
    </row>
    <row r="218" spans="1:104">
      <c r="A218" t="s">
        <v>251</v>
      </c>
      <c r="C218" s="152" t="s">
        <v>643</v>
      </c>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c r="BF218" s="97"/>
      <c r="BG218" s="97"/>
      <c r="BH218" s="97"/>
      <c r="BI218" s="97"/>
      <c r="BJ218" s="97"/>
      <c r="BK218" s="97"/>
      <c r="BL218" s="97"/>
      <c r="BM218" s="97"/>
      <c r="BN218" s="97"/>
      <c r="BO218" s="97"/>
      <c r="BP218" s="97"/>
      <c r="BQ218" s="97"/>
      <c r="BR218" s="97"/>
      <c r="BS218" s="97"/>
      <c r="BT218" s="97"/>
      <c r="BU218" s="97"/>
      <c r="BV218" s="97"/>
      <c r="BW218" s="97"/>
      <c r="BX218" s="97"/>
      <c r="BY218" s="97"/>
      <c r="BZ218" s="97"/>
      <c r="CA218" s="97"/>
      <c r="CB218" s="97"/>
      <c r="CC218" s="97"/>
      <c r="CD218" s="97"/>
      <c r="CE218" s="97"/>
      <c r="CF218" s="97"/>
      <c r="CG218" s="97"/>
      <c r="CH218" s="97"/>
      <c r="CI218" s="97"/>
      <c r="CJ218" s="97"/>
      <c r="CK218" s="97"/>
      <c r="CL218" s="97"/>
      <c r="CM218" s="97"/>
      <c r="CN218" s="97"/>
      <c r="CO218" s="97"/>
      <c r="CP218" s="97"/>
      <c r="CQ218" s="97"/>
      <c r="CR218" s="97"/>
      <c r="CS218" s="97"/>
      <c r="CT218" s="97"/>
      <c r="CU218" s="97"/>
      <c r="CV218" s="97"/>
      <c r="CW218" s="97"/>
      <c r="CX218" s="97"/>
      <c r="CY218" s="97"/>
      <c r="CZ218" s="97"/>
    </row>
    <row r="219" spans="1:104">
      <c r="A219" t="s">
        <v>252</v>
      </c>
      <c r="C219" s="153" t="s">
        <v>644</v>
      </c>
      <c r="D219" s="95">
        <f>SUM(D217:D218)</f>
        <v>0</v>
      </c>
      <c r="E219" s="95">
        <f t="shared" ref="E219:BP219" si="170">SUM(E217:E218)</f>
        <v>0</v>
      </c>
      <c r="F219" s="95">
        <f t="shared" si="170"/>
        <v>0</v>
      </c>
      <c r="G219" s="95">
        <f t="shared" si="170"/>
        <v>0</v>
      </c>
      <c r="H219" s="95">
        <f t="shared" si="170"/>
        <v>0</v>
      </c>
      <c r="I219" s="95">
        <f t="shared" si="170"/>
        <v>0</v>
      </c>
      <c r="J219" s="95">
        <f t="shared" si="170"/>
        <v>0</v>
      </c>
      <c r="K219" s="95">
        <f t="shared" si="170"/>
        <v>0</v>
      </c>
      <c r="L219" s="95">
        <f t="shared" si="170"/>
        <v>0</v>
      </c>
      <c r="M219" s="95">
        <f t="shared" si="170"/>
        <v>0</v>
      </c>
      <c r="N219" s="95">
        <f t="shared" si="170"/>
        <v>0</v>
      </c>
      <c r="O219" s="95">
        <f t="shared" si="170"/>
        <v>0</v>
      </c>
      <c r="P219" s="95">
        <f t="shared" si="170"/>
        <v>0</v>
      </c>
      <c r="Q219" s="95">
        <f t="shared" si="170"/>
        <v>0</v>
      </c>
      <c r="R219" s="95">
        <f t="shared" si="170"/>
        <v>0</v>
      </c>
      <c r="S219" s="95">
        <f t="shared" si="170"/>
        <v>0</v>
      </c>
      <c r="T219" s="95">
        <f t="shared" si="170"/>
        <v>0</v>
      </c>
      <c r="U219" s="95">
        <f t="shared" si="170"/>
        <v>0</v>
      </c>
      <c r="V219" s="95">
        <f t="shared" si="170"/>
        <v>0</v>
      </c>
      <c r="W219" s="95">
        <f t="shared" si="170"/>
        <v>0</v>
      </c>
      <c r="X219" s="95">
        <f t="shared" si="170"/>
        <v>0</v>
      </c>
      <c r="Y219" s="95">
        <f t="shared" si="170"/>
        <v>0</v>
      </c>
      <c r="Z219" s="95">
        <f t="shared" si="170"/>
        <v>0</v>
      </c>
      <c r="AA219" s="95">
        <f t="shared" si="170"/>
        <v>0</v>
      </c>
      <c r="AB219" s="95">
        <f t="shared" si="170"/>
        <v>0</v>
      </c>
      <c r="AC219" s="95">
        <f t="shared" si="170"/>
        <v>0</v>
      </c>
      <c r="AD219" s="95">
        <f t="shared" si="170"/>
        <v>0</v>
      </c>
      <c r="AE219" s="95">
        <f t="shared" si="170"/>
        <v>0</v>
      </c>
      <c r="AF219" s="95">
        <f t="shared" si="170"/>
        <v>0</v>
      </c>
      <c r="AG219" s="95">
        <f t="shared" si="170"/>
        <v>0</v>
      </c>
      <c r="AH219" s="95">
        <f t="shared" si="170"/>
        <v>0</v>
      </c>
      <c r="AI219" s="95">
        <f t="shared" si="170"/>
        <v>0</v>
      </c>
      <c r="AJ219" s="95">
        <f t="shared" si="170"/>
        <v>0</v>
      </c>
      <c r="AK219" s="95">
        <f t="shared" si="170"/>
        <v>0</v>
      </c>
      <c r="AL219" s="95">
        <f t="shared" si="170"/>
        <v>0</v>
      </c>
      <c r="AM219" s="95">
        <f t="shared" si="170"/>
        <v>0</v>
      </c>
      <c r="AN219" s="95">
        <f t="shared" si="170"/>
        <v>0</v>
      </c>
      <c r="AO219" s="95">
        <f t="shared" si="170"/>
        <v>0</v>
      </c>
      <c r="AP219" s="95">
        <f t="shared" si="170"/>
        <v>0</v>
      </c>
      <c r="AQ219" s="95">
        <f t="shared" si="170"/>
        <v>0</v>
      </c>
      <c r="AR219" s="95">
        <f t="shared" si="170"/>
        <v>0</v>
      </c>
      <c r="AS219" s="95">
        <f t="shared" si="170"/>
        <v>0</v>
      </c>
      <c r="AT219" s="95">
        <f t="shared" si="170"/>
        <v>0</v>
      </c>
      <c r="AU219" s="95">
        <f t="shared" si="170"/>
        <v>0</v>
      </c>
      <c r="AV219" s="95">
        <f t="shared" si="170"/>
        <v>0</v>
      </c>
      <c r="AW219" s="95">
        <f t="shared" si="170"/>
        <v>0</v>
      </c>
      <c r="AX219" s="95">
        <f t="shared" si="170"/>
        <v>0</v>
      </c>
      <c r="AY219" s="95">
        <f t="shared" si="170"/>
        <v>0</v>
      </c>
      <c r="AZ219" s="95">
        <f t="shared" si="170"/>
        <v>0</v>
      </c>
      <c r="BA219" s="95">
        <f t="shared" si="170"/>
        <v>0</v>
      </c>
      <c r="BB219" s="95">
        <f t="shared" si="170"/>
        <v>0</v>
      </c>
      <c r="BC219" s="95">
        <f t="shared" si="170"/>
        <v>0</v>
      </c>
      <c r="BD219" s="95">
        <f t="shared" si="170"/>
        <v>0</v>
      </c>
      <c r="BE219" s="95">
        <f t="shared" si="170"/>
        <v>0</v>
      </c>
      <c r="BF219" s="95">
        <f t="shared" si="170"/>
        <v>0</v>
      </c>
      <c r="BG219" s="95">
        <f t="shared" si="170"/>
        <v>0</v>
      </c>
      <c r="BH219" s="95">
        <f t="shared" si="170"/>
        <v>0</v>
      </c>
      <c r="BI219" s="95">
        <f t="shared" si="170"/>
        <v>0</v>
      </c>
      <c r="BJ219" s="95">
        <f t="shared" si="170"/>
        <v>0</v>
      </c>
      <c r="BK219" s="95">
        <f t="shared" si="170"/>
        <v>0</v>
      </c>
      <c r="BL219" s="95" t="e">
        <f t="shared" si="170"/>
        <v>#REF!</v>
      </c>
      <c r="BM219" s="95" t="e">
        <f t="shared" si="170"/>
        <v>#REF!</v>
      </c>
      <c r="BN219" s="95" t="e">
        <f t="shared" si="170"/>
        <v>#REF!</v>
      </c>
      <c r="BO219" s="95" t="e">
        <f t="shared" si="170"/>
        <v>#REF!</v>
      </c>
      <c r="BP219" s="95" t="e">
        <f t="shared" si="170"/>
        <v>#REF!</v>
      </c>
      <c r="BQ219" s="95" t="e">
        <f t="shared" ref="BQ219:CZ219" si="171">SUM(BQ217:BQ218)</f>
        <v>#REF!</v>
      </c>
      <c r="BR219" s="95" t="e">
        <f t="shared" si="171"/>
        <v>#REF!</v>
      </c>
      <c r="BS219" s="95" t="e">
        <f t="shared" si="171"/>
        <v>#REF!</v>
      </c>
      <c r="BT219" s="95" t="e">
        <f t="shared" si="171"/>
        <v>#REF!</v>
      </c>
      <c r="BU219" s="95" t="e">
        <f t="shared" si="171"/>
        <v>#REF!</v>
      </c>
      <c r="BV219" s="95" t="e">
        <f t="shared" si="171"/>
        <v>#REF!</v>
      </c>
      <c r="BW219" s="95" t="e">
        <f t="shared" si="171"/>
        <v>#REF!</v>
      </c>
      <c r="BX219" s="95" t="e">
        <f t="shared" si="171"/>
        <v>#REF!</v>
      </c>
      <c r="BY219" s="95" t="e">
        <f t="shared" si="171"/>
        <v>#REF!</v>
      </c>
      <c r="BZ219" s="95" t="e">
        <f t="shared" si="171"/>
        <v>#REF!</v>
      </c>
      <c r="CA219" s="95" t="e">
        <f t="shared" si="171"/>
        <v>#REF!</v>
      </c>
      <c r="CB219" s="95" t="e">
        <f t="shared" si="171"/>
        <v>#REF!</v>
      </c>
      <c r="CC219" s="95" t="e">
        <f t="shared" si="171"/>
        <v>#REF!</v>
      </c>
      <c r="CD219" s="95" t="e">
        <f t="shared" si="171"/>
        <v>#REF!</v>
      </c>
      <c r="CE219" s="95" t="e">
        <f t="shared" si="171"/>
        <v>#REF!</v>
      </c>
      <c r="CF219" s="95" t="e">
        <f t="shared" si="171"/>
        <v>#REF!</v>
      </c>
      <c r="CG219" s="95" t="e">
        <f t="shared" si="171"/>
        <v>#REF!</v>
      </c>
      <c r="CH219" s="95" t="e">
        <f t="shared" si="171"/>
        <v>#REF!</v>
      </c>
      <c r="CI219" s="95" t="e">
        <f t="shared" si="171"/>
        <v>#REF!</v>
      </c>
      <c r="CJ219" s="95" t="e">
        <f t="shared" si="171"/>
        <v>#REF!</v>
      </c>
      <c r="CK219" s="95" t="e">
        <f t="shared" si="171"/>
        <v>#REF!</v>
      </c>
      <c r="CL219" s="95" t="e">
        <f t="shared" si="171"/>
        <v>#REF!</v>
      </c>
      <c r="CM219" s="95" t="e">
        <f t="shared" si="171"/>
        <v>#REF!</v>
      </c>
      <c r="CN219" s="95" t="e">
        <f t="shared" si="171"/>
        <v>#REF!</v>
      </c>
      <c r="CO219" s="95" t="e">
        <f t="shared" si="171"/>
        <v>#REF!</v>
      </c>
      <c r="CP219" s="95" t="e">
        <f t="shared" si="171"/>
        <v>#REF!</v>
      </c>
      <c r="CQ219" s="95" t="e">
        <f t="shared" si="171"/>
        <v>#REF!</v>
      </c>
      <c r="CR219" s="95" t="e">
        <f t="shared" si="171"/>
        <v>#REF!</v>
      </c>
      <c r="CS219" s="95" t="e">
        <f t="shared" si="171"/>
        <v>#REF!</v>
      </c>
      <c r="CT219" s="95" t="e">
        <f t="shared" si="171"/>
        <v>#REF!</v>
      </c>
      <c r="CU219" s="95" t="e">
        <f t="shared" si="171"/>
        <v>#REF!</v>
      </c>
      <c r="CV219" s="95" t="e">
        <f t="shared" si="171"/>
        <v>#REF!</v>
      </c>
      <c r="CW219" s="95" t="e">
        <f t="shared" si="171"/>
        <v>#REF!</v>
      </c>
      <c r="CX219" s="95" t="e">
        <f t="shared" si="171"/>
        <v>#REF!</v>
      </c>
      <c r="CY219" s="95" t="e">
        <f t="shared" si="171"/>
        <v>#REF!</v>
      </c>
      <c r="CZ219" s="95" t="e">
        <f t="shared" si="171"/>
        <v>#REF!</v>
      </c>
    </row>
    <row r="220" spans="1:104">
      <c r="A220" t="s">
        <v>253</v>
      </c>
      <c r="D220" s="96"/>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96"/>
      <c r="AJ220" s="96"/>
      <c r="AK220" s="96"/>
      <c r="AL220" s="96"/>
      <c r="AM220" s="96"/>
      <c r="AN220" s="96"/>
      <c r="AO220" s="96"/>
      <c r="AP220" s="96"/>
      <c r="AQ220" s="96"/>
      <c r="AR220" s="96"/>
      <c r="AS220" s="96"/>
      <c r="AT220" s="96"/>
      <c r="AU220" s="96"/>
      <c r="AV220" s="96"/>
      <c r="AW220" s="96"/>
      <c r="AX220" s="96"/>
      <c r="AY220" s="96"/>
      <c r="AZ220" s="96"/>
      <c r="BA220" s="96"/>
      <c r="BB220" s="96"/>
      <c r="BC220" s="96"/>
      <c r="BD220" s="96"/>
      <c r="BE220" s="96"/>
      <c r="BF220" s="96"/>
      <c r="BG220" s="96"/>
      <c r="BH220" s="96"/>
      <c r="BI220" s="96"/>
      <c r="BJ220" s="96"/>
      <c r="BK220" s="96"/>
      <c r="BL220" s="96"/>
      <c r="BM220" s="96"/>
      <c r="BN220" s="96"/>
      <c r="BO220" s="96"/>
      <c r="BP220" s="96"/>
      <c r="BQ220" s="96"/>
      <c r="BR220" s="96"/>
      <c r="BS220" s="96"/>
      <c r="BT220" s="96"/>
      <c r="BU220" s="96"/>
      <c r="BV220" s="96"/>
      <c r="BW220" s="96"/>
      <c r="BX220" s="96"/>
      <c r="BY220" s="96"/>
      <c r="BZ220" s="96"/>
      <c r="CA220" s="96"/>
      <c r="CB220" s="96"/>
      <c r="CC220" s="96"/>
      <c r="CD220" s="96"/>
      <c r="CE220" s="96"/>
      <c r="CF220" s="96"/>
      <c r="CG220" s="96"/>
      <c r="CH220" s="96"/>
      <c r="CI220" s="96"/>
      <c r="CJ220" s="96"/>
      <c r="CK220" s="96"/>
      <c r="CL220" s="96"/>
      <c r="CM220" s="96"/>
      <c r="CN220" s="96"/>
      <c r="CO220" s="96"/>
      <c r="CP220" s="96"/>
      <c r="CQ220" s="96"/>
      <c r="CR220" s="96"/>
      <c r="CS220" s="96"/>
      <c r="CT220" s="96"/>
      <c r="CU220" s="96"/>
      <c r="CV220" s="96"/>
      <c r="CW220" s="96"/>
      <c r="CX220" s="96"/>
      <c r="CY220" s="96"/>
      <c r="CZ220" s="96"/>
    </row>
    <row r="221" spans="1:104">
      <c r="A221" t="s">
        <v>254</v>
      </c>
      <c r="C221" s="153" t="s">
        <v>571</v>
      </c>
      <c r="D221" s="95">
        <f>D214-D219</f>
        <v>24.72</v>
      </c>
      <c r="E221" s="95">
        <f t="shared" ref="E221:BP221" si="172">E214-E219</f>
        <v>24.72</v>
      </c>
      <c r="F221" s="95">
        <f t="shared" si="172"/>
        <v>24.72</v>
      </c>
      <c r="G221" s="95">
        <f t="shared" si="172"/>
        <v>24.72</v>
      </c>
      <c r="H221" s="95">
        <f t="shared" si="172"/>
        <v>24.72</v>
      </c>
      <c r="I221" s="95">
        <f t="shared" si="172"/>
        <v>29.54</v>
      </c>
      <c r="J221" s="95">
        <f t="shared" si="172"/>
        <v>29.54</v>
      </c>
      <c r="K221" s="95">
        <f t="shared" si="172"/>
        <v>29.54</v>
      </c>
      <c r="L221" s="95">
        <f t="shared" si="172"/>
        <v>29.54</v>
      </c>
      <c r="M221" s="95">
        <f t="shared" si="172"/>
        <v>29.54</v>
      </c>
      <c r="N221" s="95">
        <f t="shared" si="172"/>
        <v>33.950000000000003</v>
      </c>
      <c r="O221" s="95">
        <f t="shared" si="172"/>
        <v>33.950000000000003</v>
      </c>
      <c r="P221" s="95">
        <f t="shared" si="172"/>
        <v>33.950000000000003</v>
      </c>
      <c r="Q221" s="95">
        <f t="shared" si="172"/>
        <v>33.950000000000003</v>
      </c>
      <c r="R221" s="95">
        <f t="shared" si="172"/>
        <v>33.950000000000003</v>
      </c>
      <c r="S221" s="95">
        <f t="shared" si="172"/>
        <v>39.470000000000006</v>
      </c>
      <c r="T221" s="95">
        <f t="shared" si="172"/>
        <v>39.470000000000006</v>
      </c>
      <c r="U221" s="95">
        <f t="shared" si="172"/>
        <v>39.470000000000006</v>
      </c>
      <c r="V221" s="95">
        <f t="shared" si="172"/>
        <v>39.470000000000006</v>
      </c>
      <c r="W221" s="95">
        <f t="shared" si="172"/>
        <v>39.470000000000006</v>
      </c>
      <c r="X221" s="95">
        <f t="shared" si="172"/>
        <v>42.17</v>
      </c>
      <c r="Y221" s="95">
        <f t="shared" si="172"/>
        <v>42.17</v>
      </c>
      <c r="Z221" s="95">
        <f t="shared" si="172"/>
        <v>42.17</v>
      </c>
      <c r="AA221" s="95">
        <f t="shared" si="172"/>
        <v>42.17</v>
      </c>
      <c r="AB221" s="95">
        <f t="shared" si="172"/>
        <v>42.17</v>
      </c>
      <c r="AC221" s="95">
        <f t="shared" si="172"/>
        <v>39.02000000000001</v>
      </c>
      <c r="AD221" s="95">
        <f t="shared" si="172"/>
        <v>39.02000000000001</v>
      </c>
      <c r="AE221" s="95">
        <f t="shared" si="172"/>
        <v>39.02000000000001</v>
      </c>
      <c r="AF221" s="95">
        <f t="shared" si="172"/>
        <v>39.02000000000001</v>
      </c>
      <c r="AG221" s="95">
        <f t="shared" si="172"/>
        <v>39.02000000000001</v>
      </c>
      <c r="AH221" s="95">
        <f t="shared" si="172"/>
        <v>39.02000000000001</v>
      </c>
      <c r="AI221" s="95">
        <f t="shared" si="172"/>
        <v>24.980000000000004</v>
      </c>
      <c r="AJ221" s="95">
        <f t="shared" si="172"/>
        <v>24.980000000000004</v>
      </c>
      <c r="AK221" s="95">
        <f t="shared" si="172"/>
        <v>24.980000000000004</v>
      </c>
      <c r="AL221" s="95">
        <f t="shared" si="172"/>
        <v>24.980000000000004</v>
      </c>
      <c r="AM221" s="95">
        <f t="shared" si="172"/>
        <v>31.3</v>
      </c>
      <c r="AN221" s="95">
        <f t="shared" si="172"/>
        <v>5.82</v>
      </c>
      <c r="AO221" s="95">
        <f t="shared" si="172"/>
        <v>5.82</v>
      </c>
      <c r="AP221" s="95">
        <f t="shared" si="172"/>
        <v>5.82</v>
      </c>
      <c r="AQ221" s="95">
        <f t="shared" si="172"/>
        <v>5.82</v>
      </c>
      <c r="AR221" s="95">
        <f t="shared" si="172"/>
        <v>5.82</v>
      </c>
      <c r="AS221" s="95">
        <f t="shared" si="172"/>
        <v>5.82</v>
      </c>
      <c r="AT221" s="95">
        <f t="shared" si="172"/>
        <v>5.82</v>
      </c>
      <c r="AU221" s="95">
        <f t="shared" si="172"/>
        <v>5.82</v>
      </c>
      <c r="AV221" s="95">
        <f t="shared" si="172"/>
        <v>5.82</v>
      </c>
      <c r="AW221" s="95">
        <f t="shared" si="172"/>
        <v>5.9700000000000006</v>
      </c>
      <c r="AX221" s="95">
        <f t="shared" si="172"/>
        <v>5.9700000000000006</v>
      </c>
      <c r="AY221" s="95">
        <f t="shared" si="172"/>
        <v>5.9700000000000006</v>
      </c>
      <c r="AZ221" s="95">
        <f t="shared" si="172"/>
        <v>5.9700000000000006</v>
      </c>
      <c r="BA221" s="95">
        <f t="shared" si="172"/>
        <v>5.9700000000000006</v>
      </c>
      <c r="BB221" s="95">
        <f t="shared" si="172"/>
        <v>5.9700000000000006</v>
      </c>
      <c r="BC221" s="95">
        <f t="shared" si="172"/>
        <v>5.9700000000000006</v>
      </c>
      <c r="BD221" s="95">
        <f t="shared" si="172"/>
        <v>5.9700000000000006</v>
      </c>
      <c r="BE221" s="95">
        <f t="shared" si="172"/>
        <v>5.9700000000000006</v>
      </c>
      <c r="BF221" s="95">
        <f t="shared" si="172"/>
        <v>5.9700000000000006</v>
      </c>
      <c r="BG221" s="95">
        <f t="shared" si="172"/>
        <v>5.9700000000000006</v>
      </c>
      <c r="BH221" s="95">
        <f t="shared" si="172"/>
        <v>5.9700000000000006</v>
      </c>
      <c r="BI221" s="95">
        <f t="shared" si="172"/>
        <v>5.9700000000000006</v>
      </c>
      <c r="BJ221" s="95">
        <f t="shared" si="172"/>
        <v>5.9700000000000006</v>
      </c>
      <c r="BK221" s="95">
        <f t="shared" si="172"/>
        <v>5.9700000000000006</v>
      </c>
      <c r="BL221" s="95" t="e">
        <f t="shared" si="172"/>
        <v>#REF!</v>
      </c>
      <c r="BM221" s="95" t="e">
        <f t="shared" si="172"/>
        <v>#REF!</v>
      </c>
      <c r="BN221" s="95" t="e">
        <f t="shared" si="172"/>
        <v>#REF!</v>
      </c>
      <c r="BO221" s="95" t="e">
        <f t="shared" si="172"/>
        <v>#REF!</v>
      </c>
      <c r="BP221" s="95" t="e">
        <f t="shared" si="172"/>
        <v>#REF!</v>
      </c>
      <c r="BQ221" s="95" t="e">
        <f t="shared" ref="BQ221:CZ221" si="173">BQ214-BQ219</f>
        <v>#REF!</v>
      </c>
      <c r="BR221" s="95" t="e">
        <f t="shared" si="173"/>
        <v>#REF!</v>
      </c>
      <c r="BS221" s="95" t="e">
        <f t="shared" si="173"/>
        <v>#REF!</v>
      </c>
      <c r="BT221" s="95" t="e">
        <f t="shared" si="173"/>
        <v>#REF!</v>
      </c>
      <c r="BU221" s="95" t="e">
        <f t="shared" si="173"/>
        <v>#REF!</v>
      </c>
      <c r="BV221" s="95" t="e">
        <f t="shared" si="173"/>
        <v>#REF!</v>
      </c>
      <c r="BW221" s="95" t="e">
        <f t="shared" si="173"/>
        <v>#REF!</v>
      </c>
      <c r="BX221" s="95" t="e">
        <f t="shared" si="173"/>
        <v>#REF!</v>
      </c>
      <c r="BY221" s="95" t="e">
        <f t="shared" si="173"/>
        <v>#REF!</v>
      </c>
      <c r="BZ221" s="95" t="e">
        <f t="shared" si="173"/>
        <v>#REF!</v>
      </c>
      <c r="CA221" s="95" t="e">
        <f t="shared" si="173"/>
        <v>#REF!</v>
      </c>
      <c r="CB221" s="95" t="e">
        <f t="shared" si="173"/>
        <v>#REF!</v>
      </c>
      <c r="CC221" s="95" t="e">
        <f t="shared" si="173"/>
        <v>#REF!</v>
      </c>
      <c r="CD221" s="95" t="e">
        <f t="shared" si="173"/>
        <v>#REF!</v>
      </c>
      <c r="CE221" s="95" t="e">
        <f t="shared" si="173"/>
        <v>#REF!</v>
      </c>
      <c r="CF221" s="95" t="e">
        <f t="shared" si="173"/>
        <v>#REF!</v>
      </c>
      <c r="CG221" s="95" t="e">
        <f t="shared" si="173"/>
        <v>#REF!</v>
      </c>
      <c r="CH221" s="95" t="e">
        <f t="shared" si="173"/>
        <v>#REF!</v>
      </c>
      <c r="CI221" s="95" t="e">
        <f t="shared" si="173"/>
        <v>#REF!</v>
      </c>
      <c r="CJ221" s="95" t="e">
        <f t="shared" si="173"/>
        <v>#REF!</v>
      </c>
      <c r="CK221" s="95" t="e">
        <f t="shared" si="173"/>
        <v>#REF!</v>
      </c>
      <c r="CL221" s="95" t="e">
        <f t="shared" si="173"/>
        <v>#REF!</v>
      </c>
      <c r="CM221" s="95" t="e">
        <f t="shared" si="173"/>
        <v>#REF!</v>
      </c>
      <c r="CN221" s="95" t="e">
        <f t="shared" si="173"/>
        <v>#REF!</v>
      </c>
      <c r="CO221" s="95" t="e">
        <f t="shared" si="173"/>
        <v>#REF!</v>
      </c>
      <c r="CP221" s="95" t="e">
        <f t="shared" si="173"/>
        <v>#REF!</v>
      </c>
      <c r="CQ221" s="95" t="e">
        <f t="shared" si="173"/>
        <v>#REF!</v>
      </c>
      <c r="CR221" s="95" t="e">
        <f t="shared" si="173"/>
        <v>#REF!</v>
      </c>
      <c r="CS221" s="95" t="e">
        <f t="shared" si="173"/>
        <v>#REF!</v>
      </c>
      <c r="CT221" s="95" t="e">
        <f t="shared" si="173"/>
        <v>#REF!</v>
      </c>
      <c r="CU221" s="95" t="e">
        <f t="shared" si="173"/>
        <v>#REF!</v>
      </c>
      <c r="CV221" s="95" t="e">
        <f t="shared" si="173"/>
        <v>#REF!</v>
      </c>
      <c r="CW221" s="95" t="e">
        <f t="shared" si="173"/>
        <v>#REF!</v>
      </c>
      <c r="CX221" s="95" t="e">
        <f t="shared" si="173"/>
        <v>#REF!</v>
      </c>
      <c r="CY221" s="95" t="e">
        <f t="shared" si="173"/>
        <v>#REF!</v>
      </c>
      <c r="CZ221" s="95" t="e">
        <f t="shared" si="173"/>
        <v>#REF!</v>
      </c>
    </row>
    <row r="222" spans="1:104">
      <c r="A222" t="s">
        <v>255</v>
      </c>
      <c r="D222" s="96"/>
      <c r="E222" s="96"/>
      <c r="F222" s="96"/>
      <c r="G222" s="96"/>
      <c r="H222" s="96"/>
      <c r="I222" s="96"/>
      <c r="J222" s="96"/>
      <c r="K222" s="96"/>
      <c r="L222" s="96"/>
      <c r="M222" s="96"/>
      <c r="N222" s="96"/>
      <c r="O222" s="96"/>
      <c r="P222" s="96"/>
      <c r="Q222" s="96"/>
      <c r="R222" s="96"/>
      <c r="S222" s="96"/>
      <c r="T222" s="96"/>
      <c r="U222" s="96"/>
      <c r="V222" s="96"/>
      <c r="W222" s="96"/>
      <c r="X222" s="96"/>
      <c r="Y222" s="96"/>
      <c r="Z222" s="96"/>
      <c r="AA222" s="96"/>
      <c r="AB222" s="96"/>
      <c r="AC222" s="96"/>
      <c r="AD222" s="96"/>
      <c r="AE222" s="96"/>
      <c r="AF222" s="96"/>
      <c r="AG222" s="96"/>
      <c r="AH222" s="96"/>
      <c r="AI222" s="96"/>
      <c r="AJ222" s="96"/>
      <c r="AK222" s="96"/>
      <c r="AL222" s="96"/>
      <c r="AM222" s="96"/>
      <c r="AN222" s="96"/>
      <c r="AO222" s="96"/>
      <c r="AP222" s="96"/>
      <c r="AQ222" s="96"/>
      <c r="AR222" s="96"/>
      <c r="AS222" s="96"/>
      <c r="AT222" s="96"/>
      <c r="AU222" s="96"/>
      <c r="AV222" s="96"/>
      <c r="AW222" s="96"/>
      <c r="AX222" s="96"/>
      <c r="AY222" s="96"/>
      <c r="AZ222" s="96"/>
      <c r="BA222" s="96"/>
      <c r="BB222" s="96"/>
      <c r="BC222" s="96"/>
      <c r="BD222" s="96"/>
      <c r="BE222" s="96"/>
      <c r="BF222" s="96"/>
      <c r="BG222" s="96"/>
      <c r="BH222" s="96"/>
      <c r="BI222" s="96"/>
      <c r="BJ222" s="96"/>
      <c r="BK222" s="96"/>
      <c r="BL222" s="96"/>
      <c r="BM222" s="96"/>
      <c r="BN222" s="96"/>
      <c r="BO222" s="96"/>
      <c r="BP222" s="96"/>
      <c r="BQ222" s="96"/>
      <c r="BR222" s="96"/>
      <c r="BS222" s="96"/>
      <c r="BT222" s="96"/>
      <c r="BU222" s="96"/>
      <c r="BV222" s="96"/>
      <c r="BW222" s="96"/>
      <c r="BX222" s="96"/>
      <c r="BY222" s="96"/>
      <c r="BZ222" s="96"/>
      <c r="CA222" s="96"/>
      <c r="CB222" s="96"/>
      <c r="CC222" s="96"/>
      <c r="CD222" s="96"/>
      <c r="CE222" s="96"/>
      <c r="CF222" s="96"/>
      <c r="CG222" s="96"/>
      <c r="CH222" s="96"/>
      <c r="CI222" s="96"/>
      <c r="CJ222" s="96"/>
      <c r="CK222" s="96"/>
      <c r="CL222" s="96"/>
      <c r="CM222" s="96"/>
      <c r="CN222" s="96"/>
      <c r="CO222" s="96"/>
      <c r="CP222" s="96"/>
      <c r="CQ222" s="96"/>
      <c r="CR222" s="96"/>
      <c r="CS222" s="96"/>
      <c r="CT222" s="96"/>
      <c r="CU222" s="96"/>
      <c r="CV222" s="96"/>
      <c r="CW222" s="96"/>
      <c r="CX222" s="96"/>
      <c r="CY222" s="96"/>
      <c r="CZ222" s="96"/>
    </row>
    <row r="223" spans="1:104">
      <c r="A223" t="s">
        <v>256</v>
      </c>
      <c r="D223" s="96"/>
      <c r="E223" s="96"/>
      <c r="F223" s="96"/>
      <c r="G223" s="96"/>
      <c r="H223" s="96"/>
      <c r="I223" s="96"/>
      <c r="J223" s="96"/>
      <c r="K223" s="96"/>
      <c r="L223" s="96"/>
      <c r="M223" s="96"/>
      <c r="N223" s="96"/>
      <c r="O223" s="96"/>
      <c r="P223" s="96"/>
      <c r="Q223" s="96"/>
      <c r="R223" s="96"/>
      <c r="S223" s="96"/>
      <c r="T223" s="96"/>
      <c r="U223" s="96"/>
      <c r="V223" s="96"/>
      <c r="W223" s="96"/>
      <c r="X223" s="96"/>
      <c r="Y223" s="96"/>
      <c r="Z223" s="96"/>
      <c r="AA223" s="96"/>
      <c r="AB223" s="96"/>
      <c r="AC223" s="96"/>
      <c r="AD223" s="96"/>
      <c r="AE223" s="96"/>
      <c r="AF223" s="96"/>
      <c r="AG223" s="96"/>
      <c r="AH223" s="96"/>
      <c r="AI223" s="96"/>
      <c r="AJ223" s="96"/>
      <c r="AK223" s="96"/>
      <c r="AL223" s="96"/>
      <c r="AM223" s="96"/>
      <c r="AN223" s="96"/>
      <c r="AO223" s="96"/>
      <c r="AP223" s="96"/>
      <c r="AQ223" s="96"/>
      <c r="AR223" s="96"/>
      <c r="AS223" s="96"/>
      <c r="AT223" s="96"/>
      <c r="AU223" s="96"/>
      <c r="AV223" s="96"/>
      <c r="AW223" s="96"/>
      <c r="AX223" s="96"/>
      <c r="AY223" s="96"/>
      <c r="AZ223" s="96"/>
      <c r="BA223" s="96"/>
      <c r="BB223" s="96"/>
      <c r="BC223" s="96"/>
      <c r="BD223" s="96"/>
      <c r="BE223" s="96"/>
      <c r="BF223" s="96"/>
      <c r="BG223" s="96"/>
      <c r="BH223" s="96"/>
      <c r="BI223" s="96"/>
      <c r="BJ223" s="96"/>
      <c r="BK223" s="96"/>
      <c r="BL223" s="96"/>
      <c r="BM223" s="96"/>
      <c r="BN223" s="96"/>
      <c r="BO223" s="96"/>
      <c r="BP223" s="96"/>
      <c r="BQ223" s="96"/>
      <c r="BR223" s="96"/>
      <c r="BS223" s="96"/>
      <c r="BT223" s="96"/>
      <c r="BU223" s="96"/>
      <c r="BV223" s="96"/>
      <c r="BW223" s="96"/>
      <c r="BX223" s="96"/>
      <c r="BY223" s="96"/>
      <c r="BZ223" s="96"/>
      <c r="CA223" s="96"/>
      <c r="CB223" s="96"/>
      <c r="CC223" s="96"/>
      <c r="CD223" s="96"/>
      <c r="CE223" s="96"/>
      <c r="CF223" s="96"/>
      <c r="CG223" s="96"/>
      <c r="CH223" s="96"/>
      <c r="CI223" s="96"/>
      <c r="CJ223" s="96"/>
      <c r="CK223" s="96"/>
      <c r="CL223" s="96"/>
      <c r="CM223" s="96"/>
      <c r="CN223" s="96"/>
      <c r="CO223" s="96"/>
      <c r="CP223" s="96"/>
      <c r="CQ223" s="96"/>
      <c r="CR223" s="96"/>
      <c r="CS223" s="96"/>
      <c r="CT223" s="96"/>
      <c r="CU223" s="96"/>
      <c r="CV223" s="96"/>
      <c r="CW223" s="96"/>
      <c r="CX223" s="96"/>
      <c r="CY223" s="96"/>
      <c r="CZ223" s="96"/>
    </row>
    <row r="224" spans="1:104">
      <c r="A224" t="s">
        <v>257</v>
      </c>
      <c r="D224" s="96"/>
      <c r="E224" s="96"/>
      <c r="F224" s="96"/>
      <c r="G224" s="96"/>
      <c r="H224" s="96"/>
      <c r="I224" s="96"/>
      <c r="J224" s="96"/>
      <c r="K224" s="96"/>
      <c r="L224" s="96"/>
      <c r="M224" s="96"/>
      <c r="N224" s="96"/>
      <c r="O224" s="96"/>
      <c r="P224" s="96"/>
      <c r="Q224" s="96"/>
      <c r="R224" s="96"/>
      <c r="S224" s="96"/>
      <c r="T224" s="96"/>
      <c r="U224" s="96"/>
      <c r="V224" s="96"/>
      <c r="W224" s="96"/>
      <c r="X224" s="96"/>
      <c r="Y224" s="96"/>
      <c r="Z224" s="96"/>
      <c r="AA224" s="96"/>
      <c r="AB224" s="96"/>
      <c r="AC224" s="96"/>
      <c r="AD224" s="96"/>
      <c r="AE224" s="96"/>
      <c r="AF224" s="96"/>
      <c r="AG224" s="96"/>
      <c r="AH224" s="96"/>
      <c r="AI224" s="96"/>
      <c r="AJ224" s="96"/>
      <c r="AK224" s="96"/>
      <c r="AL224" s="96"/>
      <c r="AM224" s="96"/>
      <c r="AN224" s="96"/>
      <c r="AO224" s="96"/>
      <c r="AP224" s="96"/>
      <c r="AQ224" s="96"/>
      <c r="AR224" s="96"/>
      <c r="AS224" s="96"/>
      <c r="AT224" s="96"/>
      <c r="AU224" s="96"/>
      <c r="AV224" s="96"/>
      <c r="AW224" s="96"/>
      <c r="AX224" s="96"/>
      <c r="AY224" s="96"/>
      <c r="AZ224" s="96"/>
      <c r="BA224" s="96"/>
      <c r="BB224" s="96"/>
      <c r="BC224" s="96"/>
      <c r="BD224" s="96"/>
      <c r="BE224" s="96"/>
      <c r="BF224" s="96"/>
      <c r="BG224" s="96"/>
      <c r="BH224" s="96"/>
      <c r="BI224" s="96"/>
      <c r="BJ224" s="96"/>
      <c r="BK224" s="96"/>
      <c r="BL224" s="96"/>
      <c r="BM224" s="96"/>
      <c r="BN224" s="96"/>
      <c r="BO224" s="96"/>
      <c r="BP224" s="96"/>
      <c r="BQ224" s="96"/>
      <c r="BR224" s="96"/>
      <c r="BS224" s="96"/>
      <c r="BT224" s="96"/>
      <c r="BU224" s="96"/>
      <c r="BV224" s="96"/>
      <c r="BW224" s="96"/>
      <c r="BX224" s="96"/>
      <c r="BY224" s="96"/>
      <c r="BZ224" s="96"/>
      <c r="CA224" s="96"/>
      <c r="CB224" s="96"/>
      <c r="CC224" s="96"/>
      <c r="CD224" s="96"/>
      <c r="CE224" s="96"/>
      <c r="CF224" s="96"/>
      <c r="CG224" s="96"/>
      <c r="CH224" s="96"/>
      <c r="CI224" s="96"/>
      <c r="CJ224" s="96"/>
      <c r="CK224" s="96"/>
      <c r="CL224" s="96"/>
      <c r="CM224" s="96"/>
      <c r="CN224" s="96"/>
      <c r="CO224" s="96"/>
      <c r="CP224" s="96"/>
      <c r="CQ224" s="96"/>
      <c r="CR224" s="96"/>
      <c r="CS224" s="96"/>
      <c r="CT224" s="96"/>
      <c r="CU224" s="96"/>
      <c r="CV224" s="96"/>
      <c r="CW224" s="96"/>
      <c r="CX224" s="96"/>
      <c r="CY224" s="96"/>
      <c r="CZ224" s="96"/>
    </row>
    <row r="225" spans="1:104">
      <c r="A225" t="s">
        <v>258</v>
      </c>
      <c r="D225" s="96"/>
      <c r="E225" s="96"/>
      <c r="F225" s="96"/>
      <c r="G225" s="96"/>
      <c r="H225" s="96"/>
      <c r="I225" s="96"/>
      <c r="J225" s="96"/>
      <c r="K225" s="96"/>
      <c r="L225" s="96"/>
      <c r="M225" s="96"/>
      <c r="N225" s="96"/>
      <c r="O225" s="96"/>
      <c r="P225" s="96"/>
      <c r="Q225" s="96"/>
      <c r="R225" s="96"/>
      <c r="S225" s="96"/>
      <c r="T225" s="96"/>
      <c r="U225" s="96"/>
      <c r="V225" s="96"/>
      <c r="W225" s="96"/>
      <c r="X225" s="96"/>
      <c r="Y225" s="96"/>
      <c r="Z225" s="96"/>
      <c r="AA225" s="96"/>
      <c r="AB225" s="96"/>
      <c r="AC225" s="96"/>
      <c r="AD225" s="96"/>
      <c r="AE225" s="96"/>
      <c r="AF225" s="96"/>
      <c r="AG225" s="96"/>
      <c r="AH225" s="96"/>
      <c r="AI225" s="96"/>
      <c r="AJ225" s="96"/>
      <c r="AK225" s="96"/>
      <c r="AL225" s="96"/>
      <c r="AM225" s="96"/>
      <c r="AN225" s="96"/>
      <c r="AO225" s="96"/>
      <c r="AP225" s="96"/>
      <c r="AQ225" s="96"/>
      <c r="AR225" s="96"/>
      <c r="AS225" s="96"/>
      <c r="AT225" s="96"/>
      <c r="AU225" s="96"/>
      <c r="AV225" s="96"/>
      <c r="AW225" s="96"/>
      <c r="AX225" s="96"/>
      <c r="AY225" s="96"/>
      <c r="AZ225" s="96"/>
      <c r="BA225" s="96"/>
      <c r="BB225" s="96"/>
      <c r="BC225" s="96"/>
      <c r="BD225" s="96"/>
      <c r="BE225" s="96"/>
      <c r="BF225" s="96"/>
      <c r="BG225" s="96"/>
      <c r="BH225" s="96"/>
      <c r="BI225" s="96"/>
      <c r="BJ225" s="96"/>
      <c r="BK225" s="96"/>
      <c r="BL225" s="96"/>
      <c r="BM225" s="96"/>
      <c r="BN225" s="96"/>
      <c r="BO225" s="96"/>
      <c r="BP225" s="96"/>
      <c r="BQ225" s="96"/>
      <c r="BR225" s="96"/>
      <c r="BS225" s="96"/>
      <c r="BT225" s="96"/>
      <c r="BU225" s="96"/>
      <c r="BV225" s="96"/>
      <c r="BW225" s="96"/>
      <c r="BX225" s="96"/>
      <c r="BY225" s="96"/>
      <c r="BZ225" s="96"/>
      <c r="CA225" s="96"/>
      <c r="CB225" s="96"/>
      <c r="CC225" s="96"/>
      <c r="CD225" s="96"/>
      <c r="CE225" s="96"/>
      <c r="CF225" s="96"/>
      <c r="CG225" s="96"/>
      <c r="CH225" s="96"/>
      <c r="CI225" s="96"/>
      <c r="CJ225" s="96"/>
      <c r="CK225" s="96"/>
      <c r="CL225" s="96"/>
      <c r="CM225" s="96"/>
      <c r="CN225" s="96"/>
      <c r="CO225" s="96"/>
      <c r="CP225" s="96"/>
      <c r="CQ225" s="96"/>
      <c r="CR225" s="96"/>
      <c r="CS225" s="96"/>
      <c r="CT225" s="96"/>
      <c r="CU225" s="96"/>
      <c r="CV225" s="96"/>
      <c r="CW225" s="96"/>
      <c r="CX225" s="96"/>
      <c r="CY225" s="96"/>
      <c r="CZ225" s="96"/>
    </row>
    <row r="226" spans="1:104">
      <c r="A226" t="s">
        <v>259</v>
      </c>
      <c r="D226" s="96"/>
      <c r="E226" s="96"/>
      <c r="F226" s="96"/>
      <c r="G226" s="96"/>
      <c r="H226" s="96"/>
      <c r="I226" s="96"/>
      <c r="J226" s="96"/>
      <c r="K226" s="96"/>
      <c r="L226" s="96"/>
      <c r="M226" s="96"/>
      <c r="N226" s="96"/>
      <c r="O226" s="96"/>
      <c r="P226" s="96"/>
      <c r="Q226" s="96"/>
      <c r="R226" s="96"/>
      <c r="S226" s="96"/>
      <c r="T226" s="96"/>
      <c r="U226" s="96"/>
      <c r="V226" s="96"/>
      <c r="W226" s="96"/>
      <c r="X226" s="96"/>
      <c r="Y226" s="96"/>
      <c r="Z226" s="96"/>
      <c r="AA226" s="96"/>
      <c r="AB226" s="96"/>
      <c r="AC226" s="96"/>
      <c r="AD226" s="96"/>
      <c r="AE226" s="96"/>
      <c r="AF226" s="96"/>
      <c r="AG226" s="96"/>
      <c r="AH226" s="96"/>
      <c r="AI226" s="96"/>
      <c r="AJ226" s="96"/>
      <c r="AK226" s="96"/>
      <c r="AL226" s="96"/>
      <c r="AM226" s="96"/>
      <c r="AN226" s="96"/>
      <c r="AO226" s="96"/>
      <c r="AP226" s="96"/>
      <c r="AQ226" s="96"/>
      <c r="AR226" s="96"/>
      <c r="AS226" s="96"/>
      <c r="AT226" s="96"/>
      <c r="AU226" s="96"/>
      <c r="AV226" s="96"/>
      <c r="AW226" s="96"/>
      <c r="AX226" s="96"/>
      <c r="AY226" s="96"/>
      <c r="AZ226" s="96"/>
      <c r="BA226" s="96"/>
      <c r="BB226" s="96"/>
      <c r="BC226" s="96"/>
      <c r="BD226" s="96"/>
      <c r="BE226" s="96"/>
      <c r="BF226" s="96"/>
      <c r="BG226" s="96"/>
      <c r="BH226" s="96"/>
      <c r="BI226" s="96"/>
      <c r="BJ226" s="96"/>
      <c r="BK226" s="96"/>
      <c r="BL226" s="96"/>
      <c r="BM226" s="96"/>
      <c r="BN226" s="96"/>
      <c r="BO226" s="96"/>
      <c r="BP226" s="96"/>
      <c r="BQ226" s="96"/>
      <c r="BR226" s="96"/>
      <c r="BS226" s="96"/>
      <c r="BT226" s="96"/>
      <c r="BU226" s="96"/>
      <c r="BV226" s="96"/>
      <c r="BW226" s="96"/>
      <c r="BX226" s="96"/>
      <c r="BY226" s="96"/>
      <c r="BZ226" s="96"/>
      <c r="CA226" s="96"/>
      <c r="CB226" s="96"/>
      <c r="CC226" s="96"/>
      <c r="CD226" s="96"/>
      <c r="CE226" s="96"/>
      <c r="CF226" s="96"/>
      <c r="CG226" s="96"/>
      <c r="CH226" s="96"/>
      <c r="CI226" s="96"/>
      <c r="CJ226" s="96"/>
      <c r="CK226" s="96"/>
      <c r="CL226" s="96"/>
      <c r="CM226" s="96"/>
      <c r="CN226" s="96"/>
      <c r="CO226" s="96"/>
      <c r="CP226" s="96"/>
      <c r="CQ226" s="96"/>
      <c r="CR226" s="96"/>
      <c r="CS226" s="96"/>
      <c r="CT226" s="96"/>
      <c r="CU226" s="96"/>
      <c r="CV226" s="96"/>
      <c r="CW226" s="96"/>
      <c r="CX226" s="96"/>
      <c r="CY226" s="96"/>
      <c r="CZ226" s="96"/>
    </row>
    <row r="227" spans="1:104">
      <c r="A227" t="s">
        <v>260</v>
      </c>
      <c r="B227" t="s">
        <v>654</v>
      </c>
      <c r="D227" s="96"/>
      <c r="E227" s="96"/>
      <c r="F227" s="96"/>
      <c r="G227" s="96"/>
      <c r="H227" s="96"/>
      <c r="I227" s="96"/>
      <c r="J227" s="96"/>
      <c r="K227" s="96"/>
      <c r="L227" s="96"/>
      <c r="M227" s="96"/>
      <c r="N227" s="96"/>
      <c r="O227" s="96"/>
      <c r="P227" s="96"/>
      <c r="Q227" s="96"/>
      <c r="R227" s="96"/>
      <c r="S227" s="96"/>
      <c r="T227" s="96"/>
      <c r="U227" s="96"/>
      <c r="V227" s="96"/>
      <c r="W227" s="96"/>
      <c r="X227" s="96"/>
      <c r="Y227" s="96"/>
      <c r="Z227" s="96"/>
      <c r="AA227" s="96"/>
      <c r="AB227" s="96"/>
      <c r="AC227" s="96"/>
      <c r="AD227" s="96"/>
      <c r="AE227" s="96"/>
      <c r="AF227" s="96"/>
      <c r="AG227" s="96"/>
      <c r="AH227" s="96"/>
      <c r="AI227" s="96"/>
      <c r="AJ227" s="96"/>
      <c r="AK227" s="96"/>
      <c r="AL227" s="96"/>
      <c r="AM227" s="96"/>
      <c r="AN227" s="96"/>
      <c r="AO227" s="96"/>
      <c r="AP227" s="96"/>
      <c r="AQ227" s="96"/>
      <c r="AR227" s="96"/>
      <c r="AS227" s="96"/>
      <c r="AT227" s="96"/>
      <c r="AU227" s="96"/>
      <c r="AV227" s="96"/>
      <c r="AW227" s="96"/>
      <c r="AX227" s="96"/>
      <c r="AY227" s="96"/>
      <c r="AZ227" s="96"/>
      <c r="BA227" s="96"/>
      <c r="BB227" s="96"/>
      <c r="BC227" s="96"/>
      <c r="BD227" s="96"/>
      <c r="BE227" s="96"/>
      <c r="BF227" s="96"/>
      <c r="BG227" s="96"/>
      <c r="BH227" s="96"/>
      <c r="BI227" s="96"/>
      <c r="BJ227" s="96"/>
      <c r="BK227" s="96"/>
      <c r="BL227" s="96"/>
      <c r="BM227" s="96"/>
      <c r="BN227" s="96"/>
      <c r="BO227" s="96"/>
      <c r="BP227" s="96"/>
      <c r="BQ227" s="96"/>
      <c r="BR227" s="96"/>
      <c r="BS227" s="96"/>
      <c r="BT227" s="96"/>
      <c r="BU227" s="96"/>
      <c r="BV227" s="96"/>
      <c r="BW227" s="96"/>
      <c r="BX227" s="96"/>
      <c r="BY227" s="96"/>
      <c r="BZ227" s="96"/>
      <c r="CA227" s="96"/>
      <c r="CB227" s="96"/>
      <c r="CC227" s="96"/>
      <c r="CD227" s="96"/>
      <c r="CE227" s="96"/>
      <c r="CF227" s="96"/>
      <c r="CG227" s="96"/>
      <c r="CH227" s="96"/>
      <c r="CI227" s="96"/>
      <c r="CJ227" s="96"/>
      <c r="CK227" s="96"/>
      <c r="CL227" s="96"/>
      <c r="CM227" s="96"/>
      <c r="CN227" s="96"/>
      <c r="CO227" s="96"/>
      <c r="CP227" s="96"/>
      <c r="CQ227" s="96"/>
      <c r="CR227" s="96"/>
      <c r="CS227" s="96"/>
      <c r="CT227" s="96"/>
      <c r="CU227" s="96"/>
      <c r="CV227" s="96"/>
      <c r="CW227" s="96"/>
      <c r="CX227" s="96"/>
      <c r="CY227" s="96"/>
      <c r="CZ227" s="96"/>
    </row>
    <row r="228" spans="1:104">
      <c r="A228" t="s">
        <v>261</v>
      </c>
    </row>
    <row r="229" spans="1:104">
      <c r="A229" t="s">
        <v>262</v>
      </c>
    </row>
    <row r="230" spans="1:104">
      <c r="A230" t="s">
        <v>263</v>
      </c>
      <c r="D230" s="96"/>
      <c r="E230" s="96"/>
      <c r="F230" s="96"/>
      <c r="G230" s="96"/>
      <c r="H230" s="96"/>
      <c r="I230" s="96"/>
      <c r="J230" s="96"/>
      <c r="K230" s="96"/>
      <c r="L230" s="96"/>
      <c r="M230" s="96"/>
      <c r="N230" s="96"/>
      <c r="O230" s="96"/>
      <c r="P230" s="96"/>
      <c r="Q230" s="96"/>
      <c r="R230" s="96"/>
      <c r="S230" s="96"/>
      <c r="T230" s="96"/>
      <c r="U230" s="96"/>
      <c r="V230" s="96"/>
      <c r="W230" s="96"/>
      <c r="X230" s="96"/>
      <c r="Y230" s="96"/>
      <c r="Z230" s="96"/>
      <c r="AA230" s="96"/>
      <c r="AB230" s="96"/>
      <c r="AC230" s="96"/>
      <c r="AD230" s="96"/>
      <c r="AE230" s="96"/>
      <c r="AF230" s="96"/>
      <c r="AG230" s="96"/>
      <c r="AH230" s="96"/>
      <c r="AI230" s="96"/>
      <c r="AJ230" s="96"/>
      <c r="AK230" s="96"/>
      <c r="AL230" s="96"/>
      <c r="AM230" s="96"/>
      <c r="AN230" s="96"/>
      <c r="AO230" s="96"/>
      <c r="AP230" s="96"/>
      <c r="AQ230" s="96"/>
      <c r="AR230" s="96"/>
      <c r="AS230" s="96"/>
      <c r="AT230" s="96"/>
      <c r="AU230" s="96"/>
      <c r="AV230" s="96"/>
      <c r="AW230" s="96"/>
      <c r="AX230" s="96"/>
      <c r="AY230" s="96"/>
      <c r="AZ230" s="96"/>
      <c r="BA230" s="96"/>
      <c r="BB230" s="96"/>
      <c r="BC230" s="96"/>
      <c r="BD230" s="96"/>
      <c r="BE230" s="96"/>
      <c r="BF230" s="96"/>
      <c r="BG230" s="96"/>
      <c r="BH230" s="96"/>
      <c r="BI230" s="96"/>
      <c r="BJ230" s="96"/>
      <c r="BK230" s="96"/>
      <c r="BL230" s="96"/>
      <c r="BM230" s="96"/>
      <c r="BN230" s="96"/>
      <c r="BO230" s="96"/>
      <c r="BP230" s="96"/>
      <c r="BQ230" s="96"/>
      <c r="BR230" s="96"/>
      <c r="BS230" s="96"/>
      <c r="BT230" s="96"/>
      <c r="BU230" s="96"/>
      <c r="BV230" s="96"/>
      <c r="BW230" s="96"/>
      <c r="BX230" s="96"/>
      <c r="BY230" s="96"/>
      <c r="BZ230" s="96"/>
      <c r="CA230" s="96"/>
      <c r="CB230" s="96"/>
      <c r="CC230" s="96"/>
      <c r="CD230" s="96"/>
      <c r="CE230" s="96"/>
      <c r="CF230" s="96"/>
      <c r="CG230" s="96"/>
      <c r="CH230" s="96"/>
      <c r="CI230" s="96"/>
      <c r="CJ230" s="96"/>
      <c r="CK230" s="96"/>
      <c r="CL230" s="96"/>
      <c r="CM230" s="96"/>
      <c r="CN230" s="96"/>
      <c r="CO230" s="96"/>
      <c r="CP230" s="96"/>
      <c r="CQ230" s="96"/>
      <c r="CR230" s="96"/>
      <c r="CS230" s="96"/>
      <c r="CT230" s="96"/>
      <c r="CU230" s="96"/>
      <c r="CV230" s="96"/>
      <c r="CW230" s="96"/>
      <c r="CX230" s="96"/>
      <c r="CY230" s="96"/>
      <c r="CZ230" s="96"/>
    </row>
    <row r="231" spans="1:104">
      <c r="A231" t="s">
        <v>264</v>
      </c>
      <c r="B231" t="s">
        <v>702</v>
      </c>
      <c r="D231" s="96"/>
      <c r="E231" s="96"/>
      <c r="F231" s="96"/>
      <c r="G231" s="96"/>
      <c r="H231" s="96"/>
      <c r="I231" s="96"/>
      <c r="J231" s="96"/>
      <c r="K231" s="96"/>
      <c r="L231" s="96"/>
      <c r="M231" s="96"/>
      <c r="N231" s="96"/>
      <c r="O231" s="96"/>
      <c r="P231" s="96"/>
      <c r="Q231" s="96"/>
      <c r="R231" s="96"/>
      <c r="S231" s="96"/>
      <c r="T231" s="96"/>
      <c r="U231" s="96"/>
      <c r="V231" s="96"/>
      <c r="W231" s="96"/>
      <c r="X231" s="96"/>
      <c r="Y231" s="96"/>
      <c r="Z231" s="96"/>
      <c r="AA231" s="96"/>
      <c r="AB231" s="96"/>
      <c r="AC231" s="96"/>
      <c r="AD231" s="96"/>
      <c r="AE231" s="96"/>
      <c r="AF231" s="96"/>
      <c r="AG231" s="96"/>
      <c r="AH231" s="96"/>
      <c r="AI231" s="96"/>
      <c r="AJ231" s="96"/>
      <c r="AK231" s="96"/>
      <c r="AL231" s="96"/>
      <c r="AM231" s="96"/>
      <c r="AN231" s="96"/>
      <c r="AO231" s="96"/>
      <c r="AP231" s="96"/>
      <c r="AQ231" s="96"/>
      <c r="AR231" s="96"/>
      <c r="AS231" s="96"/>
      <c r="AT231" s="96"/>
      <c r="AU231" s="96"/>
      <c r="AV231" s="96"/>
      <c r="AW231" s="96"/>
      <c r="AX231" s="96"/>
      <c r="AY231" s="96"/>
      <c r="AZ231" s="96"/>
      <c r="BA231" s="96"/>
      <c r="BB231" s="96"/>
      <c r="BC231" s="96"/>
      <c r="BD231" s="96"/>
      <c r="BE231" s="96"/>
      <c r="BF231" s="96"/>
      <c r="BG231" s="96"/>
      <c r="BH231" s="96"/>
      <c r="BI231" s="96"/>
      <c r="BJ231" s="96"/>
      <c r="BK231" s="96"/>
      <c r="BL231" s="96"/>
      <c r="BM231" s="96"/>
      <c r="BN231" s="96"/>
      <c r="BO231" s="96"/>
      <c r="BP231" s="96"/>
      <c r="BQ231" s="96"/>
      <c r="BR231" s="96"/>
      <c r="BS231" s="96"/>
      <c r="BT231" s="96"/>
      <c r="BU231" s="96"/>
      <c r="BV231" s="96"/>
      <c r="BW231" s="96"/>
      <c r="BX231" s="96"/>
      <c r="BY231" s="96"/>
      <c r="BZ231" s="96"/>
      <c r="CA231" s="96"/>
      <c r="CB231" s="96"/>
      <c r="CC231" s="96"/>
      <c r="CD231" s="96"/>
      <c r="CE231" s="96"/>
      <c r="CF231" s="96"/>
      <c r="CG231" s="96"/>
      <c r="CH231" s="96"/>
      <c r="CI231" s="96"/>
      <c r="CJ231" s="96"/>
      <c r="CK231" s="96"/>
      <c r="CL231" s="96"/>
      <c r="CM231" s="96"/>
      <c r="CN231" s="96"/>
      <c r="CO231" s="96"/>
      <c r="CP231" s="96"/>
      <c r="CQ231" s="96"/>
      <c r="CR231" s="96"/>
      <c r="CS231" s="96"/>
      <c r="CT231" s="96"/>
      <c r="CU231" s="96"/>
      <c r="CV231" s="96"/>
      <c r="CW231" s="96"/>
      <c r="CX231" s="96"/>
      <c r="CY231" s="96"/>
      <c r="CZ231" s="96"/>
    </row>
    <row r="232" spans="1:104">
      <c r="A232" t="s">
        <v>265</v>
      </c>
      <c r="C232" s="154" t="s">
        <v>468</v>
      </c>
      <c r="D232" s="95">
        <f t="shared" ref="D232:AI232" si="174">D142</f>
        <v>0</v>
      </c>
      <c r="E232" s="95">
        <f t="shared" si="174"/>
        <v>0</v>
      </c>
      <c r="F232" s="95">
        <f t="shared" si="174"/>
        <v>0</v>
      </c>
      <c r="G232" s="95">
        <f t="shared" si="174"/>
        <v>0</v>
      </c>
      <c r="H232" s="95">
        <f t="shared" si="174"/>
        <v>0</v>
      </c>
      <c r="I232" s="95">
        <f t="shared" si="174"/>
        <v>0</v>
      </c>
      <c r="J232" s="95">
        <f t="shared" si="174"/>
        <v>0</v>
      </c>
      <c r="K232" s="95">
        <f t="shared" si="174"/>
        <v>0</v>
      </c>
      <c r="L232" s="95">
        <f t="shared" si="174"/>
        <v>0</v>
      </c>
      <c r="M232" s="95">
        <f t="shared" si="174"/>
        <v>0</v>
      </c>
      <c r="N232" s="95">
        <f t="shared" si="174"/>
        <v>0</v>
      </c>
      <c r="O232" s="95">
        <f t="shared" si="174"/>
        <v>0</v>
      </c>
      <c r="P232" s="95">
        <f t="shared" si="174"/>
        <v>0</v>
      </c>
      <c r="Q232" s="95">
        <f t="shared" si="174"/>
        <v>0</v>
      </c>
      <c r="R232" s="95">
        <f t="shared" si="174"/>
        <v>0</v>
      </c>
      <c r="S232" s="95">
        <f t="shared" si="174"/>
        <v>0</v>
      </c>
      <c r="T232" s="95">
        <f t="shared" si="174"/>
        <v>0</v>
      </c>
      <c r="U232" s="95">
        <f t="shared" si="174"/>
        <v>0</v>
      </c>
      <c r="V232" s="95">
        <f t="shared" si="174"/>
        <v>0</v>
      </c>
      <c r="W232" s="95">
        <f t="shared" si="174"/>
        <v>0</v>
      </c>
      <c r="X232" s="95">
        <f t="shared" si="174"/>
        <v>0</v>
      </c>
      <c r="Y232" s="95">
        <f t="shared" si="174"/>
        <v>0</v>
      </c>
      <c r="Z232" s="95">
        <f t="shared" si="174"/>
        <v>0</v>
      </c>
      <c r="AA232" s="95">
        <f t="shared" si="174"/>
        <v>0</v>
      </c>
      <c r="AB232" s="95">
        <f t="shared" si="174"/>
        <v>0</v>
      </c>
      <c r="AC232" s="95">
        <f t="shared" si="174"/>
        <v>0</v>
      </c>
      <c r="AD232" s="95">
        <f t="shared" si="174"/>
        <v>0</v>
      </c>
      <c r="AE232" s="95">
        <f t="shared" si="174"/>
        <v>0</v>
      </c>
      <c r="AF232" s="95">
        <f t="shared" si="174"/>
        <v>0</v>
      </c>
      <c r="AG232" s="95">
        <f t="shared" si="174"/>
        <v>0</v>
      </c>
      <c r="AH232" s="95">
        <f t="shared" si="174"/>
        <v>0</v>
      </c>
      <c r="AI232" s="95">
        <f t="shared" si="174"/>
        <v>0</v>
      </c>
      <c r="AJ232" s="95">
        <f t="shared" ref="AJ232:BO232" si="175">AJ142</f>
        <v>0</v>
      </c>
      <c r="AK232" s="95">
        <f t="shared" si="175"/>
        <v>0</v>
      </c>
      <c r="AL232" s="95">
        <f t="shared" si="175"/>
        <v>0</v>
      </c>
      <c r="AM232" s="95">
        <f t="shared" si="175"/>
        <v>0</v>
      </c>
      <c r="AN232" s="95">
        <f t="shared" si="175"/>
        <v>0</v>
      </c>
      <c r="AO232" s="95">
        <f t="shared" si="175"/>
        <v>0</v>
      </c>
      <c r="AP232" s="95">
        <f t="shared" si="175"/>
        <v>0</v>
      </c>
      <c r="AQ232" s="95">
        <f t="shared" si="175"/>
        <v>0</v>
      </c>
      <c r="AR232" s="95">
        <f t="shared" si="175"/>
        <v>0</v>
      </c>
      <c r="AS232" s="95">
        <f t="shared" si="175"/>
        <v>0</v>
      </c>
      <c r="AT232" s="95">
        <f t="shared" si="175"/>
        <v>0</v>
      </c>
      <c r="AU232" s="95">
        <f t="shared" si="175"/>
        <v>0</v>
      </c>
      <c r="AV232" s="95">
        <f t="shared" si="175"/>
        <v>0</v>
      </c>
      <c r="AW232" s="95">
        <f t="shared" si="175"/>
        <v>0</v>
      </c>
      <c r="AX232" s="95">
        <f t="shared" si="175"/>
        <v>0</v>
      </c>
      <c r="AY232" s="95">
        <f t="shared" si="175"/>
        <v>0</v>
      </c>
      <c r="AZ232" s="95">
        <f t="shared" si="175"/>
        <v>0</v>
      </c>
      <c r="BA232" s="95">
        <f t="shared" si="175"/>
        <v>0</v>
      </c>
      <c r="BB232" s="95">
        <f t="shared" si="175"/>
        <v>0</v>
      </c>
      <c r="BC232" s="95">
        <f t="shared" si="175"/>
        <v>0</v>
      </c>
      <c r="BD232" s="95">
        <f t="shared" si="175"/>
        <v>0</v>
      </c>
      <c r="BE232" s="95">
        <f t="shared" si="175"/>
        <v>0</v>
      </c>
      <c r="BF232" s="95">
        <f t="shared" si="175"/>
        <v>0</v>
      </c>
      <c r="BG232" s="95">
        <f t="shared" si="175"/>
        <v>0</v>
      </c>
      <c r="BH232" s="95">
        <f t="shared" si="175"/>
        <v>0</v>
      </c>
      <c r="BI232" s="95">
        <f t="shared" si="175"/>
        <v>0</v>
      </c>
      <c r="BJ232" s="95">
        <f t="shared" si="175"/>
        <v>0</v>
      </c>
      <c r="BK232" s="95">
        <f t="shared" si="175"/>
        <v>0</v>
      </c>
      <c r="BL232" s="95">
        <f t="shared" si="175"/>
        <v>0</v>
      </c>
      <c r="BM232" s="95">
        <f t="shared" si="175"/>
        <v>0</v>
      </c>
      <c r="BN232" s="95">
        <f t="shared" si="175"/>
        <v>0</v>
      </c>
      <c r="BO232" s="95">
        <f t="shared" si="175"/>
        <v>0</v>
      </c>
      <c r="BP232" s="95">
        <f t="shared" ref="BP232:CZ232" si="176">BP142</f>
        <v>0</v>
      </c>
      <c r="BQ232" s="95">
        <f t="shared" si="176"/>
        <v>0</v>
      </c>
      <c r="BR232" s="95">
        <f t="shared" si="176"/>
        <v>0</v>
      </c>
      <c r="BS232" s="95">
        <f t="shared" si="176"/>
        <v>0</v>
      </c>
      <c r="BT232" s="95">
        <f t="shared" si="176"/>
        <v>0</v>
      </c>
      <c r="BU232" s="95">
        <f t="shared" si="176"/>
        <v>0</v>
      </c>
      <c r="BV232" s="95">
        <f t="shared" si="176"/>
        <v>0</v>
      </c>
      <c r="BW232" s="95">
        <f t="shared" si="176"/>
        <v>0</v>
      </c>
      <c r="BX232" s="95">
        <f t="shared" si="176"/>
        <v>0</v>
      </c>
      <c r="BY232" s="95">
        <f t="shared" si="176"/>
        <v>0</v>
      </c>
      <c r="BZ232" s="95">
        <f t="shared" si="176"/>
        <v>0</v>
      </c>
      <c r="CA232" s="95">
        <f t="shared" si="176"/>
        <v>0</v>
      </c>
      <c r="CB232" s="95">
        <f t="shared" si="176"/>
        <v>0</v>
      </c>
      <c r="CC232" s="95">
        <f t="shared" si="176"/>
        <v>0</v>
      </c>
      <c r="CD232" s="95">
        <f t="shared" si="176"/>
        <v>0</v>
      </c>
      <c r="CE232" s="95">
        <f t="shared" si="176"/>
        <v>0</v>
      </c>
      <c r="CF232" s="95">
        <f t="shared" si="176"/>
        <v>0</v>
      </c>
      <c r="CG232" s="95">
        <f t="shared" si="176"/>
        <v>0</v>
      </c>
      <c r="CH232" s="95">
        <f t="shared" si="176"/>
        <v>0</v>
      </c>
      <c r="CI232" s="95">
        <f t="shared" si="176"/>
        <v>0</v>
      </c>
      <c r="CJ232" s="95">
        <f t="shared" si="176"/>
        <v>0</v>
      </c>
      <c r="CK232" s="95">
        <f t="shared" si="176"/>
        <v>0</v>
      </c>
      <c r="CL232" s="95">
        <f t="shared" si="176"/>
        <v>0</v>
      </c>
      <c r="CM232" s="95">
        <f t="shared" si="176"/>
        <v>0</v>
      </c>
      <c r="CN232" s="95">
        <f t="shared" si="176"/>
        <v>0</v>
      </c>
      <c r="CO232" s="95">
        <f t="shared" si="176"/>
        <v>0</v>
      </c>
      <c r="CP232" s="95">
        <f t="shared" si="176"/>
        <v>0</v>
      </c>
      <c r="CQ232" s="95">
        <f t="shared" si="176"/>
        <v>0</v>
      </c>
      <c r="CR232" s="95">
        <f t="shared" si="176"/>
        <v>0</v>
      </c>
      <c r="CS232" s="95">
        <f t="shared" si="176"/>
        <v>0</v>
      </c>
      <c r="CT232" s="95">
        <f t="shared" si="176"/>
        <v>0</v>
      </c>
      <c r="CU232" s="95">
        <f t="shared" si="176"/>
        <v>0</v>
      </c>
      <c r="CV232" s="95">
        <f t="shared" si="176"/>
        <v>0</v>
      </c>
      <c r="CW232" s="95">
        <f t="shared" si="176"/>
        <v>0</v>
      </c>
      <c r="CX232" s="95">
        <f t="shared" si="176"/>
        <v>0</v>
      </c>
      <c r="CY232" s="95">
        <f t="shared" si="176"/>
        <v>0</v>
      </c>
      <c r="CZ232" s="95">
        <f t="shared" si="176"/>
        <v>0</v>
      </c>
    </row>
    <row r="233" spans="1:104" ht="40.5">
      <c r="A233" t="s">
        <v>266</v>
      </c>
      <c r="C233" s="199" t="s">
        <v>685</v>
      </c>
      <c r="D233" s="95">
        <f t="shared" ref="D233:AI233" si="177">D143</f>
        <v>0</v>
      </c>
      <c r="E233" s="95">
        <f t="shared" si="177"/>
        <v>0</v>
      </c>
      <c r="F233" s="95">
        <f t="shared" si="177"/>
        <v>0</v>
      </c>
      <c r="G233" s="95">
        <f t="shared" si="177"/>
        <v>0</v>
      </c>
      <c r="H233" s="95">
        <f t="shared" si="177"/>
        <v>0</v>
      </c>
      <c r="I233" s="95">
        <f t="shared" si="177"/>
        <v>0</v>
      </c>
      <c r="J233" s="95">
        <f t="shared" si="177"/>
        <v>0</v>
      </c>
      <c r="K233" s="95">
        <f t="shared" si="177"/>
        <v>0</v>
      </c>
      <c r="L233" s="95">
        <f t="shared" si="177"/>
        <v>0</v>
      </c>
      <c r="M233" s="95">
        <f t="shared" si="177"/>
        <v>0</v>
      </c>
      <c r="N233" s="95">
        <f t="shared" si="177"/>
        <v>0</v>
      </c>
      <c r="O233" s="95">
        <f t="shared" si="177"/>
        <v>0</v>
      </c>
      <c r="P233" s="95">
        <f t="shared" si="177"/>
        <v>0</v>
      </c>
      <c r="Q233" s="95">
        <f t="shared" si="177"/>
        <v>0</v>
      </c>
      <c r="R233" s="95">
        <f t="shared" si="177"/>
        <v>0</v>
      </c>
      <c r="S233" s="95">
        <f t="shared" si="177"/>
        <v>0</v>
      </c>
      <c r="T233" s="95">
        <f t="shared" si="177"/>
        <v>0</v>
      </c>
      <c r="U233" s="95">
        <f t="shared" si="177"/>
        <v>0</v>
      </c>
      <c r="V233" s="95">
        <f t="shared" si="177"/>
        <v>0</v>
      </c>
      <c r="W233" s="95">
        <f t="shared" si="177"/>
        <v>0</v>
      </c>
      <c r="X233" s="95">
        <f t="shared" si="177"/>
        <v>0</v>
      </c>
      <c r="Y233" s="95">
        <f t="shared" si="177"/>
        <v>0</v>
      </c>
      <c r="Z233" s="95">
        <f t="shared" si="177"/>
        <v>0</v>
      </c>
      <c r="AA233" s="95">
        <f t="shared" si="177"/>
        <v>0</v>
      </c>
      <c r="AB233" s="95">
        <f t="shared" si="177"/>
        <v>0</v>
      </c>
      <c r="AC233" s="95">
        <f t="shared" si="177"/>
        <v>0</v>
      </c>
      <c r="AD233" s="95">
        <f t="shared" si="177"/>
        <v>0</v>
      </c>
      <c r="AE233" s="95">
        <f t="shared" si="177"/>
        <v>0</v>
      </c>
      <c r="AF233" s="95">
        <f t="shared" si="177"/>
        <v>0</v>
      </c>
      <c r="AG233" s="95">
        <f t="shared" si="177"/>
        <v>0</v>
      </c>
      <c r="AH233" s="95">
        <f t="shared" si="177"/>
        <v>0</v>
      </c>
      <c r="AI233" s="95">
        <f t="shared" si="177"/>
        <v>0</v>
      </c>
      <c r="AJ233" s="95">
        <f t="shared" ref="AJ233:BO233" si="178">AJ143</f>
        <v>0</v>
      </c>
      <c r="AK233" s="95">
        <f t="shared" si="178"/>
        <v>0</v>
      </c>
      <c r="AL233" s="95">
        <f t="shared" si="178"/>
        <v>0</v>
      </c>
      <c r="AM233" s="95">
        <f t="shared" si="178"/>
        <v>0</v>
      </c>
      <c r="AN233" s="95">
        <f t="shared" si="178"/>
        <v>0</v>
      </c>
      <c r="AO233" s="95">
        <f t="shared" si="178"/>
        <v>0</v>
      </c>
      <c r="AP233" s="95">
        <f t="shared" si="178"/>
        <v>0</v>
      </c>
      <c r="AQ233" s="95">
        <f t="shared" si="178"/>
        <v>0</v>
      </c>
      <c r="AR233" s="95">
        <f t="shared" si="178"/>
        <v>0</v>
      </c>
      <c r="AS233" s="95">
        <f t="shared" si="178"/>
        <v>0</v>
      </c>
      <c r="AT233" s="95">
        <f t="shared" si="178"/>
        <v>0</v>
      </c>
      <c r="AU233" s="95">
        <f t="shared" si="178"/>
        <v>0</v>
      </c>
      <c r="AV233" s="95">
        <f t="shared" si="178"/>
        <v>0</v>
      </c>
      <c r="AW233" s="95">
        <f t="shared" si="178"/>
        <v>0</v>
      </c>
      <c r="AX233" s="95">
        <f t="shared" si="178"/>
        <v>0</v>
      </c>
      <c r="AY233" s="95">
        <f t="shared" si="178"/>
        <v>0</v>
      </c>
      <c r="AZ233" s="95">
        <f t="shared" si="178"/>
        <v>0</v>
      </c>
      <c r="BA233" s="95">
        <f t="shared" si="178"/>
        <v>0</v>
      </c>
      <c r="BB233" s="95">
        <f t="shared" si="178"/>
        <v>0</v>
      </c>
      <c r="BC233" s="95">
        <f t="shared" si="178"/>
        <v>0</v>
      </c>
      <c r="BD233" s="95">
        <f t="shared" si="178"/>
        <v>0</v>
      </c>
      <c r="BE233" s="95">
        <f t="shared" si="178"/>
        <v>0</v>
      </c>
      <c r="BF233" s="95">
        <f t="shared" si="178"/>
        <v>0</v>
      </c>
      <c r="BG233" s="95">
        <f t="shared" si="178"/>
        <v>0</v>
      </c>
      <c r="BH233" s="95">
        <f t="shared" si="178"/>
        <v>0</v>
      </c>
      <c r="BI233" s="95">
        <f t="shared" si="178"/>
        <v>0</v>
      </c>
      <c r="BJ233" s="95">
        <f t="shared" si="178"/>
        <v>0</v>
      </c>
      <c r="BK233" s="95">
        <f t="shared" si="178"/>
        <v>0</v>
      </c>
      <c r="BL233" s="95" t="e">
        <f t="shared" si="178"/>
        <v>#REF!</v>
      </c>
      <c r="BM233" s="95" t="e">
        <f t="shared" si="178"/>
        <v>#REF!</v>
      </c>
      <c r="BN233" s="95" t="e">
        <f t="shared" si="178"/>
        <v>#REF!</v>
      </c>
      <c r="BO233" s="95" t="e">
        <f t="shared" si="178"/>
        <v>#REF!</v>
      </c>
      <c r="BP233" s="95" t="e">
        <f t="shared" ref="BP233:CZ233" si="179">BP143</f>
        <v>#REF!</v>
      </c>
      <c r="BQ233" s="95" t="e">
        <f t="shared" si="179"/>
        <v>#REF!</v>
      </c>
      <c r="BR233" s="95" t="e">
        <f t="shared" si="179"/>
        <v>#REF!</v>
      </c>
      <c r="BS233" s="95" t="e">
        <f t="shared" si="179"/>
        <v>#REF!</v>
      </c>
      <c r="BT233" s="95" t="e">
        <f t="shared" si="179"/>
        <v>#REF!</v>
      </c>
      <c r="BU233" s="95" t="e">
        <f t="shared" si="179"/>
        <v>#REF!</v>
      </c>
      <c r="BV233" s="95" t="e">
        <f t="shared" si="179"/>
        <v>#REF!</v>
      </c>
      <c r="BW233" s="95" t="e">
        <f t="shared" si="179"/>
        <v>#REF!</v>
      </c>
      <c r="BX233" s="95" t="e">
        <f t="shared" si="179"/>
        <v>#REF!</v>
      </c>
      <c r="BY233" s="95" t="e">
        <f t="shared" si="179"/>
        <v>#REF!</v>
      </c>
      <c r="BZ233" s="95" t="e">
        <f t="shared" si="179"/>
        <v>#REF!</v>
      </c>
      <c r="CA233" s="95" t="e">
        <f t="shared" si="179"/>
        <v>#REF!</v>
      </c>
      <c r="CB233" s="95" t="e">
        <f t="shared" si="179"/>
        <v>#REF!</v>
      </c>
      <c r="CC233" s="95" t="e">
        <f t="shared" si="179"/>
        <v>#REF!</v>
      </c>
      <c r="CD233" s="95" t="e">
        <f t="shared" si="179"/>
        <v>#REF!</v>
      </c>
      <c r="CE233" s="95" t="e">
        <f t="shared" si="179"/>
        <v>#REF!</v>
      </c>
      <c r="CF233" s="95" t="e">
        <f t="shared" si="179"/>
        <v>#REF!</v>
      </c>
      <c r="CG233" s="95" t="e">
        <f t="shared" si="179"/>
        <v>#REF!</v>
      </c>
      <c r="CH233" s="95" t="e">
        <f t="shared" si="179"/>
        <v>#REF!</v>
      </c>
      <c r="CI233" s="95" t="e">
        <f t="shared" si="179"/>
        <v>#REF!</v>
      </c>
      <c r="CJ233" s="95" t="e">
        <f t="shared" si="179"/>
        <v>#REF!</v>
      </c>
      <c r="CK233" s="95" t="e">
        <f t="shared" si="179"/>
        <v>#REF!</v>
      </c>
      <c r="CL233" s="95" t="e">
        <f t="shared" si="179"/>
        <v>#REF!</v>
      </c>
      <c r="CM233" s="95" t="e">
        <f t="shared" si="179"/>
        <v>#REF!</v>
      </c>
      <c r="CN233" s="95" t="e">
        <f t="shared" si="179"/>
        <v>#REF!</v>
      </c>
      <c r="CO233" s="95" t="e">
        <f t="shared" si="179"/>
        <v>#REF!</v>
      </c>
      <c r="CP233" s="95" t="e">
        <f t="shared" si="179"/>
        <v>#REF!</v>
      </c>
      <c r="CQ233" s="95" t="e">
        <f t="shared" si="179"/>
        <v>#REF!</v>
      </c>
      <c r="CR233" s="95" t="e">
        <f t="shared" si="179"/>
        <v>#REF!</v>
      </c>
      <c r="CS233" s="95" t="e">
        <f t="shared" si="179"/>
        <v>#REF!</v>
      </c>
      <c r="CT233" s="95" t="e">
        <f t="shared" si="179"/>
        <v>#REF!</v>
      </c>
      <c r="CU233" s="95" t="e">
        <f t="shared" si="179"/>
        <v>#REF!</v>
      </c>
      <c r="CV233" s="95" t="e">
        <f t="shared" si="179"/>
        <v>#REF!</v>
      </c>
      <c r="CW233" s="95" t="e">
        <f t="shared" si="179"/>
        <v>#REF!</v>
      </c>
      <c r="CX233" s="95" t="e">
        <f t="shared" si="179"/>
        <v>#REF!</v>
      </c>
      <c r="CY233" s="95" t="e">
        <f t="shared" si="179"/>
        <v>#REF!</v>
      </c>
      <c r="CZ233" s="95" t="e">
        <f t="shared" si="179"/>
        <v>#REF!</v>
      </c>
    </row>
    <row r="234" spans="1:104">
      <c r="A234" t="s">
        <v>267</v>
      </c>
      <c r="C234" s="154" t="s">
        <v>672</v>
      </c>
      <c r="D234" s="95">
        <f t="shared" ref="D234:AI234" si="180">D144</f>
        <v>0</v>
      </c>
      <c r="E234" s="95">
        <f t="shared" si="180"/>
        <v>0</v>
      </c>
      <c r="F234" s="95">
        <f t="shared" si="180"/>
        <v>0</v>
      </c>
      <c r="G234" s="95">
        <f t="shared" si="180"/>
        <v>0</v>
      </c>
      <c r="H234" s="95">
        <f t="shared" si="180"/>
        <v>0</v>
      </c>
      <c r="I234" s="95">
        <f t="shared" si="180"/>
        <v>0</v>
      </c>
      <c r="J234" s="95">
        <f t="shared" si="180"/>
        <v>0</v>
      </c>
      <c r="K234" s="95">
        <f t="shared" si="180"/>
        <v>0</v>
      </c>
      <c r="L234" s="95">
        <f t="shared" si="180"/>
        <v>0</v>
      </c>
      <c r="M234" s="95">
        <f t="shared" si="180"/>
        <v>0</v>
      </c>
      <c r="N234" s="95">
        <f t="shared" si="180"/>
        <v>0</v>
      </c>
      <c r="O234" s="95">
        <f t="shared" si="180"/>
        <v>0</v>
      </c>
      <c r="P234" s="95">
        <f t="shared" si="180"/>
        <v>0</v>
      </c>
      <c r="Q234" s="95">
        <f t="shared" si="180"/>
        <v>0</v>
      </c>
      <c r="R234" s="95">
        <f t="shared" si="180"/>
        <v>0</v>
      </c>
      <c r="S234" s="95">
        <f t="shared" si="180"/>
        <v>0</v>
      </c>
      <c r="T234" s="95">
        <f t="shared" si="180"/>
        <v>0</v>
      </c>
      <c r="U234" s="95">
        <f t="shared" si="180"/>
        <v>0</v>
      </c>
      <c r="V234" s="95">
        <f t="shared" si="180"/>
        <v>0</v>
      </c>
      <c r="W234" s="95">
        <f t="shared" si="180"/>
        <v>0</v>
      </c>
      <c r="X234" s="95">
        <f t="shared" si="180"/>
        <v>0</v>
      </c>
      <c r="Y234" s="95">
        <f t="shared" si="180"/>
        <v>0</v>
      </c>
      <c r="Z234" s="95">
        <f t="shared" si="180"/>
        <v>0</v>
      </c>
      <c r="AA234" s="95">
        <f t="shared" si="180"/>
        <v>0</v>
      </c>
      <c r="AB234" s="95">
        <f t="shared" si="180"/>
        <v>0</v>
      </c>
      <c r="AC234" s="95">
        <f t="shared" si="180"/>
        <v>0</v>
      </c>
      <c r="AD234" s="95">
        <f t="shared" si="180"/>
        <v>0</v>
      </c>
      <c r="AE234" s="95">
        <f t="shared" si="180"/>
        <v>0</v>
      </c>
      <c r="AF234" s="95">
        <f t="shared" si="180"/>
        <v>0</v>
      </c>
      <c r="AG234" s="95">
        <f t="shared" si="180"/>
        <v>0</v>
      </c>
      <c r="AH234" s="95">
        <f t="shared" si="180"/>
        <v>0</v>
      </c>
      <c r="AI234" s="95">
        <f t="shared" si="180"/>
        <v>0</v>
      </c>
      <c r="AJ234" s="95">
        <f t="shared" ref="AJ234:BO234" si="181">AJ144</f>
        <v>0</v>
      </c>
      <c r="AK234" s="95">
        <f t="shared" si="181"/>
        <v>0</v>
      </c>
      <c r="AL234" s="95">
        <f t="shared" si="181"/>
        <v>0</v>
      </c>
      <c r="AM234" s="95">
        <f t="shared" si="181"/>
        <v>0</v>
      </c>
      <c r="AN234" s="95">
        <f t="shared" si="181"/>
        <v>0</v>
      </c>
      <c r="AO234" s="95">
        <f t="shared" si="181"/>
        <v>0</v>
      </c>
      <c r="AP234" s="95">
        <f t="shared" si="181"/>
        <v>0</v>
      </c>
      <c r="AQ234" s="95">
        <f t="shared" si="181"/>
        <v>0</v>
      </c>
      <c r="AR234" s="95">
        <f t="shared" si="181"/>
        <v>0</v>
      </c>
      <c r="AS234" s="95">
        <f t="shared" si="181"/>
        <v>0</v>
      </c>
      <c r="AT234" s="95">
        <f t="shared" si="181"/>
        <v>0</v>
      </c>
      <c r="AU234" s="95">
        <f t="shared" si="181"/>
        <v>0</v>
      </c>
      <c r="AV234" s="95">
        <f t="shared" si="181"/>
        <v>0</v>
      </c>
      <c r="AW234" s="95">
        <f t="shared" si="181"/>
        <v>0</v>
      </c>
      <c r="AX234" s="95">
        <f t="shared" si="181"/>
        <v>0</v>
      </c>
      <c r="AY234" s="95">
        <f t="shared" si="181"/>
        <v>0</v>
      </c>
      <c r="AZ234" s="95">
        <f t="shared" si="181"/>
        <v>0</v>
      </c>
      <c r="BA234" s="95">
        <f t="shared" si="181"/>
        <v>0</v>
      </c>
      <c r="BB234" s="95">
        <f t="shared" si="181"/>
        <v>0</v>
      </c>
      <c r="BC234" s="95">
        <f t="shared" si="181"/>
        <v>0</v>
      </c>
      <c r="BD234" s="95">
        <f t="shared" si="181"/>
        <v>0</v>
      </c>
      <c r="BE234" s="95">
        <f t="shared" si="181"/>
        <v>0</v>
      </c>
      <c r="BF234" s="95">
        <f t="shared" si="181"/>
        <v>0</v>
      </c>
      <c r="BG234" s="95">
        <f t="shared" si="181"/>
        <v>0</v>
      </c>
      <c r="BH234" s="95">
        <f t="shared" si="181"/>
        <v>0</v>
      </c>
      <c r="BI234" s="95">
        <f t="shared" si="181"/>
        <v>0</v>
      </c>
      <c r="BJ234" s="95">
        <f t="shared" si="181"/>
        <v>0</v>
      </c>
      <c r="BK234" s="95">
        <f t="shared" si="181"/>
        <v>0</v>
      </c>
      <c r="BL234" s="95">
        <f t="shared" si="181"/>
        <v>0</v>
      </c>
      <c r="BM234" s="95">
        <f t="shared" si="181"/>
        <v>0</v>
      </c>
      <c r="BN234" s="95">
        <f t="shared" si="181"/>
        <v>0</v>
      </c>
      <c r="BO234" s="95">
        <f t="shared" si="181"/>
        <v>0</v>
      </c>
      <c r="BP234" s="95">
        <f t="shared" ref="BP234:CZ234" si="182">BP144</f>
        <v>0</v>
      </c>
      <c r="BQ234" s="95">
        <f t="shared" si="182"/>
        <v>0</v>
      </c>
      <c r="BR234" s="95">
        <f t="shared" si="182"/>
        <v>0</v>
      </c>
      <c r="BS234" s="95">
        <f t="shared" si="182"/>
        <v>0</v>
      </c>
      <c r="BT234" s="95">
        <f t="shared" si="182"/>
        <v>0</v>
      </c>
      <c r="BU234" s="95">
        <f t="shared" si="182"/>
        <v>0</v>
      </c>
      <c r="BV234" s="95">
        <f t="shared" si="182"/>
        <v>0</v>
      </c>
      <c r="BW234" s="95">
        <f t="shared" si="182"/>
        <v>0</v>
      </c>
      <c r="BX234" s="95">
        <f t="shared" si="182"/>
        <v>0</v>
      </c>
      <c r="BY234" s="95">
        <f t="shared" si="182"/>
        <v>0</v>
      </c>
      <c r="BZ234" s="95">
        <f t="shared" si="182"/>
        <v>0</v>
      </c>
      <c r="CA234" s="95">
        <f t="shared" si="182"/>
        <v>0</v>
      </c>
      <c r="CB234" s="95">
        <f t="shared" si="182"/>
        <v>0</v>
      </c>
      <c r="CC234" s="95">
        <f t="shared" si="182"/>
        <v>0</v>
      </c>
      <c r="CD234" s="95">
        <f t="shared" si="182"/>
        <v>0</v>
      </c>
      <c r="CE234" s="95">
        <f t="shared" si="182"/>
        <v>0</v>
      </c>
      <c r="CF234" s="95">
        <f t="shared" si="182"/>
        <v>0</v>
      </c>
      <c r="CG234" s="95">
        <f t="shared" si="182"/>
        <v>0</v>
      </c>
      <c r="CH234" s="95">
        <f t="shared" si="182"/>
        <v>0</v>
      </c>
      <c r="CI234" s="95">
        <f t="shared" si="182"/>
        <v>0</v>
      </c>
      <c r="CJ234" s="95">
        <f t="shared" si="182"/>
        <v>0</v>
      </c>
      <c r="CK234" s="95">
        <f t="shared" si="182"/>
        <v>0</v>
      </c>
      <c r="CL234" s="95">
        <f t="shared" si="182"/>
        <v>0</v>
      </c>
      <c r="CM234" s="95">
        <f t="shared" si="182"/>
        <v>0</v>
      </c>
      <c r="CN234" s="95">
        <f t="shared" si="182"/>
        <v>0</v>
      </c>
      <c r="CO234" s="95">
        <f t="shared" si="182"/>
        <v>0</v>
      </c>
      <c r="CP234" s="95">
        <f t="shared" si="182"/>
        <v>0</v>
      </c>
      <c r="CQ234" s="95">
        <f t="shared" si="182"/>
        <v>0</v>
      </c>
      <c r="CR234" s="95">
        <f t="shared" si="182"/>
        <v>0</v>
      </c>
      <c r="CS234" s="95">
        <f t="shared" si="182"/>
        <v>0</v>
      </c>
      <c r="CT234" s="95">
        <f t="shared" si="182"/>
        <v>0</v>
      </c>
      <c r="CU234" s="95">
        <f t="shared" si="182"/>
        <v>0</v>
      </c>
      <c r="CV234" s="95">
        <f t="shared" si="182"/>
        <v>0</v>
      </c>
      <c r="CW234" s="95">
        <f t="shared" si="182"/>
        <v>0</v>
      </c>
      <c r="CX234" s="95">
        <f t="shared" si="182"/>
        <v>0</v>
      </c>
      <c r="CY234" s="95">
        <f t="shared" si="182"/>
        <v>0</v>
      </c>
      <c r="CZ234" s="95">
        <f t="shared" si="182"/>
        <v>0</v>
      </c>
    </row>
    <row r="235" spans="1:104">
      <c r="A235" t="s">
        <v>268</v>
      </c>
      <c r="C235" s="154" t="s">
        <v>469</v>
      </c>
      <c r="D235" s="97"/>
      <c r="E235" s="97"/>
      <c r="F235" s="97"/>
      <c r="G235" s="97"/>
      <c r="H235" s="97"/>
      <c r="I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c r="AP235" s="97"/>
      <c r="AQ235" s="97"/>
      <c r="AR235" s="97"/>
      <c r="AS235" s="97"/>
      <c r="AT235" s="97"/>
      <c r="AU235" s="97"/>
      <c r="AV235" s="97"/>
      <c r="AW235" s="97"/>
      <c r="AX235" s="97"/>
      <c r="AY235" s="97"/>
      <c r="AZ235" s="97"/>
      <c r="BA235" s="97"/>
      <c r="BB235" s="97"/>
      <c r="BC235" s="97"/>
      <c r="BD235" s="97"/>
      <c r="BE235" s="97"/>
      <c r="BF235" s="97"/>
      <c r="BG235" s="97"/>
      <c r="BH235" s="97"/>
      <c r="BI235" s="97"/>
      <c r="BJ235" s="97"/>
      <c r="BK235" s="97"/>
      <c r="BL235" s="97"/>
      <c r="BM235" s="97"/>
      <c r="BN235" s="97"/>
      <c r="BO235" s="97"/>
      <c r="BP235" s="97"/>
      <c r="BQ235" s="97"/>
      <c r="BR235" s="97"/>
      <c r="BS235" s="97"/>
      <c r="BT235" s="97"/>
      <c r="BU235" s="97"/>
      <c r="BV235" s="97"/>
      <c r="BW235" s="97"/>
      <c r="BX235" s="97"/>
      <c r="BY235" s="97"/>
      <c r="BZ235" s="97"/>
      <c r="CA235" s="97"/>
      <c r="CB235" s="97"/>
      <c r="CC235" s="97"/>
      <c r="CD235" s="97"/>
      <c r="CE235" s="97"/>
      <c r="CF235" s="97"/>
      <c r="CG235" s="97"/>
      <c r="CH235" s="97"/>
      <c r="CI235" s="97"/>
      <c r="CJ235" s="97"/>
      <c r="CK235" s="97"/>
      <c r="CL235" s="97"/>
      <c r="CM235" s="97"/>
      <c r="CN235" s="97"/>
      <c r="CO235" s="97"/>
      <c r="CP235" s="97"/>
      <c r="CQ235" s="97"/>
      <c r="CR235" s="97"/>
      <c r="CS235" s="97"/>
      <c r="CT235" s="97"/>
      <c r="CU235" s="97"/>
      <c r="CV235" s="97"/>
      <c r="CW235" s="97"/>
      <c r="CX235" s="97"/>
      <c r="CY235" s="97"/>
      <c r="CZ235" s="97"/>
    </row>
    <row r="236" spans="1:104">
      <c r="A236" t="s">
        <v>269</v>
      </c>
      <c r="C236" s="154" t="s">
        <v>488</v>
      </c>
      <c r="D236" s="95">
        <f t="shared" ref="D236:AI236" si="183">D146/2</f>
        <v>0</v>
      </c>
      <c r="E236" s="95">
        <f t="shared" si="183"/>
        <v>0</v>
      </c>
      <c r="F236" s="95">
        <f t="shared" si="183"/>
        <v>0</v>
      </c>
      <c r="G236" s="95">
        <f t="shared" si="183"/>
        <v>0</v>
      </c>
      <c r="H236" s="95">
        <f t="shared" si="183"/>
        <v>0</v>
      </c>
      <c r="I236" s="95">
        <f t="shared" si="183"/>
        <v>0</v>
      </c>
      <c r="J236" s="95">
        <f t="shared" si="183"/>
        <v>0</v>
      </c>
      <c r="K236" s="95">
        <f t="shared" si="183"/>
        <v>0</v>
      </c>
      <c r="L236" s="95">
        <f t="shared" si="183"/>
        <v>0</v>
      </c>
      <c r="M236" s="95">
        <f t="shared" si="183"/>
        <v>0</v>
      </c>
      <c r="N236" s="95">
        <f t="shared" si="183"/>
        <v>0</v>
      </c>
      <c r="O236" s="95">
        <f t="shared" si="183"/>
        <v>0</v>
      </c>
      <c r="P236" s="95">
        <f t="shared" si="183"/>
        <v>0</v>
      </c>
      <c r="Q236" s="95">
        <f t="shared" si="183"/>
        <v>0</v>
      </c>
      <c r="R236" s="95">
        <f t="shared" si="183"/>
        <v>0</v>
      </c>
      <c r="S236" s="95">
        <f t="shared" si="183"/>
        <v>0</v>
      </c>
      <c r="T236" s="95">
        <f t="shared" si="183"/>
        <v>0</v>
      </c>
      <c r="U236" s="95">
        <f t="shared" si="183"/>
        <v>0</v>
      </c>
      <c r="V236" s="95">
        <f t="shared" si="183"/>
        <v>0</v>
      </c>
      <c r="W236" s="95">
        <f t="shared" si="183"/>
        <v>0</v>
      </c>
      <c r="X236" s="95">
        <f t="shared" si="183"/>
        <v>0</v>
      </c>
      <c r="Y236" s="95">
        <f t="shared" si="183"/>
        <v>0</v>
      </c>
      <c r="Z236" s="95">
        <f t="shared" si="183"/>
        <v>0</v>
      </c>
      <c r="AA236" s="95">
        <f t="shared" si="183"/>
        <v>0</v>
      </c>
      <c r="AB236" s="95">
        <f t="shared" si="183"/>
        <v>0</v>
      </c>
      <c r="AC236" s="95">
        <f t="shared" si="183"/>
        <v>0</v>
      </c>
      <c r="AD236" s="95">
        <f t="shared" si="183"/>
        <v>0</v>
      </c>
      <c r="AE236" s="95">
        <f t="shared" si="183"/>
        <v>0</v>
      </c>
      <c r="AF236" s="95">
        <f t="shared" si="183"/>
        <v>0</v>
      </c>
      <c r="AG236" s="95">
        <f t="shared" si="183"/>
        <v>0</v>
      </c>
      <c r="AH236" s="95">
        <f t="shared" si="183"/>
        <v>0</v>
      </c>
      <c r="AI236" s="95">
        <f t="shared" si="183"/>
        <v>0</v>
      </c>
      <c r="AJ236" s="95">
        <f t="shared" ref="AJ236:BO236" si="184">AJ146/2</f>
        <v>0</v>
      </c>
      <c r="AK236" s="95">
        <f t="shared" si="184"/>
        <v>0</v>
      </c>
      <c r="AL236" s="95">
        <f t="shared" si="184"/>
        <v>0</v>
      </c>
      <c r="AM236" s="95">
        <f t="shared" si="184"/>
        <v>0</v>
      </c>
      <c r="AN236" s="95">
        <f t="shared" si="184"/>
        <v>0</v>
      </c>
      <c r="AO236" s="95">
        <f t="shared" si="184"/>
        <v>0</v>
      </c>
      <c r="AP236" s="95">
        <f t="shared" si="184"/>
        <v>0</v>
      </c>
      <c r="AQ236" s="95">
        <f t="shared" si="184"/>
        <v>0</v>
      </c>
      <c r="AR236" s="95">
        <f t="shared" si="184"/>
        <v>0</v>
      </c>
      <c r="AS236" s="95">
        <f t="shared" si="184"/>
        <v>0</v>
      </c>
      <c r="AT236" s="95">
        <f t="shared" si="184"/>
        <v>0</v>
      </c>
      <c r="AU236" s="95">
        <f t="shared" si="184"/>
        <v>0</v>
      </c>
      <c r="AV236" s="95">
        <f t="shared" si="184"/>
        <v>0</v>
      </c>
      <c r="AW236" s="95">
        <f t="shared" si="184"/>
        <v>0</v>
      </c>
      <c r="AX236" s="95">
        <f t="shared" si="184"/>
        <v>0</v>
      </c>
      <c r="AY236" s="95">
        <f t="shared" si="184"/>
        <v>0</v>
      </c>
      <c r="AZ236" s="95">
        <f t="shared" si="184"/>
        <v>0</v>
      </c>
      <c r="BA236" s="95">
        <f t="shared" si="184"/>
        <v>0</v>
      </c>
      <c r="BB236" s="95">
        <f t="shared" si="184"/>
        <v>0</v>
      </c>
      <c r="BC236" s="95">
        <f t="shared" si="184"/>
        <v>0</v>
      </c>
      <c r="BD236" s="95">
        <f t="shared" si="184"/>
        <v>0</v>
      </c>
      <c r="BE236" s="95">
        <f t="shared" si="184"/>
        <v>0</v>
      </c>
      <c r="BF236" s="95">
        <f t="shared" si="184"/>
        <v>0</v>
      </c>
      <c r="BG236" s="95">
        <f t="shared" si="184"/>
        <v>0</v>
      </c>
      <c r="BH236" s="95">
        <f t="shared" si="184"/>
        <v>0</v>
      </c>
      <c r="BI236" s="95">
        <f t="shared" si="184"/>
        <v>0</v>
      </c>
      <c r="BJ236" s="95">
        <f t="shared" si="184"/>
        <v>0</v>
      </c>
      <c r="BK236" s="95">
        <f t="shared" si="184"/>
        <v>0</v>
      </c>
      <c r="BL236" s="95">
        <f t="shared" si="184"/>
        <v>0</v>
      </c>
      <c r="BM236" s="95">
        <f t="shared" si="184"/>
        <v>0</v>
      </c>
      <c r="BN236" s="95">
        <f t="shared" si="184"/>
        <v>0</v>
      </c>
      <c r="BO236" s="95">
        <f t="shared" si="184"/>
        <v>0</v>
      </c>
      <c r="BP236" s="95">
        <f t="shared" ref="BP236:CZ236" si="185">BP146/2</f>
        <v>0</v>
      </c>
      <c r="BQ236" s="95">
        <f t="shared" si="185"/>
        <v>0</v>
      </c>
      <c r="BR236" s="95">
        <f t="shared" si="185"/>
        <v>0</v>
      </c>
      <c r="BS236" s="95">
        <f t="shared" si="185"/>
        <v>0</v>
      </c>
      <c r="BT236" s="95">
        <f t="shared" si="185"/>
        <v>0</v>
      </c>
      <c r="BU236" s="95">
        <f t="shared" si="185"/>
        <v>0</v>
      </c>
      <c r="BV236" s="95">
        <f t="shared" si="185"/>
        <v>0</v>
      </c>
      <c r="BW236" s="95">
        <f t="shared" si="185"/>
        <v>0</v>
      </c>
      <c r="BX236" s="95">
        <f t="shared" si="185"/>
        <v>0</v>
      </c>
      <c r="BY236" s="95">
        <f t="shared" si="185"/>
        <v>0</v>
      </c>
      <c r="BZ236" s="95">
        <f t="shared" si="185"/>
        <v>0</v>
      </c>
      <c r="CA236" s="95">
        <f t="shared" si="185"/>
        <v>0</v>
      </c>
      <c r="CB236" s="95">
        <f t="shared" si="185"/>
        <v>0</v>
      </c>
      <c r="CC236" s="95">
        <f t="shared" si="185"/>
        <v>0</v>
      </c>
      <c r="CD236" s="95">
        <f t="shared" si="185"/>
        <v>0</v>
      </c>
      <c r="CE236" s="95">
        <f t="shared" si="185"/>
        <v>0</v>
      </c>
      <c r="CF236" s="95">
        <f t="shared" si="185"/>
        <v>0</v>
      </c>
      <c r="CG236" s="95">
        <f t="shared" si="185"/>
        <v>0</v>
      </c>
      <c r="CH236" s="95">
        <f t="shared" si="185"/>
        <v>0</v>
      </c>
      <c r="CI236" s="95">
        <f t="shared" si="185"/>
        <v>0</v>
      </c>
      <c r="CJ236" s="95">
        <f t="shared" si="185"/>
        <v>0</v>
      </c>
      <c r="CK236" s="95">
        <f t="shared" si="185"/>
        <v>0</v>
      </c>
      <c r="CL236" s="95">
        <f t="shared" si="185"/>
        <v>0</v>
      </c>
      <c r="CM236" s="95">
        <f t="shared" si="185"/>
        <v>0</v>
      </c>
      <c r="CN236" s="95">
        <f t="shared" si="185"/>
        <v>0</v>
      </c>
      <c r="CO236" s="95">
        <f t="shared" si="185"/>
        <v>0</v>
      </c>
      <c r="CP236" s="95">
        <f t="shared" si="185"/>
        <v>0</v>
      </c>
      <c r="CQ236" s="95">
        <f t="shared" si="185"/>
        <v>0</v>
      </c>
      <c r="CR236" s="95">
        <f t="shared" si="185"/>
        <v>0</v>
      </c>
      <c r="CS236" s="95">
        <f t="shared" si="185"/>
        <v>0</v>
      </c>
      <c r="CT236" s="95">
        <f t="shared" si="185"/>
        <v>0</v>
      </c>
      <c r="CU236" s="95">
        <f t="shared" si="185"/>
        <v>0</v>
      </c>
      <c r="CV236" s="95">
        <f t="shared" si="185"/>
        <v>0</v>
      </c>
      <c r="CW236" s="95">
        <f t="shared" si="185"/>
        <v>0</v>
      </c>
      <c r="CX236" s="95">
        <f t="shared" si="185"/>
        <v>0</v>
      </c>
      <c r="CY236" s="95">
        <f t="shared" si="185"/>
        <v>0</v>
      </c>
      <c r="CZ236" s="95">
        <f t="shared" si="185"/>
        <v>0</v>
      </c>
    </row>
    <row r="237" spans="1:104">
      <c r="A237" t="s">
        <v>270</v>
      </c>
      <c r="C237" s="154" t="s">
        <v>470</v>
      </c>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c r="AY237" s="97"/>
      <c r="AZ237" s="97"/>
      <c r="BA237" s="97"/>
      <c r="BB237" s="97"/>
      <c r="BC237" s="97"/>
      <c r="BD237" s="97"/>
      <c r="BE237" s="97"/>
      <c r="BF237" s="97"/>
      <c r="BG237" s="97"/>
      <c r="BH237" s="97"/>
      <c r="BI237" s="97"/>
      <c r="BJ237" s="97"/>
      <c r="BK237" s="97"/>
      <c r="BL237" s="97"/>
      <c r="BM237" s="97"/>
      <c r="BN237" s="97"/>
      <c r="BO237" s="97"/>
      <c r="BP237" s="97"/>
      <c r="BQ237" s="97"/>
      <c r="BR237" s="97"/>
      <c r="BS237" s="97"/>
      <c r="BT237" s="97"/>
      <c r="BU237" s="97"/>
      <c r="BV237" s="97"/>
      <c r="BW237" s="97"/>
      <c r="BX237" s="97"/>
      <c r="BY237" s="97"/>
      <c r="BZ237" s="97"/>
      <c r="CA237" s="97"/>
      <c r="CB237" s="97"/>
      <c r="CC237" s="97"/>
      <c r="CD237" s="97"/>
      <c r="CE237" s="97"/>
      <c r="CF237" s="97"/>
      <c r="CG237" s="97"/>
      <c r="CH237" s="97"/>
      <c r="CI237" s="97"/>
      <c r="CJ237" s="97"/>
      <c r="CK237" s="97"/>
      <c r="CL237" s="97"/>
      <c r="CM237" s="97"/>
      <c r="CN237" s="97"/>
      <c r="CO237" s="97"/>
      <c r="CP237" s="97"/>
      <c r="CQ237" s="97"/>
      <c r="CR237" s="97"/>
      <c r="CS237" s="97"/>
      <c r="CT237" s="97"/>
      <c r="CU237" s="97"/>
      <c r="CV237" s="97"/>
      <c r="CW237" s="97"/>
      <c r="CX237" s="97"/>
      <c r="CY237" s="97"/>
      <c r="CZ237" s="97"/>
    </row>
    <row r="238" spans="1:104">
      <c r="A238" t="s">
        <v>271</v>
      </c>
      <c r="C238" s="154" t="s">
        <v>703</v>
      </c>
      <c r="D238" s="95">
        <f t="shared" ref="D238:BO238" si="186">D310</f>
        <v>0</v>
      </c>
      <c r="E238" s="95">
        <f t="shared" si="186"/>
        <v>0</v>
      </c>
      <c r="F238" s="95">
        <f t="shared" si="186"/>
        <v>0</v>
      </c>
      <c r="G238" s="95">
        <f t="shared" si="186"/>
        <v>0</v>
      </c>
      <c r="H238" s="95">
        <f t="shared" si="186"/>
        <v>0</v>
      </c>
      <c r="I238" s="95">
        <f t="shared" si="186"/>
        <v>0</v>
      </c>
      <c r="J238" s="95">
        <f t="shared" si="186"/>
        <v>0</v>
      </c>
      <c r="K238" s="95">
        <f t="shared" si="186"/>
        <v>0</v>
      </c>
      <c r="L238" s="95">
        <f t="shared" si="186"/>
        <v>0</v>
      </c>
      <c r="M238" s="95">
        <f t="shared" si="186"/>
        <v>0</v>
      </c>
      <c r="N238" s="95">
        <f t="shared" si="186"/>
        <v>0</v>
      </c>
      <c r="O238" s="95">
        <f t="shared" si="186"/>
        <v>0</v>
      </c>
      <c r="P238" s="95">
        <f t="shared" si="186"/>
        <v>0</v>
      </c>
      <c r="Q238" s="95">
        <f t="shared" si="186"/>
        <v>0</v>
      </c>
      <c r="R238" s="95">
        <f t="shared" si="186"/>
        <v>0</v>
      </c>
      <c r="S238" s="95">
        <f t="shared" si="186"/>
        <v>0</v>
      </c>
      <c r="T238" s="95">
        <f t="shared" si="186"/>
        <v>0</v>
      </c>
      <c r="U238" s="95">
        <f t="shared" si="186"/>
        <v>0</v>
      </c>
      <c r="V238" s="95">
        <f t="shared" si="186"/>
        <v>0</v>
      </c>
      <c r="W238" s="95">
        <f t="shared" si="186"/>
        <v>0</v>
      </c>
      <c r="X238" s="95">
        <f t="shared" si="186"/>
        <v>0</v>
      </c>
      <c r="Y238" s="95">
        <f t="shared" si="186"/>
        <v>0</v>
      </c>
      <c r="Z238" s="95">
        <f t="shared" si="186"/>
        <v>0</v>
      </c>
      <c r="AA238" s="95">
        <f t="shared" si="186"/>
        <v>0</v>
      </c>
      <c r="AB238" s="95">
        <f t="shared" si="186"/>
        <v>0</v>
      </c>
      <c r="AC238" s="95">
        <f t="shared" si="186"/>
        <v>0</v>
      </c>
      <c r="AD238" s="95">
        <f t="shared" si="186"/>
        <v>0</v>
      </c>
      <c r="AE238" s="95">
        <f t="shared" si="186"/>
        <v>0</v>
      </c>
      <c r="AF238" s="95">
        <f t="shared" si="186"/>
        <v>0</v>
      </c>
      <c r="AG238" s="95">
        <f t="shared" si="186"/>
        <v>0</v>
      </c>
      <c r="AH238" s="95">
        <f t="shared" si="186"/>
        <v>0</v>
      </c>
      <c r="AI238" s="95">
        <f t="shared" si="186"/>
        <v>0</v>
      </c>
      <c r="AJ238" s="95">
        <f t="shared" si="186"/>
        <v>0</v>
      </c>
      <c r="AK238" s="95">
        <f t="shared" si="186"/>
        <v>0</v>
      </c>
      <c r="AL238" s="95">
        <f t="shared" si="186"/>
        <v>0</v>
      </c>
      <c r="AM238" s="95">
        <f t="shared" si="186"/>
        <v>0</v>
      </c>
      <c r="AN238" s="95">
        <f t="shared" si="186"/>
        <v>0</v>
      </c>
      <c r="AO238" s="95">
        <f t="shared" si="186"/>
        <v>0</v>
      </c>
      <c r="AP238" s="95">
        <f t="shared" si="186"/>
        <v>0</v>
      </c>
      <c r="AQ238" s="95">
        <f t="shared" si="186"/>
        <v>0</v>
      </c>
      <c r="AR238" s="95">
        <f t="shared" si="186"/>
        <v>0</v>
      </c>
      <c r="AS238" s="95">
        <f t="shared" si="186"/>
        <v>0</v>
      </c>
      <c r="AT238" s="95">
        <f t="shared" si="186"/>
        <v>0</v>
      </c>
      <c r="AU238" s="95">
        <f t="shared" si="186"/>
        <v>0</v>
      </c>
      <c r="AV238" s="95">
        <f t="shared" si="186"/>
        <v>0</v>
      </c>
      <c r="AW238" s="95">
        <f t="shared" si="186"/>
        <v>0</v>
      </c>
      <c r="AX238" s="95">
        <f t="shared" si="186"/>
        <v>0</v>
      </c>
      <c r="AY238" s="95">
        <f t="shared" si="186"/>
        <v>0</v>
      </c>
      <c r="AZ238" s="95">
        <f t="shared" si="186"/>
        <v>0</v>
      </c>
      <c r="BA238" s="95">
        <f t="shared" si="186"/>
        <v>0</v>
      </c>
      <c r="BB238" s="95">
        <f t="shared" si="186"/>
        <v>0</v>
      </c>
      <c r="BC238" s="95">
        <f t="shared" si="186"/>
        <v>0</v>
      </c>
      <c r="BD238" s="95">
        <f t="shared" si="186"/>
        <v>0</v>
      </c>
      <c r="BE238" s="95">
        <f t="shared" si="186"/>
        <v>0</v>
      </c>
      <c r="BF238" s="95">
        <f t="shared" si="186"/>
        <v>0</v>
      </c>
      <c r="BG238" s="95">
        <f t="shared" si="186"/>
        <v>0</v>
      </c>
      <c r="BH238" s="95">
        <f t="shared" si="186"/>
        <v>0</v>
      </c>
      <c r="BI238" s="95">
        <f t="shared" si="186"/>
        <v>0</v>
      </c>
      <c r="BJ238" s="95">
        <f t="shared" si="186"/>
        <v>0</v>
      </c>
      <c r="BK238" s="95">
        <f t="shared" si="186"/>
        <v>0</v>
      </c>
      <c r="BL238" s="95">
        <f t="shared" si="186"/>
        <v>0</v>
      </c>
      <c r="BM238" s="95">
        <f t="shared" si="186"/>
        <v>0</v>
      </c>
      <c r="BN238" s="95">
        <f t="shared" si="186"/>
        <v>0</v>
      </c>
      <c r="BO238" s="95">
        <f t="shared" si="186"/>
        <v>0</v>
      </c>
      <c r="BP238" s="95">
        <f t="shared" ref="BP238:CF238" si="187">BP310</f>
        <v>0</v>
      </c>
      <c r="BQ238" s="95">
        <f t="shared" si="187"/>
        <v>0</v>
      </c>
      <c r="BR238" s="95">
        <f t="shared" si="187"/>
        <v>0</v>
      </c>
      <c r="BS238" s="95">
        <f t="shared" si="187"/>
        <v>0</v>
      </c>
      <c r="BT238" s="95">
        <f t="shared" si="187"/>
        <v>0</v>
      </c>
      <c r="BU238" s="95">
        <f t="shared" si="187"/>
        <v>0</v>
      </c>
      <c r="BV238" s="95">
        <f t="shared" si="187"/>
        <v>0</v>
      </c>
      <c r="BW238" s="95">
        <f t="shared" si="187"/>
        <v>0</v>
      </c>
      <c r="BX238" s="95">
        <f t="shared" si="187"/>
        <v>0</v>
      </c>
      <c r="BY238" s="95">
        <f t="shared" si="187"/>
        <v>0</v>
      </c>
      <c r="BZ238" s="95">
        <f t="shared" si="187"/>
        <v>0</v>
      </c>
      <c r="CA238" s="95">
        <f t="shared" si="187"/>
        <v>0</v>
      </c>
      <c r="CB238" s="95">
        <f t="shared" si="187"/>
        <v>0</v>
      </c>
      <c r="CC238" s="95">
        <f t="shared" si="187"/>
        <v>0</v>
      </c>
      <c r="CD238" s="95">
        <f t="shared" si="187"/>
        <v>0</v>
      </c>
      <c r="CE238" s="95">
        <f t="shared" si="187"/>
        <v>0</v>
      </c>
      <c r="CF238" s="95">
        <f t="shared" si="187"/>
        <v>0</v>
      </c>
      <c r="CG238" s="95">
        <f>CG310</f>
        <v>0</v>
      </c>
      <c r="CH238" s="95">
        <f t="shared" ref="CH238:CZ238" si="188">CH310</f>
        <v>0</v>
      </c>
      <c r="CI238" s="95">
        <f t="shared" si="188"/>
        <v>0</v>
      </c>
      <c r="CJ238" s="95">
        <f t="shared" si="188"/>
        <v>0</v>
      </c>
      <c r="CK238" s="95">
        <f t="shared" si="188"/>
        <v>0</v>
      </c>
      <c r="CL238" s="95">
        <f t="shared" si="188"/>
        <v>0</v>
      </c>
      <c r="CM238" s="95">
        <f t="shared" si="188"/>
        <v>0</v>
      </c>
      <c r="CN238" s="95">
        <f t="shared" si="188"/>
        <v>0</v>
      </c>
      <c r="CO238" s="95">
        <f t="shared" si="188"/>
        <v>0</v>
      </c>
      <c r="CP238" s="95">
        <f t="shared" si="188"/>
        <v>0</v>
      </c>
      <c r="CQ238" s="95">
        <f t="shared" si="188"/>
        <v>0</v>
      </c>
      <c r="CR238" s="95">
        <f t="shared" si="188"/>
        <v>0</v>
      </c>
      <c r="CS238" s="95">
        <f t="shared" si="188"/>
        <v>0</v>
      </c>
      <c r="CT238" s="95">
        <f t="shared" si="188"/>
        <v>0</v>
      </c>
      <c r="CU238" s="95">
        <f t="shared" si="188"/>
        <v>0</v>
      </c>
      <c r="CV238" s="95">
        <f t="shared" si="188"/>
        <v>0</v>
      </c>
      <c r="CW238" s="95">
        <f t="shared" si="188"/>
        <v>0</v>
      </c>
      <c r="CX238" s="95">
        <f t="shared" si="188"/>
        <v>0</v>
      </c>
      <c r="CY238" s="95">
        <f t="shared" si="188"/>
        <v>0</v>
      </c>
      <c r="CZ238" s="95">
        <f t="shared" si="188"/>
        <v>0</v>
      </c>
    </row>
    <row r="239" spans="1:104">
      <c r="A239" t="s">
        <v>272</v>
      </c>
      <c r="C239" s="154" t="s">
        <v>704</v>
      </c>
      <c r="D239" s="95">
        <f t="shared" ref="D239:BO239" si="189">D311</f>
        <v>0</v>
      </c>
      <c r="E239" s="95">
        <f t="shared" si="189"/>
        <v>0</v>
      </c>
      <c r="F239" s="95">
        <f t="shared" si="189"/>
        <v>0</v>
      </c>
      <c r="G239" s="95">
        <f t="shared" si="189"/>
        <v>0</v>
      </c>
      <c r="H239" s="95">
        <f t="shared" si="189"/>
        <v>0</v>
      </c>
      <c r="I239" s="95">
        <f t="shared" si="189"/>
        <v>0</v>
      </c>
      <c r="J239" s="95">
        <f t="shared" si="189"/>
        <v>0</v>
      </c>
      <c r="K239" s="95">
        <f t="shared" si="189"/>
        <v>0</v>
      </c>
      <c r="L239" s="95">
        <f t="shared" si="189"/>
        <v>0</v>
      </c>
      <c r="M239" s="95">
        <f t="shared" si="189"/>
        <v>0</v>
      </c>
      <c r="N239" s="95">
        <f t="shared" si="189"/>
        <v>0</v>
      </c>
      <c r="O239" s="95">
        <f t="shared" si="189"/>
        <v>0</v>
      </c>
      <c r="P239" s="95">
        <f t="shared" si="189"/>
        <v>0</v>
      </c>
      <c r="Q239" s="95">
        <f t="shared" si="189"/>
        <v>0</v>
      </c>
      <c r="R239" s="95">
        <f t="shared" si="189"/>
        <v>0</v>
      </c>
      <c r="S239" s="95">
        <f t="shared" si="189"/>
        <v>0</v>
      </c>
      <c r="T239" s="95">
        <f t="shared" si="189"/>
        <v>0</v>
      </c>
      <c r="U239" s="95">
        <f t="shared" si="189"/>
        <v>0</v>
      </c>
      <c r="V239" s="95">
        <f t="shared" si="189"/>
        <v>0</v>
      </c>
      <c r="W239" s="95">
        <f t="shared" si="189"/>
        <v>0</v>
      </c>
      <c r="X239" s="95">
        <f t="shared" si="189"/>
        <v>0</v>
      </c>
      <c r="Y239" s="95">
        <f t="shared" si="189"/>
        <v>0</v>
      </c>
      <c r="Z239" s="95">
        <f t="shared" si="189"/>
        <v>0</v>
      </c>
      <c r="AA239" s="95">
        <f t="shared" si="189"/>
        <v>0</v>
      </c>
      <c r="AB239" s="95">
        <f t="shared" si="189"/>
        <v>0</v>
      </c>
      <c r="AC239" s="95">
        <f t="shared" si="189"/>
        <v>0</v>
      </c>
      <c r="AD239" s="95">
        <f t="shared" si="189"/>
        <v>0</v>
      </c>
      <c r="AE239" s="95">
        <f t="shared" si="189"/>
        <v>0</v>
      </c>
      <c r="AF239" s="95">
        <f t="shared" si="189"/>
        <v>0</v>
      </c>
      <c r="AG239" s="95">
        <f t="shared" si="189"/>
        <v>0</v>
      </c>
      <c r="AH239" s="95">
        <f t="shared" si="189"/>
        <v>0</v>
      </c>
      <c r="AI239" s="95">
        <f t="shared" si="189"/>
        <v>0</v>
      </c>
      <c r="AJ239" s="95">
        <f t="shared" si="189"/>
        <v>0</v>
      </c>
      <c r="AK239" s="95">
        <f t="shared" si="189"/>
        <v>0</v>
      </c>
      <c r="AL239" s="95">
        <f t="shared" si="189"/>
        <v>0</v>
      </c>
      <c r="AM239" s="95">
        <f t="shared" si="189"/>
        <v>0</v>
      </c>
      <c r="AN239" s="95">
        <f t="shared" si="189"/>
        <v>0</v>
      </c>
      <c r="AO239" s="95">
        <f t="shared" si="189"/>
        <v>0</v>
      </c>
      <c r="AP239" s="95">
        <f t="shared" si="189"/>
        <v>0</v>
      </c>
      <c r="AQ239" s="95">
        <f t="shared" si="189"/>
        <v>0</v>
      </c>
      <c r="AR239" s="95">
        <f t="shared" si="189"/>
        <v>0</v>
      </c>
      <c r="AS239" s="95">
        <f t="shared" si="189"/>
        <v>0</v>
      </c>
      <c r="AT239" s="95">
        <f t="shared" si="189"/>
        <v>0</v>
      </c>
      <c r="AU239" s="95">
        <f t="shared" si="189"/>
        <v>0</v>
      </c>
      <c r="AV239" s="95">
        <f t="shared" si="189"/>
        <v>0</v>
      </c>
      <c r="AW239" s="95">
        <f t="shared" si="189"/>
        <v>0</v>
      </c>
      <c r="AX239" s="95">
        <f t="shared" si="189"/>
        <v>0</v>
      </c>
      <c r="AY239" s="95">
        <f t="shared" si="189"/>
        <v>0</v>
      </c>
      <c r="AZ239" s="95">
        <f t="shared" si="189"/>
        <v>0</v>
      </c>
      <c r="BA239" s="95">
        <f t="shared" si="189"/>
        <v>0</v>
      </c>
      <c r="BB239" s="95">
        <f t="shared" si="189"/>
        <v>0</v>
      </c>
      <c r="BC239" s="95">
        <f t="shared" si="189"/>
        <v>0</v>
      </c>
      <c r="BD239" s="95">
        <f t="shared" si="189"/>
        <v>0</v>
      </c>
      <c r="BE239" s="95">
        <f t="shared" si="189"/>
        <v>0</v>
      </c>
      <c r="BF239" s="95">
        <f t="shared" si="189"/>
        <v>0</v>
      </c>
      <c r="BG239" s="95">
        <f t="shared" si="189"/>
        <v>0</v>
      </c>
      <c r="BH239" s="95">
        <f t="shared" si="189"/>
        <v>0</v>
      </c>
      <c r="BI239" s="95">
        <f t="shared" si="189"/>
        <v>0</v>
      </c>
      <c r="BJ239" s="95">
        <f t="shared" si="189"/>
        <v>0</v>
      </c>
      <c r="BK239" s="95">
        <f t="shared" si="189"/>
        <v>0</v>
      </c>
      <c r="BL239" s="95">
        <f t="shared" si="189"/>
        <v>0</v>
      </c>
      <c r="BM239" s="95">
        <f t="shared" si="189"/>
        <v>0</v>
      </c>
      <c r="BN239" s="95">
        <f t="shared" si="189"/>
        <v>0</v>
      </c>
      <c r="BO239" s="95">
        <f t="shared" si="189"/>
        <v>0</v>
      </c>
      <c r="BP239" s="95">
        <f t="shared" ref="BP239:CF239" si="190">BP311</f>
        <v>0</v>
      </c>
      <c r="BQ239" s="95">
        <f t="shared" si="190"/>
        <v>0</v>
      </c>
      <c r="BR239" s="95">
        <f t="shared" si="190"/>
        <v>0</v>
      </c>
      <c r="BS239" s="95">
        <f t="shared" si="190"/>
        <v>0</v>
      </c>
      <c r="BT239" s="95">
        <f t="shared" si="190"/>
        <v>0</v>
      </c>
      <c r="BU239" s="95">
        <f t="shared" si="190"/>
        <v>0</v>
      </c>
      <c r="BV239" s="95">
        <f t="shared" si="190"/>
        <v>0</v>
      </c>
      <c r="BW239" s="95">
        <f t="shared" si="190"/>
        <v>0</v>
      </c>
      <c r="BX239" s="95">
        <f t="shared" si="190"/>
        <v>0</v>
      </c>
      <c r="BY239" s="95">
        <f t="shared" si="190"/>
        <v>0</v>
      </c>
      <c r="BZ239" s="95">
        <f t="shared" si="190"/>
        <v>0</v>
      </c>
      <c r="CA239" s="95">
        <f t="shared" si="190"/>
        <v>0</v>
      </c>
      <c r="CB239" s="95">
        <f t="shared" si="190"/>
        <v>0</v>
      </c>
      <c r="CC239" s="95">
        <f t="shared" si="190"/>
        <v>0</v>
      </c>
      <c r="CD239" s="95">
        <f t="shared" si="190"/>
        <v>0</v>
      </c>
      <c r="CE239" s="95">
        <f t="shared" si="190"/>
        <v>0</v>
      </c>
      <c r="CF239" s="95">
        <f t="shared" si="190"/>
        <v>0</v>
      </c>
      <c r="CG239" s="95">
        <f>CG311</f>
        <v>0</v>
      </c>
      <c r="CH239" s="95">
        <f t="shared" ref="CH239:CZ239" si="191">CH311</f>
        <v>0</v>
      </c>
      <c r="CI239" s="95">
        <f t="shared" si="191"/>
        <v>0</v>
      </c>
      <c r="CJ239" s="95">
        <f t="shared" si="191"/>
        <v>0</v>
      </c>
      <c r="CK239" s="95">
        <f t="shared" si="191"/>
        <v>0</v>
      </c>
      <c r="CL239" s="95">
        <f t="shared" si="191"/>
        <v>0</v>
      </c>
      <c r="CM239" s="95">
        <f t="shared" si="191"/>
        <v>0</v>
      </c>
      <c r="CN239" s="95">
        <f t="shared" si="191"/>
        <v>0</v>
      </c>
      <c r="CO239" s="95">
        <f t="shared" si="191"/>
        <v>0</v>
      </c>
      <c r="CP239" s="95">
        <f t="shared" si="191"/>
        <v>0</v>
      </c>
      <c r="CQ239" s="95">
        <f t="shared" si="191"/>
        <v>0</v>
      </c>
      <c r="CR239" s="95">
        <f t="shared" si="191"/>
        <v>0</v>
      </c>
      <c r="CS239" s="95">
        <f t="shared" si="191"/>
        <v>0</v>
      </c>
      <c r="CT239" s="95">
        <f t="shared" si="191"/>
        <v>0</v>
      </c>
      <c r="CU239" s="95">
        <f t="shared" si="191"/>
        <v>0</v>
      </c>
      <c r="CV239" s="95">
        <f t="shared" si="191"/>
        <v>0</v>
      </c>
      <c r="CW239" s="95">
        <f t="shared" si="191"/>
        <v>0</v>
      </c>
      <c r="CX239" s="95">
        <f t="shared" si="191"/>
        <v>0</v>
      </c>
      <c r="CY239" s="95">
        <f t="shared" si="191"/>
        <v>0</v>
      </c>
      <c r="CZ239" s="95">
        <f t="shared" si="191"/>
        <v>0</v>
      </c>
    </row>
    <row r="240" spans="1:104">
      <c r="A240" t="s">
        <v>273</v>
      </c>
      <c r="C240" s="154" t="s">
        <v>471</v>
      </c>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c r="BF240" s="97"/>
      <c r="BG240" s="97"/>
      <c r="BH240" s="97"/>
      <c r="BI240" s="97"/>
      <c r="BJ240" s="97"/>
      <c r="BK240" s="97"/>
      <c r="BL240" s="97"/>
      <c r="BM240" s="97"/>
      <c r="BN240" s="97"/>
      <c r="BO240" s="97"/>
      <c r="BP240" s="97"/>
      <c r="BQ240" s="97"/>
      <c r="BR240" s="97"/>
      <c r="BS240" s="97"/>
      <c r="BT240" s="97"/>
      <c r="BU240" s="97"/>
      <c r="BV240" s="97"/>
      <c r="BW240" s="97"/>
      <c r="BX240" s="97"/>
      <c r="BY240" s="97"/>
      <c r="BZ240" s="97"/>
      <c r="CA240" s="97"/>
      <c r="CB240" s="97"/>
      <c r="CC240" s="97"/>
      <c r="CD240" s="97"/>
      <c r="CE240" s="97"/>
      <c r="CF240" s="97"/>
      <c r="CG240" s="97"/>
      <c r="CH240" s="97"/>
      <c r="CI240" s="97"/>
      <c r="CJ240" s="97"/>
      <c r="CK240" s="97"/>
      <c r="CL240" s="97"/>
      <c r="CM240" s="97"/>
      <c r="CN240" s="97"/>
      <c r="CO240" s="97"/>
      <c r="CP240" s="97"/>
      <c r="CQ240" s="97"/>
      <c r="CR240" s="97"/>
      <c r="CS240" s="97"/>
      <c r="CT240" s="97"/>
      <c r="CU240" s="97"/>
      <c r="CV240" s="97"/>
      <c r="CW240" s="97"/>
      <c r="CX240" s="97"/>
      <c r="CY240" s="97"/>
      <c r="CZ240" s="97"/>
    </row>
    <row r="241" spans="1:104">
      <c r="A241" t="s">
        <v>274</v>
      </c>
      <c r="C241" s="154" t="s">
        <v>472</v>
      </c>
      <c r="D241" s="97"/>
      <c r="E241" s="97"/>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c r="BI241" s="97"/>
      <c r="BJ241" s="97"/>
      <c r="BK241" s="97"/>
      <c r="BL241" s="97"/>
      <c r="BM241" s="97"/>
      <c r="BN241" s="97"/>
      <c r="BO241" s="97"/>
      <c r="BP241" s="97"/>
      <c r="BQ241" s="97"/>
      <c r="BR241" s="97"/>
      <c r="BS241" s="97"/>
      <c r="BT241" s="97"/>
      <c r="BU241" s="97"/>
      <c r="BV241" s="97"/>
      <c r="BW241" s="97"/>
      <c r="BX241" s="97"/>
      <c r="BY241" s="97"/>
      <c r="BZ241" s="97"/>
      <c r="CA241" s="97"/>
      <c r="CB241" s="97"/>
      <c r="CC241" s="97"/>
      <c r="CD241" s="97"/>
      <c r="CE241" s="97"/>
      <c r="CF241" s="97"/>
      <c r="CG241" s="97"/>
      <c r="CH241" s="97"/>
      <c r="CI241" s="97"/>
      <c r="CJ241" s="97"/>
      <c r="CK241" s="97"/>
      <c r="CL241" s="97"/>
      <c r="CM241" s="97"/>
      <c r="CN241" s="97"/>
      <c r="CO241" s="97"/>
      <c r="CP241" s="97"/>
      <c r="CQ241" s="97"/>
      <c r="CR241" s="97"/>
      <c r="CS241" s="97"/>
      <c r="CT241" s="97"/>
      <c r="CU241" s="97"/>
      <c r="CV241" s="97"/>
      <c r="CW241" s="97"/>
      <c r="CX241" s="97"/>
      <c r="CY241" s="97"/>
      <c r="CZ241" s="97"/>
    </row>
    <row r="242" spans="1:104">
      <c r="A242" t="s">
        <v>275</v>
      </c>
      <c r="C242" s="154" t="s">
        <v>473</v>
      </c>
      <c r="D242" s="97"/>
      <c r="E242" s="97"/>
      <c r="F242" s="97"/>
      <c r="G242" s="97"/>
      <c r="H242" s="97"/>
      <c r="I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c r="AP242" s="97"/>
      <c r="AQ242" s="97"/>
      <c r="AR242" s="97"/>
      <c r="AS242" s="97"/>
      <c r="AT242" s="97"/>
      <c r="AU242" s="97"/>
      <c r="AV242" s="97"/>
      <c r="AW242" s="97"/>
      <c r="AX242" s="97"/>
      <c r="AY242" s="97"/>
      <c r="AZ242" s="97"/>
      <c r="BA242" s="97"/>
      <c r="BB242" s="97"/>
      <c r="BC242" s="97"/>
      <c r="BD242" s="97"/>
      <c r="BE242" s="97"/>
      <c r="BF242" s="97"/>
      <c r="BG242" s="97"/>
      <c r="BH242" s="97"/>
      <c r="BI242" s="97"/>
      <c r="BJ242" s="97"/>
      <c r="BK242" s="97"/>
      <c r="BL242" s="97"/>
      <c r="BM242" s="97"/>
      <c r="BN242" s="97"/>
      <c r="BO242" s="97"/>
      <c r="BP242" s="97"/>
      <c r="BQ242" s="97"/>
      <c r="BR242" s="97"/>
      <c r="BS242" s="97"/>
      <c r="BT242" s="97"/>
      <c r="BU242" s="97"/>
      <c r="BV242" s="97"/>
      <c r="BW242" s="97"/>
      <c r="BX242" s="97"/>
      <c r="BY242" s="97"/>
      <c r="BZ242" s="97"/>
      <c r="CA242" s="97"/>
      <c r="CB242" s="97"/>
      <c r="CC242" s="97"/>
      <c r="CD242" s="97"/>
      <c r="CE242" s="97"/>
      <c r="CF242" s="97"/>
      <c r="CG242" s="97"/>
      <c r="CH242" s="97"/>
      <c r="CI242" s="97"/>
      <c r="CJ242" s="97"/>
      <c r="CK242" s="97"/>
      <c r="CL242" s="97"/>
      <c r="CM242" s="97"/>
      <c r="CN242" s="97"/>
      <c r="CO242" s="97"/>
      <c r="CP242" s="97"/>
      <c r="CQ242" s="97"/>
      <c r="CR242" s="97"/>
      <c r="CS242" s="97"/>
      <c r="CT242" s="97"/>
      <c r="CU242" s="97"/>
      <c r="CV242" s="97"/>
      <c r="CW242" s="97"/>
      <c r="CX242" s="97"/>
      <c r="CY242" s="97"/>
      <c r="CZ242" s="97"/>
    </row>
    <row r="243" spans="1:104">
      <c r="A243" t="s">
        <v>276</v>
      </c>
      <c r="C243" s="154" t="s">
        <v>474</v>
      </c>
      <c r="D243" s="97"/>
      <c r="E243" s="97"/>
      <c r="F243" s="97"/>
      <c r="G243" s="97"/>
      <c r="H243" s="97"/>
      <c r="I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c r="AU243" s="97"/>
      <c r="AV243" s="97"/>
      <c r="AW243" s="97"/>
      <c r="AX243" s="97"/>
      <c r="AY243" s="97"/>
      <c r="AZ243" s="97"/>
      <c r="BA243" s="97"/>
      <c r="BB243" s="97"/>
      <c r="BC243" s="97"/>
      <c r="BD243" s="97"/>
      <c r="BE243" s="97"/>
      <c r="BF243" s="97"/>
      <c r="BG243" s="97"/>
      <c r="BH243" s="97"/>
      <c r="BI243" s="97"/>
      <c r="BJ243" s="97"/>
      <c r="BK243" s="97"/>
      <c r="BL243" s="97"/>
      <c r="BM243" s="97"/>
      <c r="BN243" s="97"/>
      <c r="BO243" s="97"/>
      <c r="BP243" s="97"/>
      <c r="BQ243" s="97"/>
      <c r="BR243" s="97"/>
      <c r="BS243" s="97"/>
      <c r="BT243" s="97"/>
      <c r="BU243" s="97"/>
      <c r="BV243" s="97"/>
      <c r="BW243" s="97"/>
      <c r="BX243" s="97"/>
      <c r="BY243" s="97"/>
      <c r="BZ243" s="97"/>
      <c r="CA243" s="97"/>
      <c r="CB243" s="97"/>
      <c r="CC243" s="97"/>
      <c r="CD243" s="97"/>
      <c r="CE243" s="97"/>
      <c r="CF243" s="97"/>
      <c r="CG243" s="97"/>
      <c r="CH243" s="97"/>
      <c r="CI243" s="97"/>
      <c r="CJ243" s="97"/>
      <c r="CK243" s="97"/>
      <c r="CL243" s="97"/>
      <c r="CM243" s="97"/>
      <c r="CN243" s="97"/>
      <c r="CO243" s="97"/>
      <c r="CP243" s="97"/>
      <c r="CQ243" s="97"/>
      <c r="CR243" s="97"/>
      <c r="CS243" s="97"/>
      <c r="CT243" s="97"/>
      <c r="CU243" s="97"/>
      <c r="CV243" s="97"/>
      <c r="CW243" s="97"/>
      <c r="CX243" s="97"/>
      <c r="CY243" s="97"/>
      <c r="CZ243" s="97"/>
    </row>
    <row r="244" spans="1:104">
      <c r="A244" t="s">
        <v>277</v>
      </c>
      <c r="C244" s="154" t="s">
        <v>475</v>
      </c>
      <c r="D244" s="97"/>
      <c r="E244" s="97"/>
      <c r="F244" s="97"/>
      <c r="G244" s="97"/>
      <c r="H244" s="97"/>
      <c r="I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F244" s="97"/>
      <c r="BG244" s="97"/>
      <c r="BH244" s="97"/>
      <c r="BI244" s="97"/>
      <c r="BJ244" s="97"/>
      <c r="BK244" s="97"/>
      <c r="BL244" s="97"/>
      <c r="BM244" s="97"/>
      <c r="BN244" s="97"/>
      <c r="BO244" s="97"/>
      <c r="BP244" s="97"/>
      <c r="BQ244" s="97"/>
      <c r="BR244" s="97"/>
      <c r="BS244" s="97"/>
      <c r="BT244" s="97"/>
      <c r="BU244" s="97"/>
      <c r="BV244" s="97"/>
      <c r="BW244" s="97"/>
      <c r="BX244" s="97"/>
      <c r="BY244" s="97"/>
      <c r="BZ244" s="97"/>
      <c r="CA244" s="97"/>
      <c r="CB244" s="97"/>
      <c r="CC244" s="97"/>
      <c r="CD244" s="97"/>
      <c r="CE244" s="97"/>
      <c r="CF244" s="97"/>
      <c r="CG244" s="97"/>
      <c r="CH244" s="97"/>
      <c r="CI244" s="97"/>
      <c r="CJ244" s="97"/>
      <c r="CK244" s="97"/>
      <c r="CL244" s="97"/>
      <c r="CM244" s="97"/>
      <c r="CN244" s="97"/>
      <c r="CO244" s="97"/>
      <c r="CP244" s="97"/>
      <c r="CQ244" s="97"/>
      <c r="CR244" s="97"/>
      <c r="CS244" s="97"/>
      <c r="CT244" s="97"/>
      <c r="CU244" s="97"/>
      <c r="CV244" s="97"/>
      <c r="CW244" s="97"/>
      <c r="CX244" s="97"/>
      <c r="CY244" s="97"/>
      <c r="CZ244" s="97"/>
    </row>
    <row r="245" spans="1:104">
      <c r="A245" t="s">
        <v>278</v>
      </c>
      <c r="C245" s="154" t="s">
        <v>476</v>
      </c>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7"/>
      <c r="AK245" s="97"/>
      <c r="AL245" s="97"/>
      <c r="AM245" s="97"/>
      <c r="AN245" s="97"/>
      <c r="AO245" s="97"/>
      <c r="AP245" s="97"/>
      <c r="AQ245" s="97"/>
      <c r="AR245" s="97"/>
      <c r="AS245" s="97"/>
      <c r="AT245" s="97"/>
      <c r="AU245" s="97"/>
      <c r="AV245" s="97"/>
      <c r="AW245" s="97"/>
      <c r="AX245" s="97"/>
      <c r="AY245" s="97"/>
      <c r="AZ245" s="97"/>
      <c r="BA245" s="97"/>
      <c r="BB245" s="97"/>
      <c r="BC245" s="97"/>
      <c r="BD245" s="97"/>
      <c r="BE245" s="97"/>
      <c r="BF245" s="97"/>
      <c r="BG245" s="97"/>
      <c r="BH245" s="97"/>
      <c r="BI245" s="97"/>
      <c r="BJ245" s="97"/>
      <c r="BK245" s="97"/>
      <c r="BL245" s="97"/>
      <c r="BM245" s="97"/>
      <c r="BN245" s="97"/>
      <c r="BO245" s="97"/>
      <c r="BP245" s="97"/>
      <c r="BQ245" s="97"/>
      <c r="BR245" s="97"/>
      <c r="BS245" s="97"/>
      <c r="BT245" s="97"/>
      <c r="BU245" s="97"/>
      <c r="BV245" s="97"/>
      <c r="BW245" s="97"/>
      <c r="BX245" s="97"/>
      <c r="BY245" s="97"/>
      <c r="BZ245" s="97"/>
      <c r="CA245" s="97"/>
      <c r="CB245" s="97"/>
      <c r="CC245" s="97"/>
      <c r="CD245" s="97"/>
      <c r="CE245" s="97"/>
      <c r="CF245" s="97"/>
      <c r="CG245" s="97"/>
      <c r="CH245" s="97"/>
      <c r="CI245" s="97"/>
      <c r="CJ245" s="97"/>
      <c r="CK245" s="97"/>
      <c r="CL245" s="97"/>
      <c r="CM245" s="97"/>
      <c r="CN245" s="97"/>
      <c r="CO245" s="97"/>
      <c r="CP245" s="97"/>
      <c r="CQ245" s="97"/>
      <c r="CR245" s="97"/>
      <c r="CS245" s="97"/>
      <c r="CT245" s="97"/>
      <c r="CU245" s="97"/>
      <c r="CV245" s="97"/>
      <c r="CW245" s="97"/>
      <c r="CX245" s="97"/>
      <c r="CY245" s="97"/>
      <c r="CZ245" s="97"/>
    </row>
    <row r="246" spans="1:104">
      <c r="A246" t="s">
        <v>279</v>
      </c>
      <c r="C246" s="154" t="s">
        <v>477</v>
      </c>
      <c r="D246" s="97"/>
      <c r="E246" s="97"/>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c r="AJ246" s="97"/>
      <c r="AK246" s="97"/>
      <c r="AL246" s="97"/>
      <c r="AM246" s="97"/>
      <c r="AN246" s="97"/>
      <c r="AO246" s="97"/>
      <c r="AP246" s="97"/>
      <c r="AQ246" s="97"/>
      <c r="AR246" s="97"/>
      <c r="AS246" s="97"/>
      <c r="AT246" s="97"/>
      <c r="AU246" s="97"/>
      <c r="AV246" s="97"/>
      <c r="AW246" s="97"/>
      <c r="AX246" s="97"/>
      <c r="AY246" s="97"/>
      <c r="AZ246" s="97"/>
      <c r="BA246" s="97"/>
      <c r="BB246" s="97"/>
      <c r="BC246" s="97"/>
      <c r="BD246" s="97"/>
      <c r="BE246" s="97"/>
      <c r="BF246" s="97"/>
      <c r="BG246" s="97"/>
      <c r="BH246" s="97"/>
      <c r="BI246" s="97"/>
      <c r="BJ246" s="97"/>
      <c r="BK246" s="97"/>
      <c r="BL246" s="97"/>
      <c r="BM246" s="97"/>
      <c r="BN246" s="97"/>
      <c r="BO246" s="97"/>
      <c r="BP246" s="97"/>
      <c r="BQ246" s="97"/>
      <c r="BR246" s="97"/>
      <c r="BS246" s="97"/>
      <c r="BT246" s="97"/>
      <c r="BU246" s="97"/>
      <c r="BV246" s="97"/>
      <c r="BW246" s="97"/>
      <c r="BX246" s="97"/>
      <c r="BY246" s="97"/>
      <c r="BZ246" s="97"/>
      <c r="CA246" s="97"/>
      <c r="CB246" s="97"/>
      <c r="CC246" s="97"/>
      <c r="CD246" s="97"/>
      <c r="CE246" s="97"/>
      <c r="CF246" s="97"/>
      <c r="CG246" s="97"/>
      <c r="CH246" s="97"/>
      <c r="CI246" s="97"/>
      <c r="CJ246" s="97"/>
      <c r="CK246" s="97"/>
      <c r="CL246" s="97"/>
      <c r="CM246" s="97"/>
      <c r="CN246" s="97"/>
      <c r="CO246" s="97"/>
      <c r="CP246" s="97"/>
      <c r="CQ246" s="97"/>
      <c r="CR246" s="97"/>
      <c r="CS246" s="97"/>
      <c r="CT246" s="97"/>
      <c r="CU246" s="97"/>
      <c r="CV246" s="97"/>
      <c r="CW246" s="97"/>
      <c r="CX246" s="97"/>
      <c r="CY246" s="97"/>
      <c r="CZ246" s="97"/>
    </row>
    <row r="247" spans="1:104">
      <c r="A247" t="s">
        <v>280</v>
      </c>
      <c r="C247" s="154" t="s">
        <v>489</v>
      </c>
      <c r="D247" s="97"/>
      <c r="E247" s="97"/>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c r="AI247" s="97"/>
      <c r="AJ247" s="97"/>
      <c r="AK247" s="97"/>
      <c r="AL247" s="97"/>
      <c r="AM247" s="97"/>
      <c r="AN247" s="97"/>
      <c r="AO247" s="97"/>
      <c r="AP247" s="97"/>
      <c r="AQ247" s="97"/>
      <c r="AR247" s="97"/>
      <c r="AS247" s="97"/>
      <c r="AT247" s="97"/>
      <c r="AU247" s="97"/>
      <c r="AV247" s="97"/>
      <c r="AW247" s="97"/>
      <c r="AX247" s="97"/>
      <c r="AY247" s="97"/>
      <c r="AZ247" s="97"/>
      <c r="BA247" s="97"/>
      <c r="BB247" s="97"/>
      <c r="BC247" s="97"/>
      <c r="BD247" s="97"/>
      <c r="BE247" s="97"/>
      <c r="BF247" s="97"/>
      <c r="BG247" s="97"/>
      <c r="BH247" s="97"/>
      <c r="BI247" s="97"/>
      <c r="BJ247" s="97"/>
      <c r="BK247" s="97"/>
      <c r="BL247" s="97"/>
      <c r="BM247" s="97"/>
      <c r="BN247" s="97"/>
      <c r="BO247" s="97"/>
      <c r="BP247" s="97"/>
      <c r="BQ247" s="97"/>
      <c r="BR247" s="97"/>
      <c r="BS247" s="97"/>
      <c r="BT247" s="97"/>
      <c r="BU247" s="97"/>
      <c r="BV247" s="97"/>
      <c r="BW247" s="97"/>
      <c r="BX247" s="97"/>
      <c r="BY247" s="97"/>
      <c r="BZ247" s="97"/>
      <c r="CA247" s="97"/>
      <c r="CB247" s="97"/>
      <c r="CC247" s="97"/>
      <c r="CD247" s="97"/>
      <c r="CE247" s="97"/>
      <c r="CF247" s="97"/>
      <c r="CG247" s="97"/>
      <c r="CH247" s="97"/>
      <c r="CI247" s="97"/>
      <c r="CJ247" s="97"/>
      <c r="CK247" s="97"/>
      <c r="CL247" s="97"/>
      <c r="CM247" s="97"/>
      <c r="CN247" s="97"/>
      <c r="CO247" s="97"/>
      <c r="CP247" s="97"/>
      <c r="CQ247" s="97"/>
      <c r="CR247" s="97"/>
      <c r="CS247" s="97"/>
      <c r="CT247" s="97"/>
      <c r="CU247" s="97"/>
      <c r="CV247" s="97"/>
      <c r="CW247" s="97"/>
      <c r="CX247" s="97"/>
      <c r="CY247" s="97"/>
      <c r="CZ247" s="97"/>
    </row>
    <row r="248" spans="1:104">
      <c r="A248" t="s">
        <v>281</v>
      </c>
      <c r="C248" s="154" t="s">
        <v>478</v>
      </c>
      <c r="D248" s="95">
        <f>D313</f>
        <v>0</v>
      </c>
      <c r="E248" s="95">
        <f t="shared" ref="E248:BP248" si="192">E313</f>
        <v>0</v>
      </c>
      <c r="F248" s="95">
        <f t="shared" si="192"/>
        <v>0</v>
      </c>
      <c r="G248" s="95">
        <f t="shared" si="192"/>
        <v>0</v>
      </c>
      <c r="H248" s="95">
        <f t="shared" si="192"/>
        <v>0</v>
      </c>
      <c r="I248" s="95">
        <f t="shared" si="192"/>
        <v>0</v>
      </c>
      <c r="J248" s="95">
        <f t="shared" si="192"/>
        <v>0</v>
      </c>
      <c r="K248" s="95">
        <f t="shared" si="192"/>
        <v>0</v>
      </c>
      <c r="L248" s="95">
        <f t="shared" si="192"/>
        <v>0</v>
      </c>
      <c r="M248" s="95">
        <f t="shared" si="192"/>
        <v>0</v>
      </c>
      <c r="N248" s="95">
        <f t="shared" si="192"/>
        <v>0</v>
      </c>
      <c r="O248" s="95">
        <f t="shared" si="192"/>
        <v>0</v>
      </c>
      <c r="P248" s="95">
        <f t="shared" si="192"/>
        <v>0</v>
      </c>
      <c r="Q248" s="95">
        <f t="shared" si="192"/>
        <v>0</v>
      </c>
      <c r="R248" s="95">
        <f t="shared" si="192"/>
        <v>0</v>
      </c>
      <c r="S248" s="95">
        <f t="shared" si="192"/>
        <v>0</v>
      </c>
      <c r="T248" s="95">
        <f t="shared" si="192"/>
        <v>0</v>
      </c>
      <c r="U248" s="95">
        <f t="shared" si="192"/>
        <v>0</v>
      </c>
      <c r="V248" s="95">
        <f t="shared" si="192"/>
        <v>0</v>
      </c>
      <c r="W248" s="95">
        <f t="shared" si="192"/>
        <v>0</v>
      </c>
      <c r="X248" s="95">
        <f t="shared" si="192"/>
        <v>0</v>
      </c>
      <c r="Y248" s="95">
        <f t="shared" si="192"/>
        <v>0</v>
      </c>
      <c r="Z248" s="95">
        <f t="shared" si="192"/>
        <v>0</v>
      </c>
      <c r="AA248" s="95">
        <f t="shared" si="192"/>
        <v>0</v>
      </c>
      <c r="AB248" s="95">
        <f t="shared" si="192"/>
        <v>0</v>
      </c>
      <c r="AC248" s="95">
        <f t="shared" si="192"/>
        <v>0</v>
      </c>
      <c r="AD248" s="95">
        <f t="shared" si="192"/>
        <v>0</v>
      </c>
      <c r="AE248" s="95">
        <f t="shared" si="192"/>
        <v>0</v>
      </c>
      <c r="AF248" s="95">
        <f t="shared" si="192"/>
        <v>0</v>
      </c>
      <c r="AG248" s="95">
        <f t="shared" si="192"/>
        <v>0</v>
      </c>
      <c r="AH248" s="95">
        <f t="shared" si="192"/>
        <v>0</v>
      </c>
      <c r="AI248" s="95">
        <f t="shared" si="192"/>
        <v>0</v>
      </c>
      <c r="AJ248" s="95">
        <f t="shared" si="192"/>
        <v>0</v>
      </c>
      <c r="AK248" s="95">
        <f t="shared" si="192"/>
        <v>0</v>
      </c>
      <c r="AL248" s="95">
        <f t="shared" si="192"/>
        <v>0</v>
      </c>
      <c r="AM248" s="95">
        <f t="shared" si="192"/>
        <v>0</v>
      </c>
      <c r="AN248" s="95">
        <f t="shared" si="192"/>
        <v>0</v>
      </c>
      <c r="AO248" s="95">
        <f t="shared" si="192"/>
        <v>0</v>
      </c>
      <c r="AP248" s="95">
        <f t="shared" si="192"/>
        <v>0</v>
      </c>
      <c r="AQ248" s="95">
        <f t="shared" si="192"/>
        <v>0</v>
      </c>
      <c r="AR248" s="95">
        <f t="shared" si="192"/>
        <v>0</v>
      </c>
      <c r="AS248" s="95">
        <f t="shared" si="192"/>
        <v>0</v>
      </c>
      <c r="AT248" s="95">
        <f t="shared" si="192"/>
        <v>0</v>
      </c>
      <c r="AU248" s="95">
        <f t="shared" si="192"/>
        <v>0</v>
      </c>
      <c r="AV248" s="95">
        <f t="shared" si="192"/>
        <v>0</v>
      </c>
      <c r="AW248" s="95">
        <f t="shared" si="192"/>
        <v>0</v>
      </c>
      <c r="AX248" s="95">
        <f t="shared" si="192"/>
        <v>0</v>
      </c>
      <c r="AY248" s="95">
        <f t="shared" si="192"/>
        <v>0</v>
      </c>
      <c r="AZ248" s="95">
        <f t="shared" si="192"/>
        <v>0</v>
      </c>
      <c r="BA248" s="95">
        <f t="shared" si="192"/>
        <v>0</v>
      </c>
      <c r="BB248" s="95">
        <f t="shared" si="192"/>
        <v>0</v>
      </c>
      <c r="BC248" s="95">
        <f t="shared" si="192"/>
        <v>0</v>
      </c>
      <c r="BD248" s="95">
        <f t="shared" si="192"/>
        <v>0</v>
      </c>
      <c r="BE248" s="95">
        <f t="shared" si="192"/>
        <v>0</v>
      </c>
      <c r="BF248" s="95">
        <f t="shared" si="192"/>
        <v>0</v>
      </c>
      <c r="BG248" s="95">
        <f t="shared" si="192"/>
        <v>0</v>
      </c>
      <c r="BH248" s="95">
        <f t="shared" si="192"/>
        <v>0</v>
      </c>
      <c r="BI248" s="95">
        <f t="shared" si="192"/>
        <v>0</v>
      </c>
      <c r="BJ248" s="95">
        <f t="shared" si="192"/>
        <v>0</v>
      </c>
      <c r="BK248" s="95">
        <f t="shared" si="192"/>
        <v>0</v>
      </c>
      <c r="BL248" s="95">
        <f t="shared" si="192"/>
        <v>0</v>
      </c>
      <c r="BM248" s="95">
        <f t="shared" si="192"/>
        <v>0</v>
      </c>
      <c r="BN248" s="95">
        <f t="shared" si="192"/>
        <v>0</v>
      </c>
      <c r="BO248" s="95">
        <f t="shared" si="192"/>
        <v>0</v>
      </c>
      <c r="BP248" s="95">
        <f t="shared" si="192"/>
        <v>0</v>
      </c>
      <c r="BQ248" s="95">
        <f t="shared" ref="BQ248:CZ248" si="193">BQ313</f>
        <v>0</v>
      </c>
      <c r="BR248" s="95">
        <f t="shared" si="193"/>
        <v>0</v>
      </c>
      <c r="BS248" s="95">
        <f t="shared" si="193"/>
        <v>0</v>
      </c>
      <c r="BT248" s="95">
        <f t="shared" si="193"/>
        <v>0</v>
      </c>
      <c r="BU248" s="95">
        <f t="shared" si="193"/>
        <v>0</v>
      </c>
      <c r="BV248" s="95">
        <f t="shared" si="193"/>
        <v>0</v>
      </c>
      <c r="BW248" s="95">
        <f t="shared" si="193"/>
        <v>0</v>
      </c>
      <c r="BX248" s="95">
        <f t="shared" si="193"/>
        <v>0</v>
      </c>
      <c r="BY248" s="95">
        <f t="shared" si="193"/>
        <v>0</v>
      </c>
      <c r="BZ248" s="95">
        <f t="shared" si="193"/>
        <v>0</v>
      </c>
      <c r="CA248" s="95">
        <f t="shared" si="193"/>
        <v>0</v>
      </c>
      <c r="CB248" s="95">
        <f t="shared" si="193"/>
        <v>0</v>
      </c>
      <c r="CC248" s="95">
        <f t="shared" si="193"/>
        <v>0</v>
      </c>
      <c r="CD248" s="95">
        <f t="shared" si="193"/>
        <v>0</v>
      </c>
      <c r="CE248" s="95">
        <f t="shared" si="193"/>
        <v>0</v>
      </c>
      <c r="CF248" s="95">
        <f t="shared" si="193"/>
        <v>0</v>
      </c>
      <c r="CG248" s="95">
        <f t="shared" si="193"/>
        <v>0</v>
      </c>
      <c r="CH248" s="95">
        <f t="shared" si="193"/>
        <v>0</v>
      </c>
      <c r="CI248" s="95">
        <f t="shared" si="193"/>
        <v>0</v>
      </c>
      <c r="CJ248" s="95">
        <f t="shared" si="193"/>
        <v>0</v>
      </c>
      <c r="CK248" s="95">
        <f t="shared" si="193"/>
        <v>0</v>
      </c>
      <c r="CL248" s="95">
        <f t="shared" si="193"/>
        <v>0</v>
      </c>
      <c r="CM248" s="95">
        <f t="shared" si="193"/>
        <v>0</v>
      </c>
      <c r="CN248" s="95">
        <f t="shared" si="193"/>
        <v>0</v>
      </c>
      <c r="CO248" s="95">
        <f t="shared" si="193"/>
        <v>0</v>
      </c>
      <c r="CP248" s="95">
        <f t="shared" si="193"/>
        <v>0</v>
      </c>
      <c r="CQ248" s="95">
        <f t="shared" si="193"/>
        <v>0</v>
      </c>
      <c r="CR248" s="95">
        <f t="shared" si="193"/>
        <v>0</v>
      </c>
      <c r="CS248" s="95">
        <f t="shared" si="193"/>
        <v>0</v>
      </c>
      <c r="CT248" s="95">
        <f t="shared" si="193"/>
        <v>0</v>
      </c>
      <c r="CU248" s="95">
        <f t="shared" si="193"/>
        <v>0</v>
      </c>
      <c r="CV248" s="95">
        <f t="shared" si="193"/>
        <v>0</v>
      </c>
      <c r="CW248" s="95">
        <f t="shared" si="193"/>
        <v>0</v>
      </c>
      <c r="CX248" s="95">
        <f t="shared" si="193"/>
        <v>0</v>
      </c>
      <c r="CY248" s="95">
        <f t="shared" si="193"/>
        <v>0</v>
      </c>
      <c r="CZ248" s="95">
        <f t="shared" si="193"/>
        <v>0</v>
      </c>
    </row>
    <row r="249" spans="1:104">
      <c r="A249" t="s">
        <v>282</v>
      </c>
      <c r="C249" s="154" t="s">
        <v>479</v>
      </c>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c r="AJ249" s="97"/>
      <c r="AK249" s="97"/>
      <c r="AL249" s="97"/>
      <c r="AM249" s="97"/>
      <c r="AN249" s="97"/>
      <c r="AO249" s="97"/>
      <c r="AP249" s="97"/>
      <c r="AQ249" s="97"/>
      <c r="AR249" s="97"/>
      <c r="AS249" s="97"/>
      <c r="AT249" s="97"/>
      <c r="AU249" s="97"/>
      <c r="AV249" s="97"/>
      <c r="AW249" s="97"/>
      <c r="AX249" s="97"/>
      <c r="AY249" s="97"/>
      <c r="AZ249" s="97"/>
      <c r="BA249" s="97"/>
      <c r="BB249" s="97"/>
      <c r="BC249" s="97"/>
      <c r="BD249" s="97"/>
      <c r="BE249" s="97"/>
      <c r="BF249" s="97"/>
      <c r="BG249" s="97"/>
      <c r="BH249" s="97"/>
      <c r="BI249" s="97"/>
      <c r="BJ249" s="97"/>
      <c r="BK249" s="97"/>
      <c r="BL249" s="97"/>
      <c r="BM249" s="97"/>
      <c r="BN249" s="97"/>
      <c r="BO249" s="97"/>
      <c r="BP249" s="97"/>
      <c r="BQ249" s="97"/>
      <c r="BR249" s="97"/>
      <c r="BS249" s="97"/>
      <c r="BT249" s="97"/>
      <c r="BU249" s="97"/>
      <c r="BV249" s="97"/>
      <c r="BW249" s="97"/>
      <c r="BX249" s="97"/>
      <c r="BY249" s="97"/>
      <c r="BZ249" s="97"/>
      <c r="CA249" s="97"/>
      <c r="CB249" s="97"/>
      <c r="CC249" s="97"/>
      <c r="CD249" s="97"/>
      <c r="CE249" s="97"/>
      <c r="CF249" s="97"/>
      <c r="CG249" s="97"/>
      <c r="CH249" s="97"/>
      <c r="CI249" s="97"/>
      <c r="CJ249" s="97"/>
      <c r="CK249" s="97"/>
      <c r="CL249" s="97"/>
      <c r="CM249" s="97"/>
      <c r="CN249" s="97"/>
      <c r="CO249" s="97"/>
      <c r="CP249" s="97"/>
      <c r="CQ249" s="97"/>
      <c r="CR249" s="97"/>
      <c r="CS249" s="97"/>
      <c r="CT249" s="97"/>
      <c r="CU249" s="97"/>
      <c r="CV249" s="97"/>
      <c r="CW249" s="97"/>
      <c r="CX249" s="97"/>
      <c r="CY249" s="97"/>
      <c r="CZ249" s="97"/>
    </row>
    <row r="250" spans="1:104">
      <c r="A250" t="s">
        <v>283</v>
      </c>
      <c r="C250" s="155" t="s">
        <v>569</v>
      </c>
      <c r="D250" s="95">
        <f t="shared" ref="D250:AI250" si="194">SUM(D232:D249)</f>
        <v>0</v>
      </c>
      <c r="E250" s="95">
        <f t="shared" si="194"/>
        <v>0</v>
      </c>
      <c r="F250" s="95">
        <f t="shared" si="194"/>
        <v>0</v>
      </c>
      <c r="G250" s="95">
        <f t="shared" si="194"/>
        <v>0</v>
      </c>
      <c r="H250" s="95">
        <f t="shared" si="194"/>
        <v>0</v>
      </c>
      <c r="I250" s="95">
        <f t="shared" si="194"/>
        <v>0</v>
      </c>
      <c r="J250" s="95">
        <f t="shared" si="194"/>
        <v>0</v>
      </c>
      <c r="K250" s="95">
        <f t="shared" si="194"/>
        <v>0</v>
      </c>
      <c r="L250" s="95">
        <f t="shared" si="194"/>
        <v>0</v>
      </c>
      <c r="M250" s="95">
        <f t="shared" si="194"/>
        <v>0</v>
      </c>
      <c r="N250" s="95">
        <f t="shared" si="194"/>
        <v>0</v>
      </c>
      <c r="O250" s="95">
        <f t="shared" si="194"/>
        <v>0</v>
      </c>
      <c r="P250" s="95">
        <f t="shared" si="194"/>
        <v>0</v>
      </c>
      <c r="Q250" s="95">
        <f t="shared" si="194"/>
        <v>0</v>
      </c>
      <c r="R250" s="95">
        <f t="shared" si="194"/>
        <v>0</v>
      </c>
      <c r="S250" s="95">
        <f t="shared" si="194"/>
        <v>0</v>
      </c>
      <c r="T250" s="95">
        <f t="shared" si="194"/>
        <v>0</v>
      </c>
      <c r="U250" s="95">
        <f t="shared" si="194"/>
        <v>0</v>
      </c>
      <c r="V250" s="95">
        <f t="shared" si="194"/>
        <v>0</v>
      </c>
      <c r="W250" s="95">
        <f t="shared" si="194"/>
        <v>0</v>
      </c>
      <c r="X250" s="95">
        <f t="shared" si="194"/>
        <v>0</v>
      </c>
      <c r="Y250" s="95">
        <f t="shared" si="194"/>
        <v>0</v>
      </c>
      <c r="Z250" s="95">
        <f t="shared" si="194"/>
        <v>0</v>
      </c>
      <c r="AA250" s="95">
        <f t="shared" si="194"/>
        <v>0</v>
      </c>
      <c r="AB250" s="95">
        <f t="shared" si="194"/>
        <v>0</v>
      </c>
      <c r="AC250" s="95">
        <f t="shared" si="194"/>
        <v>0</v>
      </c>
      <c r="AD250" s="95">
        <f t="shared" si="194"/>
        <v>0</v>
      </c>
      <c r="AE250" s="95">
        <f t="shared" si="194"/>
        <v>0</v>
      </c>
      <c r="AF250" s="95">
        <f t="shared" si="194"/>
        <v>0</v>
      </c>
      <c r="AG250" s="95">
        <f t="shared" si="194"/>
        <v>0</v>
      </c>
      <c r="AH250" s="95">
        <f t="shared" si="194"/>
        <v>0</v>
      </c>
      <c r="AI250" s="95">
        <f t="shared" si="194"/>
        <v>0</v>
      </c>
      <c r="AJ250" s="95">
        <f t="shared" ref="AJ250:BO250" si="195">SUM(AJ232:AJ249)</f>
        <v>0</v>
      </c>
      <c r="AK250" s="95">
        <f t="shared" si="195"/>
        <v>0</v>
      </c>
      <c r="AL250" s="95">
        <f t="shared" si="195"/>
        <v>0</v>
      </c>
      <c r="AM250" s="95">
        <f t="shared" si="195"/>
        <v>0</v>
      </c>
      <c r="AN250" s="95">
        <f t="shared" si="195"/>
        <v>0</v>
      </c>
      <c r="AO250" s="95">
        <f t="shared" si="195"/>
        <v>0</v>
      </c>
      <c r="AP250" s="95">
        <f t="shared" si="195"/>
        <v>0</v>
      </c>
      <c r="AQ250" s="95">
        <f t="shared" si="195"/>
        <v>0</v>
      </c>
      <c r="AR250" s="95">
        <f t="shared" si="195"/>
        <v>0</v>
      </c>
      <c r="AS250" s="95">
        <f t="shared" si="195"/>
        <v>0</v>
      </c>
      <c r="AT250" s="95">
        <f t="shared" si="195"/>
        <v>0</v>
      </c>
      <c r="AU250" s="95">
        <f t="shared" si="195"/>
        <v>0</v>
      </c>
      <c r="AV250" s="95">
        <f t="shared" si="195"/>
        <v>0</v>
      </c>
      <c r="AW250" s="95">
        <f t="shared" si="195"/>
        <v>0</v>
      </c>
      <c r="AX250" s="95">
        <f t="shared" si="195"/>
        <v>0</v>
      </c>
      <c r="AY250" s="95">
        <f t="shared" si="195"/>
        <v>0</v>
      </c>
      <c r="AZ250" s="95">
        <f t="shared" si="195"/>
        <v>0</v>
      </c>
      <c r="BA250" s="95">
        <f t="shared" si="195"/>
        <v>0</v>
      </c>
      <c r="BB250" s="95">
        <f t="shared" si="195"/>
        <v>0</v>
      </c>
      <c r="BC250" s="95">
        <f t="shared" si="195"/>
        <v>0</v>
      </c>
      <c r="BD250" s="95">
        <f t="shared" si="195"/>
        <v>0</v>
      </c>
      <c r="BE250" s="95">
        <f t="shared" si="195"/>
        <v>0</v>
      </c>
      <c r="BF250" s="95">
        <f t="shared" si="195"/>
        <v>0</v>
      </c>
      <c r="BG250" s="95">
        <f t="shared" si="195"/>
        <v>0</v>
      </c>
      <c r="BH250" s="95">
        <f t="shared" si="195"/>
        <v>0</v>
      </c>
      <c r="BI250" s="95">
        <f t="shared" si="195"/>
        <v>0</v>
      </c>
      <c r="BJ250" s="95">
        <f t="shared" si="195"/>
        <v>0</v>
      </c>
      <c r="BK250" s="95">
        <f t="shared" si="195"/>
        <v>0</v>
      </c>
      <c r="BL250" s="95" t="e">
        <f t="shared" si="195"/>
        <v>#REF!</v>
      </c>
      <c r="BM250" s="95" t="e">
        <f t="shared" si="195"/>
        <v>#REF!</v>
      </c>
      <c r="BN250" s="95" t="e">
        <f t="shared" si="195"/>
        <v>#REF!</v>
      </c>
      <c r="BO250" s="95" t="e">
        <f t="shared" si="195"/>
        <v>#REF!</v>
      </c>
      <c r="BP250" s="95" t="e">
        <f t="shared" ref="BP250:CU250" si="196">SUM(BP232:BP249)</f>
        <v>#REF!</v>
      </c>
      <c r="BQ250" s="95" t="e">
        <f t="shared" si="196"/>
        <v>#REF!</v>
      </c>
      <c r="BR250" s="95" t="e">
        <f t="shared" si="196"/>
        <v>#REF!</v>
      </c>
      <c r="BS250" s="95" t="e">
        <f t="shared" si="196"/>
        <v>#REF!</v>
      </c>
      <c r="BT250" s="95" t="e">
        <f t="shared" si="196"/>
        <v>#REF!</v>
      </c>
      <c r="BU250" s="95" t="e">
        <f t="shared" si="196"/>
        <v>#REF!</v>
      </c>
      <c r="BV250" s="95" t="e">
        <f t="shared" si="196"/>
        <v>#REF!</v>
      </c>
      <c r="BW250" s="95" t="e">
        <f t="shared" si="196"/>
        <v>#REF!</v>
      </c>
      <c r="BX250" s="95" t="e">
        <f t="shared" si="196"/>
        <v>#REF!</v>
      </c>
      <c r="BY250" s="95" t="e">
        <f t="shared" si="196"/>
        <v>#REF!</v>
      </c>
      <c r="BZ250" s="95" t="e">
        <f t="shared" si="196"/>
        <v>#REF!</v>
      </c>
      <c r="CA250" s="95" t="e">
        <f t="shared" si="196"/>
        <v>#REF!</v>
      </c>
      <c r="CB250" s="95" t="e">
        <f t="shared" si="196"/>
        <v>#REF!</v>
      </c>
      <c r="CC250" s="95" t="e">
        <f t="shared" si="196"/>
        <v>#REF!</v>
      </c>
      <c r="CD250" s="95" t="e">
        <f t="shared" si="196"/>
        <v>#REF!</v>
      </c>
      <c r="CE250" s="95" t="e">
        <f t="shared" si="196"/>
        <v>#REF!</v>
      </c>
      <c r="CF250" s="95" t="e">
        <f t="shared" si="196"/>
        <v>#REF!</v>
      </c>
      <c r="CG250" s="95" t="e">
        <f t="shared" si="196"/>
        <v>#REF!</v>
      </c>
      <c r="CH250" s="95" t="e">
        <f t="shared" si="196"/>
        <v>#REF!</v>
      </c>
      <c r="CI250" s="95" t="e">
        <f t="shared" si="196"/>
        <v>#REF!</v>
      </c>
      <c r="CJ250" s="95" t="e">
        <f t="shared" si="196"/>
        <v>#REF!</v>
      </c>
      <c r="CK250" s="95" t="e">
        <f t="shared" si="196"/>
        <v>#REF!</v>
      </c>
      <c r="CL250" s="95" t="e">
        <f t="shared" si="196"/>
        <v>#REF!</v>
      </c>
      <c r="CM250" s="95" t="e">
        <f t="shared" si="196"/>
        <v>#REF!</v>
      </c>
      <c r="CN250" s="95" t="e">
        <f t="shared" si="196"/>
        <v>#REF!</v>
      </c>
      <c r="CO250" s="95" t="e">
        <f t="shared" si="196"/>
        <v>#REF!</v>
      </c>
      <c r="CP250" s="95" t="e">
        <f t="shared" si="196"/>
        <v>#REF!</v>
      </c>
      <c r="CQ250" s="95" t="e">
        <f t="shared" si="196"/>
        <v>#REF!</v>
      </c>
      <c r="CR250" s="95" t="e">
        <f t="shared" si="196"/>
        <v>#REF!</v>
      </c>
      <c r="CS250" s="95" t="e">
        <f t="shared" si="196"/>
        <v>#REF!</v>
      </c>
      <c r="CT250" s="95" t="e">
        <f t="shared" si="196"/>
        <v>#REF!</v>
      </c>
      <c r="CU250" s="95" t="e">
        <f t="shared" si="196"/>
        <v>#REF!</v>
      </c>
      <c r="CV250" s="95" t="e">
        <f t="shared" ref="CV250:CZ250" si="197">SUM(CV232:CV249)</f>
        <v>#REF!</v>
      </c>
      <c r="CW250" s="95" t="e">
        <f t="shared" si="197"/>
        <v>#REF!</v>
      </c>
      <c r="CX250" s="95" t="e">
        <f t="shared" si="197"/>
        <v>#REF!</v>
      </c>
      <c r="CY250" s="95" t="e">
        <f t="shared" si="197"/>
        <v>#REF!</v>
      </c>
      <c r="CZ250" s="95" t="e">
        <f t="shared" si="197"/>
        <v>#REF!</v>
      </c>
    </row>
    <row r="251" spans="1:104">
      <c r="A251" t="s">
        <v>284</v>
      </c>
      <c r="C251" s="3"/>
      <c r="D251" s="96"/>
      <c r="E251" s="96"/>
      <c r="F251" s="96"/>
      <c r="G251" s="96"/>
      <c r="H251" s="96"/>
      <c r="I251" s="96"/>
      <c r="J251" s="96"/>
      <c r="K251" s="96"/>
      <c r="L251" s="96"/>
      <c r="M251" s="96"/>
      <c r="N251" s="96"/>
      <c r="O251" s="96"/>
      <c r="P251" s="96"/>
      <c r="Q251" s="96"/>
      <c r="R251" s="96"/>
      <c r="S251" s="96"/>
      <c r="T251" s="96"/>
      <c r="U251" s="96"/>
      <c r="V251" s="96"/>
      <c r="W251" s="96"/>
      <c r="X251" s="96"/>
      <c r="Y251" s="96"/>
      <c r="Z251" s="96"/>
      <c r="AA251" s="96"/>
      <c r="AB251" s="96"/>
      <c r="AC251" s="96"/>
      <c r="AD251" s="96"/>
      <c r="AE251" s="96"/>
      <c r="AF251" s="96"/>
      <c r="AG251" s="96"/>
      <c r="AH251" s="96"/>
      <c r="AI251" s="96"/>
      <c r="AJ251" s="96"/>
      <c r="AK251" s="96"/>
      <c r="AL251" s="96"/>
      <c r="AM251" s="96"/>
      <c r="AN251" s="96"/>
      <c r="AO251" s="96"/>
      <c r="AP251" s="96"/>
      <c r="AQ251" s="96"/>
      <c r="AR251" s="96"/>
      <c r="AS251" s="96"/>
      <c r="AT251" s="96"/>
      <c r="AU251" s="96"/>
      <c r="AV251" s="96"/>
      <c r="AW251" s="96"/>
      <c r="AX251" s="96"/>
      <c r="AY251" s="96"/>
      <c r="AZ251" s="96"/>
      <c r="BA251" s="96"/>
      <c r="BB251" s="96"/>
      <c r="BC251" s="96"/>
      <c r="BD251" s="96"/>
      <c r="BE251" s="96"/>
      <c r="BF251" s="96"/>
      <c r="BG251" s="96"/>
      <c r="BH251" s="96"/>
      <c r="BI251" s="96"/>
      <c r="BJ251" s="96"/>
      <c r="BK251" s="96"/>
      <c r="BL251" s="96"/>
      <c r="BM251" s="96"/>
      <c r="BN251" s="96"/>
      <c r="BO251" s="96"/>
      <c r="BP251" s="96"/>
      <c r="BQ251" s="96"/>
      <c r="BR251" s="96"/>
      <c r="BS251" s="96"/>
      <c r="BT251" s="96"/>
      <c r="BU251" s="96"/>
      <c r="BV251" s="96"/>
      <c r="BW251" s="96"/>
      <c r="BX251" s="96"/>
      <c r="BY251" s="96"/>
      <c r="BZ251" s="96"/>
      <c r="CA251" s="96"/>
      <c r="CB251" s="96"/>
      <c r="CC251" s="96"/>
      <c r="CD251" s="96"/>
      <c r="CE251" s="96"/>
      <c r="CF251" s="96"/>
      <c r="CG251" s="96"/>
      <c r="CH251" s="96"/>
      <c r="CI251" s="96"/>
      <c r="CJ251" s="96"/>
      <c r="CK251" s="96"/>
      <c r="CL251" s="96"/>
      <c r="CM251" s="96"/>
      <c r="CN251" s="96"/>
      <c r="CO251" s="96"/>
      <c r="CP251" s="96"/>
      <c r="CQ251" s="96"/>
      <c r="CR251" s="96"/>
      <c r="CS251" s="96"/>
      <c r="CT251" s="96"/>
      <c r="CU251" s="96"/>
      <c r="CV251" s="96"/>
      <c r="CW251" s="96"/>
      <c r="CX251" s="96"/>
      <c r="CY251" s="96"/>
      <c r="CZ251" s="96"/>
    </row>
    <row r="252" spans="1:104">
      <c r="A252" t="s">
        <v>285</v>
      </c>
      <c r="C252" s="3"/>
      <c r="D252" s="96"/>
      <c r="E252" s="96"/>
      <c r="F252" s="96"/>
      <c r="G252" s="96"/>
      <c r="H252" s="96"/>
      <c r="I252" s="96"/>
      <c r="J252" s="96"/>
      <c r="K252" s="96"/>
      <c r="L252" s="96"/>
      <c r="M252" s="96"/>
      <c r="N252" s="96"/>
      <c r="O252" s="96"/>
      <c r="P252" s="96"/>
      <c r="Q252" s="96"/>
      <c r="R252" s="96"/>
      <c r="S252" s="96"/>
      <c r="T252" s="96"/>
      <c r="U252" s="96"/>
      <c r="V252" s="96"/>
      <c r="W252" s="96"/>
      <c r="X252" s="96"/>
      <c r="Y252" s="96"/>
      <c r="Z252" s="96"/>
      <c r="AA252" s="96"/>
      <c r="AB252" s="96"/>
      <c r="AC252" s="96"/>
      <c r="AD252" s="96"/>
      <c r="AE252" s="96"/>
      <c r="AF252" s="96"/>
      <c r="AG252" s="96"/>
      <c r="AH252" s="96"/>
      <c r="AI252" s="96"/>
      <c r="AJ252" s="96"/>
      <c r="AK252" s="96"/>
      <c r="AL252" s="96"/>
      <c r="AM252" s="96"/>
      <c r="AN252" s="96"/>
      <c r="AO252" s="96"/>
      <c r="AP252" s="96"/>
      <c r="AQ252" s="96"/>
      <c r="AR252" s="96"/>
      <c r="AS252" s="96"/>
      <c r="AT252" s="96"/>
      <c r="AU252" s="96"/>
      <c r="AV252" s="96"/>
      <c r="AW252" s="96"/>
      <c r="AX252" s="96"/>
      <c r="AY252" s="96"/>
      <c r="AZ252" s="96"/>
      <c r="BA252" s="96"/>
      <c r="BB252" s="96"/>
      <c r="BC252" s="96"/>
      <c r="BD252" s="96"/>
      <c r="BE252" s="96"/>
      <c r="BF252" s="96"/>
      <c r="BG252" s="96"/>
      <c r="BH252" s="96"/>
      <c r="BI252" s="96"/>
      <c r="BJ252" s="96"/>
      <c r="BK252" s="96"/>
      <c r="BL252" s="96"/>
      <c r="BM252" s="96"/>
      <c r="BN252" s="96"/>
      <c r="BO252" s="96"/>
      <c r="BP252" s="96"/>
      <c r="BQ252" s="96"/>
      <c r="BR252" s="96"/>
      <c r="BS252" s="96"/>
      <c r="BT252" s="96"/>
      <c r="BU252" s="96"/>
      <c r="BV252" s="96"/>
      <c r="BW252" s="96"/>
      <c r="BX252" s="96"/>
      <c r="BY252" s="96"/>
      <c r="BZ252" s="96"/>
      <c r="CA252" s="96"/>
      <c r="CB252" s="96"/>
      <c r="CC252" s="96"/>
      <c r="CD252" s="96"/>
      <c r="CE252" s="96"/>
      <c r="CF252" s="96"/>
      <c r="CG252" s="96"/>
      <c r="CH252" s="96"/>
      <c r="CI252" s="96"/>
      <c r="CJ252" s="96"/>
      <c r="CK252" s="96"/>
      <c r="CL252" s="96"/>
      <c r="CM252" s="96"/>
      <c r="CN252" s="96"/>
      <c r="CO252" s="96"/>
      <c r="CP252" s="96"/>
      <c r="CQ252" s="96"/>
      <c r="CR252" s="96"/>
      <c r="CS252" s="96"/>
      <c r="CT252" s="96"/>
      <c r="CU252" s="96"/>
      <c r="CV252" s="96"/>
      <c r="CW252" s="96"/>
      <c r="CX252" s="96"/>
      <c r="CY252" s="96"/>
      <c r="CZ252" s="96"/>
    </row>
    <row r="253" spans="1:104">
      <c r="A253" t="s">
        <v>286</v>
      </c>
      <c r="B253" t="s">
        <v>655</v>
      </c>
      <c r="D253" s="96"/>
      <c r="E253" s="96"/>
      <c r="F253" s="96"/>
      <c r="G253" s="96"/>
      <c r="H253" s="96"/>
      <c r="I253" s="96"/>
      <c r="J253" s="96"/>
      <c r="K253" s="96"/>
      <c r="L253" s="96"/>
      <c r="M253" s="96"/>
      <c r="N253" s="96"/>
      <c r="O253" s="96"/>
      <c r="P253" s="96"/>
      <c r="Q253" s="96"/>
      <c r="R253" s="96"/>
      <c r="S253" s="96"/>
      <c r="T253" s="96"/>
      <c r="U253" s="96"/>
      <c r="V253" s="96"/>
      <c r="W253" s="96"/>
      <c r="X253" s="96"/>
      <c r="Y253" s="96"/>
      <c r="Z253" s="96"/>
      <c r="AA253" s="96"/>
      <c r="AB253" s="96"/>
      <c r="AC253" s="96"/>
      <c r="AD253" s="96"/>
      <c r="AE253" s="96"/>
      <c r="AF253" s="96"/>
      <c r="AG253" s="96"/>
      <c r="AH253" s="96"/>
      <c r="AI253" s="96"/>
      <c r="AJ253" s="96"/>
      <c r="AK253" s="96"/>
      <c r="AL253" s="96"/>
      <c r="AM253" s="96"/>
      <c r="AN253" s="96"/>
      <c r="AO253" s="96"/>
      <c r="AP253" s="96"/>
      <c r="AQ253" s="96"/>
      <c r="AR253" s="96"/>
      <c r="AS253" s="96"/>
      <c r="AT253" s="96"/>
      <c r="AU253" s="96"/>
      <c r="AV253" s="96"/>
      <c r="AW253" s="96"/>
      <c r="AX253" s="96"/>
      <c r="AY253" s="96"/>
      <c r="AZ253" s="96"/>
      <c r="BA253" s="96"/>
      <c r="BB253" s="96"/>
      <c r="BC253" s="96"/>
      <c r="BD253" s="96"/>
      <c r="BE253" s="96"/>
      <c r="BF253" s="96"/>
      <c r="BG253" s="96"/>
      <c r="BH253" s="96"/>
      <c r="BI253" s="96"/>
      <c r="BJ253" s="96"/>
      <c r="BK253" s="96"/>
      <c r="BL253" s="96"/>
      <c r="BM253" s="96"/>
      <c r="BN253" s="96"/>
      <c r="BO253" s="96"/>
      <c r="BP253" s="96"/>
      <c r="BQ253" s="96"/>
      <c r="BR253" s="96"/>
      <c r="BS253" s="96"/>
      <c r="BT253" s="96"/>
      <c r="BU253" s="96"/>
      <c r="BV253" s="96"/>
      <c r="BW253" s="96"/>
      <c r="BX253" s="96"/>
      <c r="BY253" s="96"/>
      <c r="BZ253" s="96"/>
      <c r="CA253" s="96"/>
      <c r="CB253" s="96"/>
      <c r="CC253" s="96"/>
      <c r="CD253" s="96"/>
      <c r="CE253" s="96"/>
      <c r="CF253" s="96"/>
      <c r="CG253" s="96"/>
      <c r="CH253" s="96"/>
      <c r="CI253" s="96"/>
      <c r="CJ253" s="96"/>
      <c r="CK253" s="96"/>
      <c r="CL253" s="96"/>
      <c r="CM253" s="96"/>
      <c r="CN253" s="96"/>
      <c r="CO253" s="96"/>
      <c r="CP253" s="96"/>
      <c r="CQ253" s="96"/>
      <c r="CR253" s="96"/>
      <c r="CS253" s="96"/>
      <c r="CT253" s="96"/>
      <c r="CU253" s="96"/>
      <c r="CV253" s="96"/>
      <c r="CW253" s="96"/>
      <c r="CX253" s="96"/>
      <c r="CY253" s="96"/>
      <c r="CZ253" s="96"/>
    </row>
    <row r="254" spans="1:104">
      <c r="A254" t="s">
        <v>287</v>
      </c>
      <c r="C254" s="155" t="s">
        <v>480</v>
      </c>
      <c r="D254" s="95">
        <f t="shared" ref="D254:AI254" si="198">MAX(0,D75-D250)</f>
        <v>0</v>
      </c>
      <c r="E254" s="95">
        <f t="shared" si="198"/>
        <v>0</v>
      </c>
      <c r="F254" s="95">
        <f t="shared" si="198"/>
        <v>0</v>
      </c>
      <c r="G254" s="95">
        <f t="shared" si="198"/>
        <v>0</v>
      </c>
      <c r="H254" s="95">
        <f t="shared" si="198"/>
        <v>0</v>
      </c>
      <c r="I254" s="95">
        <f t="shared" si="198"/>
        <v>0</v>
      </c>
      <c r="J254" s="95">
        <f t="shared" si="198"/>
        <v>0</v>
      </c>
      <c r="K254" s="95">
        <f t="shared" si="198"/>
        <v>0</v>
      </c>
      <c r="L254" s="95">
        <f t="shared" si="198"/>
        <v>0</v>
      </c>
      <c r="M254" s="95">
        <f t="shared" si="198"/>
        <v>0</v>
      </c>
      <c r="N254" s="95">
        <f t="shared" si="198"/>
        <v>0</v>
      </c>
      <c r="O254" s="95">
        <f t="shared" si="198"/>
        <v>0</v>
      </c>
      <c r="P254" s="95">
        <f t="shared" si="198"/>
        <v>0</v>
      </c>
      <c r="Q254" s="95">
        <f t="shared" si="198"/>
        <v>0</v>
      </c>
      <c r="R254" s="95">
        <f t="shared" si="198"/>
        <v>0</v>
      </c>
      <c r="S254" s="95">
        <f t="shared" si="198"/>
        <v>0</v>
      </c>
      <c r="T254" s="95">
        <f t="shared" si="198"/>
        <v>0</v>
      </c>
      <c r="U254" s="95">
        <f t="shared" si="198"/>
        <v>0</v>
      </c>
      <c r="V254" s="95">
        <f t="shared" si="198"/>
        <v>0</v>
      </c>
      <c r="W254" s="95">
        <f t="shared" si="198"/>
        <v>0</v>
      </c>
      <c r="X254" s="95">
        <f t="shared" si="198"/>
        <v>0</v>
      </c>
      <c r="Y254" s="95">
        <f t="shared" si="198"/>
        <v>0</v>
      </c>
      <c r="Z254" s="95">
        <f t="shared" si="198"/>
        <v>0</v>
      </c>
      <c r="AA254" s="95">
        <f t="shared" si="198"/>
        <v>0</v>
      </c>
      <c r="AB254" s="95">
        <f t="shared" si="198"/>
        <v>0</v>
      </c>
      <c r="AC254" s="95">
        <f t="shared" si="198"/>
        <v>0</v>
      </c>
      <c r="AD254" s="95">
        <f t="shared" si="198"/>
        <v>0</v>
      </c>
      <c r="AE254" s="95">
        <f t="shared" si="198"/>
        <v>0</v>
      </c>
      <c r="AF254" s="95">
        <f t="shared" si="198"/>
        <v>0</v>
      </c>
      <c r="AG254" s="95">
        <f t="shared" si="198"/>
        <v>0</v>
      </c>
      <c r="AH254" s="95">
        <f t="shared" si="198"/>
        <v>0</v>
      </c>
      <c r="AI254" s="95">
        <f t="shared" si="198"/>
        <v>0</v>
      </c>
      <c r="AJ254" s="95">
        <f t="shared" ref="AJ254:BO254" si="199">MAX(0,AJ75-AJ250)</f>
        <v>0</v>
      </c>
      <c r="AK254" s="95">
        <f t="shared" si="199"/>
        <v>0</v>
      </c>
      <c r="AL254" s="95">
        <f t="shared" si="199"/>
        <v>0</v>
      </c>
      <c r="AM254" s="95">
        <f t="shared" si="199"/>
        <v>0</v>
      </c>
      <c r="AN254" s="95">
        <f t="shared" si="199"/>
        <v>0</v>
      </c>
      <c r="AO254" s="95">
        <f t="shared" si="199"/>
        <v>0</v>
      </c>
      <c r="AP254" s="95">
        <f t="shared" si="199"/>
        <v>0</v>
      </c>
      <c r="AQ254" s="95">
        <f t="shared" si="199"/>
        <v>0</v>
      </c>
      <c r="AR254" s="95">
        <f t="shared" si="199"/>
        <v>0</v>
      </c>
      <c r="AS254" s="95">
        <f t="shared" si="199"/>
        <v>0</v>
      </c>
      <c r="AT254" s="95">
        <f t="shared" si="199"/>
        <v>0</v>
      </c>
      <c r="AU254" s="95">
        <f t="shared" si="199"/>
        <v>0</v>
      </c>
      <c r="AV254" s="95">
        <f t="shared" si="199"/>
        <v>0</v>
      </c>
      <c r="AW254" s="95">
        <f t="shared" si="199"/>
        <v>0</v>
      </c>
      <c r="AX254" s="95">
        <f t="shared" si="199"/>
        <v>0</v>
      </c>
      <c r="AY254" s="95">
        <f t="shared" si="199"/>
        <v>0</v>
      </c>
      <c r="AZ254" s="95">
        <f t="shared" si="199"/>
        <v>0</v>
      </c>
      <c r="BA254" s="95">
        <f t="shared" si="199"/>
        <v>0</v>
      </c>
      <c r="BB254" s="95">
        <f t="shared" si="199"/>
        <v>0</v>
      </c>
      <c r="BC254" s="95">
        <f t="shared" si="199"/>
        <v>0</v>
      </c>
      <c r="BD254" s="95">
        <f t="shared" si="199"/>
        <v>0</v>
      </c>
      <c r="BE254" s="95">
        <f t="shared" si="199"/>
        <v>0</v>
      </c>
      <c r="BF254" s="95">
        <f t="shared" si="199"/>
        <v>0</v>
      </c>
      <c r="BG254" s="95">
        <f t="shared" si="199"/>
        <v>0</v>
      </c>
      <c r="BH254" s="95">
        <f t="shared" si="199"/>
        <v>0</v>
      </c>
      <c r="BI254" s="95">
        <f t="shared" si="199"/>
        <v>0</v>
      </c>
      <c r="BJ254" s="95">
        <f t="shared" si="199"/>
        <v>0</v>
      </c>
      <c r="BK254" s="95">
        <f t="shared" si="199"/>
        <v>0</v>
      </c>
      <c r="BL254" s="95" t="e">
        <f t="shared" si="199"/>
        <v>#REF!</v>
      </c>
      <c r="BM254" s="95" t="e">
        <f t="shared" si="199"/>
        <v>#REF!</v>
      </c>
      <c r="BN254" s="95" t="e">
        <f t="shared" si="199"/>
        <v>#REF!</v>
      </c>
      <c r="BO254" s="95" t="e">
        <f t="shared" si="199"/>
        <v>#REF!</v>
      </c>
      <c r="BP254" s="95" t="e">
        <f t="shared" ref="BP254:CZ254" si="200">MAX(0,BP75-BP250)</f>
        <v>#REF!</v>
      </c>
      <c r="BQ254" s="95" t="e">
        <f t="shared" si="200"/>
        <v>#REF!</v>
      </c>
      <c r="BR254" s="95" t="e">
        <f t="shared" si="200"/>
        <v>#REF!</v>
      </c>
      <c r="BS254" s="95" t="e">
        <f t="shared" si="200"/>
        <v>#REF!</v>
      </c>
      <c r="BT254" s="95" t="e">
        <f t="shared" si="200"/>
        <v>#REF!</v>
      </c>
      <c r="BU254" s="95" t="e">
        <f t="shared" si="200"/>
        <v>#REF!</v>
      </c>
      <c r="BV254" s="95" t="e">
        <f t="shared" si="200"/>
        <v>#REF!</v>
      </c>
      <c r="BW254" s="95" t="e">
        <f t="shared" si="200"/>
        <v>#REF!</v>
      </c>
      <c r="BX254" s="95" t="e">
        <f t="shared" si="200"/>
        <v>#REF!</v>
      </c>
      <c r="BY254" s="95" t="e">
        <f t="shared" si="200"/>
        <v>#REF!</v>
      </c>
      <c r="BZ254" s="95" t="e">
        <f t="shared" si="200"/>
        <v>#REF!</v>
      </c>
      <c r="CA254" s="95" t="e">
        <f t="shared" si="200"/>
        <v>#REF!</v>
      </c>
      <c r="CB254" s="95" t="e">
        <f t="shared" si="200"/>
        <v>#REF!</v>
      </c>
      <c r="CC254" s="95" t="e">
        <f t="shared" si="200"/>
        <v>#REF!</v>
      </c>
      <c r="CD254" s="95" t="e">
        <f t="shared" si="200"/>
        <v>#REF!</v>
      </c>
      <c r="CE254" s="95" t="e">
        <f t="shared" si="200"/>
        <v>#REF!</v>
      </c>
      <c r="CF254" s="95" t="e">
        <f t="shared" si="200"/>
        <v>#REF!</v>
      </c>
      <c r="CG254" s="95" t="e">
        <f t="shared" si="200"/>
        <v>#REF!</v>
      </c>
      <c r="CH254" s="95" t="e">
        <f t="shared" si="200"/>
        <v>#REF!</v>
      </c>
      <c r="CI254" s="95" t="e">
        <f t="shared" si="200"/>
        <v>#REF!</v>
      </c>
      <c r="CJ254" s="95" t="e">
        <f t="shared" si="200"/>
        <v>#REF!</v>
      </c>
      <c r="CK254" s="95" t="e">
        <f t="shared" si="200"/>
        <v>#REF!</v>
      </c>
      <c r="CL254" s="95" t="e">
        <f t="shared" si="200"/>
        <v>#REF!</v>
      </c>
      <c r="CM254" s="95" t="e">
        <f t="shared" si="200"/>
        <v>#REF!</v>
      </c>
      <c r="CN254" s="95" t="e">
        <f t="shared" si="200"/>
        <v>#REF!</v>
      </c>
      <c r="CO254" s="95" t="e">
        <f t="shared" si="200"/>
        <v>#REF!</v>
      </c>
      <c r="CP254" s="95" t="e">
        <f t="shared" si="200"/>
        <v>#REF!</v>
      </c>
      <c r="CQ254" s="95" t="e">
        <f t="shared" si="200"/>
        <v>#REF!</v>
      </c>
      <c r="CR254" s="95" t="e">
        <f t="shared" si="200"/>
        <v>#REF!</v>
      </c>
      <c r="CS254" s="95" t="e">
        <f t="shared" si="200"/>
        <v>#REF!</v>
      </c>
      <c r="CT254" s="95" t="e">
        <f t="shared" si="200"/>
        <v>#REF!</v>
      </c>
      <c r="CU254" s="95" t="e">
        <f t="shared" si="200"/>
        <v>#REF!</v>
      </c>
      <c r="CV254" s="95" t="e">
        <f t="shared" si="200"/>
        <v>#REF!</v>
      </c>
      <c r="CW254" s="95" t="e">
        <f t="shared" si="200"/>
        <v>#REF!</v>
      </c>
      <c r="CX254" s="95" t="e">
        <f t="shared" si="200"/>
        <v>#REF!</v>
      </c>
      <c r="CY254" s="95" t="e">
        <f t="shared" si="200"/>
        <v>#REF!</v>
      </c>
      <c r="CZ254" s="95" t="e">
        <f t="shared" si="200"/>
        <v>#REF!</v>
      </c>
    </row>
    <row r="255" spans="1:104">
      <c r="A255" t="s">
        <v>288</v>
      </c>
      <c r="D255" s="96"/>
      <c r="E255" s="96"/>
      <c r="F255" s="96"/>
      <c r="G255" s="96"/>
      <c r="H255" s="96"/>
      <c r="I255" s="96"/>
      <c r="J255" s="96"/>
      <c r="K255" s="96"/>
      <c r="L255" s="96"/>
      <c r="M255" s="96"/>
      <c r="N255" s="96"/>
      <c r="O255" s="96"/>
      <c r="P255" s="96"/>
      <c r="Q255" s="96"/>
      <c r="R255" s="96"/>
      <c r="S255" s="96"/>
      <c r="T255" s="96"/>
      <c r="U255" s="96"/>
      <c r="V255" s="96"/>
      <c r="W255" s="96"/>
      <c r="X255" s="96"/>
      <c r="Y255" s="96"/>
      <c r="Z255" s="96"/>
      <c r="AA255" s="96"/>
      <c r="AB255" s="96"/>
      <c r="AC255" s="96"/>
      <c r="AD255" s="96"/>
      <c r="AE255" s="96"/>
      <c r="AF255" s="96"/>
      <c r="AG255" s="96"/>
      <c r="AH255" s="96"/>
      <c r="AI255" s="96"/>
      <c r="AJ255" s="96"/>
      <c r="AK255" s="96"/>
      <c r="AL255" s="96"/>
      <c r="AM255" s="96"/>
      <c r="AN255" s="96"/>
      <c r="AO255" s="96"/>
      <c r="AP255" s="96"/>
      <c r="AQ255" s="96"/>
      <c r="AR255" s="96"/>
      <c r="AS255" s="96"/>
      <c r="AT255" s="96"/>
      <c r="AU255" s="96"/>
      <c r="AV255" s="96"/>
      <c r="AW255" s="96"/>
      <c r="AX255" s="96"/>
      <c r="AY255" s="96"/>
      <c r="AZ255" s="96"/>
      <c r="BA255" s="96"/>
      <c r="BB255" s="96"/>
      <c r="BC255" s="96"/>
      <c r="BD255" s="96"/>
      <c r="BE255" s="96"/>
      <c r="BF255" s="96"/>
      <c r="BG255" s="96"/>
      <c r="BH255" s="96"/>
      <c r="BI255" s="96"/>
      <c r="BJ255" s="96"/>
      <c r="BK255" s="96"/>
      <c r="BL255" s="96"/>
      <c r="BM255" s="96"/>
      <c r="BN255" s="96"/>
      <c r="BO255" s="96"/>
      <c r="BP255" s="96"/>
      <c r="BQ255" s="96"/>
      <c r="BR255" s="96"/>
      <c r="BS255" s="96"/>
      <c r="BT255" s="96"/>
      <c r="BU255" s="96"/>
      <c r="BV255" s="96"/>
      <c r="BW255" s="96"/>
      <c r="BX255" s="96"/>
      <c r="BY255" s="96"/>
      <c r="BZ255" s="96"/>
      <c r="CA255" s="96"/>
      <c r="CB255" s="96"/>
      <c r="CC255" s="96"/>
      <c r="CD255" s="96"/>
      <c r="CE255" s="96"/>
      <c r="CF255" s="96"/>
      <c r="CG255" s="96"/>
      <c r="CH255" s="96"/>
      <c r="CI255" s="96"/>
      <c r="CJ255" s="96"/>
      <c r="CK255" s="96"/>
      <c r="CL255" s="96"/>
      <c r="CM255" s="96"/>
      <c r="CN255" s="96"/>
      <c r="CO255" s="96"/>
      <c r="CP255" s="96"/>
      <c r="CQ255" s="96"/>
      <c r="CR255" s="96"/>
      <c r="CS255" s="96"/>
      <c r="CT255" s="96"/>
      <c r="CU255" s="96"/>
      <c r="CV255" s="96"/>
      <c r="CW255" s="96"/>
      <c r="CX255" s="96"/>
      <c r="CY255" s="96"/>
      <c r="CZ255" s="96"/>
    </row>
    <row r="256" spans="1:104">
      <c r="A256" t="s">
        <v>289</v>
      </c>
      <c r="C256" s="154" t="s">
        <v>490</v>
      </c>
      <c r="D256" s="94">
        <f>COUNTIF(D238,"&gt;0")+COUNTIF(D240:D246,"&gt;0")</f>
        <v>0</v>
      </c>
      <c r="E256" s="94">
        <f t="shared" ref="E256:BP256" si="201">COUNTIF(E238,"&gt;0")+COUNTIF(E240:E246,"&gt;0")</f>
        <v>0</v>
      </c>
      <c r="F256" s="94">
        <f t="shared" si="201"/>
        <v>0</v>
      </c>
      <c r="G256" s="94">
        <f t="shared" si="201"/>
        <v>0</v>
      </c>
      <c r="H256" s="94">
        <f t="shared" si="201"/>
        <v>0</v>
      </c>
      <c r="I256" s="94">
        <f t="shared" si="201"/>
        <v>0</v>
      </c>
      <c r="J256" s="94">
        <f t="shared" si="201"/>
        <v>0</v>
      </c>
      <c r="K256" s="94">
        <f t="shared" si="201"/>
        <v>0</v>
      </c>
      <c r="L256" s="94">
        <f t="shared" si="201"/>
        <v>0</v>
      </c>
      <c r="M256" s="94">
        <f t="shared" si="201"/>
        <v>0</v>
      </c>
      <c r="N256" s="94">
        <f t="shared" si="201"/>
        <v>0</v>
      </c>
      <c r="O256" s="94">
        <f t="shared" si="201"/>
        <v>0</v>
      </c>
      <c r="P256" s="94">
        <f t="shared" si="201"/>
        <v>0</v>
      </c>
      <c r="Q256" s="94">
        <f t="shared" si="201"/>
        <v>0</v>
      </c>
      <c r="R256" s="94">
        <f t="shared" si="201"/>
        <v>0</v>
      </c>
      <c r="S256" s="94">
        <f t="shared" si="201"/>
        <v>0</v>
      </c>
      <c r="T256" s="94">
        <f t="shared" si="201"/>
        <v>0</v>
      </c>
      <c r="U256" s="94">
        <f t="shared" si="201"/>
        <v>0</v>
      </c>
      <c r="V256" s="94">
        <f t="shared" si="201"/>
        <v>0</v>
      </c>
      <c r="W256" s="94">
        <f t="shared" si="201"/>
        <v>0</v>
      </c>
      <c r="X256" s="94">
        <f t="shared" si="201"/>
        <v>0</v>
      </c>
      <c r="Y256" s="94">
        <f t="shared" si="201"/>
        <v>0</v>
      </c>
      <c r="Z256" s="94">
        <f t="shared" si="201"/>
        <v>0</v>
      </c>
      <c r="AA256" s="94">
        <f t="shared" si="201"/>
        <v>0</v>
      </c>
      <c r="AB256" s="94">
        <f t="shared" si="201"/>
        <v>0</v>
      </c>
      <c r="AC256" s="94">
        <f t="shared" si="201"/>
        <v>0</v>
      </c>
      <c r="AD256" s="94">
        <f t="shared" si="201"/>
        <v>0</v>
      </c>
      <c r="AE256" s="94">
        <f t="shared" si="201"/>
        <v>0</v>
      </c>
      <c r="AF256" s="94">
        <f t="shared" si="201"/>
        <v>0</v>
      </c>
      <c r="AG256" s="94">
        <f t="shared" si="201"/>
        <v>0</v>
      </c>
      <c r="AH256" s="94">
        <f t="shared" si="201"/>
        <v>0</v>
      </c>
      <c r="AI256" s="94">
        <f t="shared" si="201"/>
        <v>0</v>
      </c>
      <c r="AJ256" s="94">
        <f t="shared" si="201"/>
        <v>0</v>
      </c>
      <c r="AK256" s="94">
        <f t="shared" si="201"/>
        <v>0</v>
      </c>
      <c r="AL256" s="94">
        <f t="shared" si="201"/>
        <v>0</v>
      </c>
      <c r="AM256" s="94">
        <f t="shared" si="201"/>
        <v>0</v>
      </c>
      <c r="AN256" s="94">
        <f t="shared" si="201"/>
        <v>0</v>
      </c>
      <c r="AO256" s="94">
        <f t="shared" si="201"/>
        <v>0</v>
      </c>
      <c r="AP256" s="94">
        <f t="shared" si="201"/>
        <v>0</v>
      </c>
      <c r="AQ256" s="94">
        <f t="shared" si="201"/>
        <v>0</v>
      </c>
      <c r="AR256" s="94">
        <f t="shared" si="201"/>
        <v>0</v>
      </c>
      <c r="AS256" s="94">
        <f t="shared" si="201"/>
        <v>0</v>
      </c>
      <c r="AT256" s="94">
        <f t="shared" si="201"/>
        <v>0</v>
      </c>
      <c r="AU256" s="94">
        <f t="shared" si="201"/>
        <v>0</v>
      </c>
      <c r="AV256" s="94">
        <f t="shared" si="201"/>
        <v>0</v>
      </c>
      <c r="AW256" s="94">
        <f t="shared" si="201"/>
        <v>0</v>
      </c>
      <c r="AX256" s="94">
        <f t="shared" si="201"/>
        <v>0</v>
      </c>
      <c r="AY256" s="94">
        <f t="shared" si="201"/>
        <v>0</v>
      </c>
      <c r="AZ256" s="94">
        <f t="shared" si="201"/>
        <v>0</v>
      </c>
      <c r="BA256" s="94">
        <f t="shared" si="201"/>
        <v>0</v>
      </c>
      <c r="BB256" s="94">
        <f t="shared" si="201"/>
        <v>0</v>
      </c>
      <c r="BC256" s="94">
        <f t="shared" si="201"/>
        <v>0</v>
      </c>
      <c r="BD256" s="94">
        <f t="shared" si="201"/>
        <v>0</v>
      </c>
      <c r="BE256" s="94">
        <f t="shared" si="201"/>
        <v>0</v>
      </c>
      <c r="BF256" s="94">
        <f t="shared" si="201"/>
        <v>0</v>
      </c>
      <c r="BG256" s="94">
        <f t="shared" si="201"/>
        <v>0</v>
      </c>
      <c r="BH256" s="94">
        <f t="shared" si="201"/>
        <v>0</v>
      </c>
      <c r="BI256" s="94">
        <f t="shared" si="201"/>
        <v>0</v>
      </c>
      <c r="BJ256" s="94">
        <f t="shared" si="201"/>
        <v>0</v>
      </c>
      <c r="BK256" s="94">
        <f t="shared" si="201"/>
        <v>0</v>
      </c>
      <c r="BL256" s="94">
        <f t="shared" si="201"/>
        <v>0</v>
      </c>
      <c r="BM256" s="94">
        <f t="shared" si="201"/>
        <v>0</v>
      </c>
      <c r="BN256" s="94">
        <f t="shared" si="201"/>
        <v>0</v>
      </c>
      <c r="BO256" s="94">
        <f t="shared" si="201"/>
        <v>0</v>
      </c>
      <c r="BP256" s="94">
        <f t="shared" si="201"/>
        <v>0</v>
      </c>
      <c r="BQ256" s="94">
        <f t="shared" ref="BQ256:CZ256" si="202">COUNTIF(BQ238,"&gt;0")+COUNTIF(BQ240:BQ246,"&gt;0")</f>
        <v>0</v>
      </c>
      <c r="BR256" s="94">
        <f t="shared" si="202"/>
        <v>0</v>
      </c>
      <c r="BS256" s="94">
        <f t="shared" si="202"/>
        <v>0</v>
      </c>
      <c r="BT256" s="94">
        <f t="shared" si="202"/>
        <v>0</v>
      </c>
      <c r="BU256" s="94">
        <f t="shared" si="202"/>
        <v>0</v>
      </c>
      <c r="BV256" s="94">
        <f t="shared" si="202"/>
        <v>0</v>
      </c>
      <c r="BW256" s="94">
        <f t="shared" si="202"/>
        <v>0</v>
      </c>
      <c r="BX256" s="94">
        <f t="shared" si="202"/>
        <v>0</v>
      </c>
      <c r="BY256" s="94">
        <f t="shared" si="202"/>
        <v>0</v>
      </c>
      <c r="BZ256" s="94">
        <f t="shared" si="202"/>
        <v>0</v>
      </c>
      <c r="CA256" s="94">
        <f t="shared" si="202"/>
        <v>0</v>
      </c>
      <c r="CB256" s="94">
        <f t="shared" si="202"/>
        <v>0</v>
      </c>
      <c r="CC256" s="94">
        <f t="shared" si="202"/>
        <v>0</v>
      </c>
      <c r="CD256" s="94">
        <f t="shared" si="202"/>
        <v>0</v>
      </c>
      <c r="CE256" s="94">
        <f t="shared" si="202"/>
        <v>0</v>
      </c>
      <c r="CF256" s="94">
        <f t="shared" si="202"/>
        <v>0</v>
      </c>
      <c r="CG256" s="94">
        <f t="shared" si="202"/>
        <v>0</v>
      </c>
      <c r="CH256" s="94">
        <f t="shared" si="202"/>
        <v>0</v>
      </c>
      <c r="CI256" s="94">
        <f t="shared" si="202"/>
        <v>0</v>
      </c>
      <c r="CJ256" s="94">
        <f t="shared" si="202"/>
        <v>0</v>
      </c>
      <c r="CK256" s="94">
        <f t="shared" si="202"/>
        <v>0</v>
      </c>
      <c r="CL256" s="94">
        <f t="shared" si="202"/>
        <v>0</v>
      </c>
      <c r="CM256" s="94">
        <f t="shared" si="202"/>
        <v>0</v>
      </c>
      <c r="CN256" s="94">
        <f t="shared" si="202"/>
        <v>0</v>
      </c>
      <c r="CO256" s="94">
        <f t="shared" si="202"/>
        <v>0</v>
      </c>
      <c r="CP256" s="94">
        <f t="shared" si="202"/>
        <v>0</v>
      </c>
      <c r="CQ256" s="94">
        <f t="shared" si="202"/>
        <v>0</v>
      </c>
      <c r="CR256" s="94">
        <f t="shared" si="202"/>
        <v>0</v>
      </c>
      <c r="CS256" s="94">
        <f t="shared" si="202"/>
        <v>0</v>
      </c>
      <c r="CT256" s="94">
        <f t="shared" si="202"/>
        <v>0</v>
      </c>
      <c r="CU256" s="94">
        <f t="shared" si="202"/>
        <v>0</v>
      </c>
      <c r="CV256" s="94">
        <f t="shared" si="202"/>
        <v>0</v>
      </c>
      <c r="CW256" s="94">
        <f t="shared" si="202"/>
        <v>0</v>
      </c>
      <c r="CX256" s="94">
        <f t="shared" si="202"/>
        <v>0</v>
      </c>
      <c r="CY256" s="94">
        <f t="shared" si="202"/>
        <v>0</v>
      </c>
      <c r="CZ256" s="94">
        <f t="shared" si="202"/>
        <v>0</v>
      </c>
    </row>
    <row r="257" spans="1:104">
      <c r="A257" t="s">
        <v>290</v>
      </c>
      <c r="C257" s="154" t="s">
        <v>493</v>
      </c>
      <c r="D257" s="95">
        <f>IF(D256=0,45,35*(D256+1)+42)</f>
        <v>45</v>
      </c>
      <c r="E257" s="95">
        <f t="shared" ref="E257:BP257" si="203">IF(E256=0,45,35*(E256+1)+42)</f>
        <v>45</v>
      </c>
      <c r="F257" s="95">
        <f t="shared" si="203"/>
        <v>45</v>
      </c>
      <c r="G257" s="95">
        <f t="shared" si="203"/>
        <v>45</v>
      </c>
      <c r="H257" s="95">
        <f t="shared" si="203"/>
        <v>45</v>
      </c>
      <c r="I257" s="95">
        <f t="shared" si="203"/>
        <v>45</v>
      </c>
      <c r="J257" s="95">
        <f t="shared" si="203"/>
        <v>45</v>
      </c>
      <c r="K257" s="95">
        <f t="shared" si="203"/>
        <v>45</v>
      </c>
      <c r="L257" s="95">
        <f t="shared" si="203"/>
        <v>45</v>
      </c>
      <c r="M257" s="95">
        <f t="shared" si="203"/>
        <v>45</v>
      </c>
      <c r="N257" s="95">
        <f t="shared" si="203"/>
        <v>45</v>
      </c>
      <c r="O257" s="95">
        <f t="shared" si="203"/>
        <v>45</v>
      </c>
      <c r="P257" s="95">
        <f t="shared" si="203"/>
        <v>45</v>
      </c>
      <c r="Q257" s="95">
        <f t="shared" si="203"/>
        <v>45</v>
      </c>
      <c r="R257" s="95">
        <f t="shared" si="203"/>
        <v>45</v>
      </c>
      <c r="S257" s="95">
        <f t="shared" si="203"/>
        <v>45</v>
      </c>
      <c r="T257" s="95">
        <f t="shared" si="203"/>
        <v>45</v>
      </c>
      <c r="U257" s="95">
        <f t="shared" si="203"/>
        <v>45</v>
      </c>
      <c r="V257" s="95">
        <f t="shared" si="203"/>
        <v>45</v>
      </c>
      <c r="W257" s="95">
        <f t="shared" si="203"/>
        <v>45</v>
      </c>
      <c r="X257" s="95">
        <f t="shared" si="203"/>
        <v>45</v>
      </c>
      <c r="Y257" s="95">
        <f t="shared" si="203"/>
        <v>45</v>
      </c>
      <c r="Z257" s="95">
        <f t="shared" si="203"/>
        <v>45</v>
      </c>
      <c r="AA257" s="95">
        <f t="shared" si="203"/>
        <v>45</v>
      </c>
      <c r="AB257" s="95">
        <f t="shared" si="203"/>
        <v>45</v>
      </c>
      <c r="AC257" s="95">
        <f t="shared" si="203"/>
        <v>45</v>
      </c>
      <c r="AD257" s="95">
        <f t="shared" si="203"/>
        <v>45</v>
      </c>
      <c r="AE257" s="95">
        <f t="shared" si="203"/>
        <v>45</v>
      </c>
      <c r="AF257" s="95">
        <f t="shared" si="203"/>
        <v>45</v>
      </c>
      <c r="AG257" s="95">
        <f t="shared" si="203"/>
        <v>45</v>
      </c>
      <c r="AH257" s="95">
        <f t="shared" si="203"/>
        <v>45</v>
      </c>
      <c r="AI257" s="95">
        <f t="shared" si="203"/>
        <v>45</v>
      </c>
      <c r="AJ257" s="95">
        <f t="shared" si="203"/>
        <v>45</v>
      </c>
      <c r="AK257" s="95">
        <f t="shared" si="203"/>
        <v>45</v>
      </c>
      <c r="AL257" s="95">
        <f t="shared" si="203"/>
        <v>45</v>
      </c>
      <c r="AM257" s="95">
        <f t="shared" si="203"/>
        <v>45</v>
      </c>
      <c r="AN257" s="95">
        <f t="shared" si="203"/>
        <v>45</v>
      </c>
      <c r="AO257" s="95">
        <f t="shared" si="203"/>
        <v>45</v>
      </c>
      <c r="AP257" s="95">
        <f t="shared" si="203"/>
        <v>45</v>
      </c>
      <c r="AQ257" s="95">
        <f t="shared" si="203"/>
        <v>45</v>
      </c>
      <c r="AR257" s="95">
        <f t="shared" si="203"/>
        <v>45</v>
      </c>
      <c r="AS257" s="95">
        <f t="shared" si="203"/>
        <v>45</v>
      </c>
      <c r="AT257" s="95">
        <f t="shared" si="203"/>
        <v>45</v>
      </c>
      <c r="AU257" s="95">
        <f t="shared" si="203"/>
        <v>45</v>
      </c>
      <c r="AV257" s="95">
        <f t="shared" si="203"/>
        <v>45</v>
      </c>
      <c r="AW257" s="95">
        <f t="shared" si="203"/>
        <v>45</v>
      </c>
      <c r="AX257" s="95">
        <f t="shared" si="203"/>
        <v>45</v>
      </c>
      <c r="AY257" s="95">
        <f t="shared" si="203"/>
        <v>45</v>
      </c>
      <c r="AZ257" s="95">
        <f t="shared" si="203"/>
        <v>45</v>
      </c>
      <c r="BA257" s="95">
        <f t="shared" si="203"/>
        <v>45</v>
      </c>
      <c r="BB257" s="95">
        <f t="shared" si="203"/>
        <v>45</v>
      </c>
      <c r="BC257" s="95">
        <f t="shared" si="203"/>
        <v>45</v>
      </c>
      <c r="BD257" s="95">
        <f t="shared" si="203"/>
        <v>45</v>
      </c>
      <c r="BE257" s="95">
        <f t="shared" si="203"/>
        <v>45</v>
      </c>
      <c r="BF257" s="95">
        <f t="shared" si="203"/>
        <v>45</v>
      </c>
      <c r="BG257" s="95">
        <f t="shared" si="203"/>
        <v>45</v>
      </c>
      <c r="BH257" s="95">
        <f t="shared" si="203"/>
        <v>45</v>
      </c>
      <c r="BI257" s="95">
        <f t="shared" si="203"/>
        <v>45</v>
      </c>
      <c r="BJ257" s="95">
        <f t="shared" si="203"/>
        <v>45</v>
      </c>
      <c r="BK257" s="95">
        <f t="shared" si="203"/>
        <v>45</v>
      </c>
      <c r="BL257" s="95">
        <f t="shared" si="203"/>
        <v>45</v>
      </c>
      <c r="BM257" s="95">
        <f t="shared" si="203"/>
        <v>45</v>
      </c>
      <c r="BN257" s="95">
        <f t="shared" si="203"/>
        <v>45</v>
      </c>
      <c r="BO257" s="95">
        <f t="shared" si="203"/>
        <v>45</v>
      </c>
      <c r="BP257" s="95">
        <f t="shared" si="203"/>
        <v>45</v>
      </c>
      <c r="BQ257" s="95">
        <f t="shared" ref="BQ257:CZ257" si="204">IF(BQ256=0,45,35*(BQ256+1)+42)</f>
        <v>45</v>
      </c>
      <c r="BR257" s="95">
        <f t="shared" si="204"/>
        <v>45</v>
      </c>
      <c r="BS257" s="95">
        <f t="shared" si="204"/>
        <v>45</v>
      </c>
      <c r="BT257" s="95">
        <f t="shared" si="204"/>
        <v>45</v>
      </c>
      <c r="BU257" s="95">
        <f t="shared" si="204"/>
        <v>45</v>
      </c>
      <c r="BV257" s="95">
        <f t="shared" si="204"/>
        <v>45</v>
      </c>
      <c r="BW257" s="95">
        <f t="shared" si="204"/>
        <v>45</v>
      </c>
      <c r="BX257" s="95">
        <f t="shared" si="204"/>
        <v>45</v>
      </c>
      <c r="BY257" s="95">
        <f t="shared" si="204"/>
        <v>45</v>
      </c>
      <c r="BZ257" s="95">
        <f t="shared" si="204"/>
        <v>45</v>
      </c>
      <c r="CA257" s="95">
        <f t="shared" si="204"/>
        <v>45</v>
      </c>
      <c r="CB257" s="95">
        <f t="shared" si="204"/>
        <v>45</v>
      </c>
      <c r="CC257" s="95">
        <f t="shared" si="204"/>
        <v>45</v>
      </c>
      <c r="CD257" s="95">
        <f t="shared" si="204"/>
        <v>45</v>
      </c>
      <c r="CE257" s="95">
        <f t="shared" si="204"/>
        <v>45</v>
      </c>
      <c r="CF257" s="95">
        <f t="shared" si="204"/>
        <v>45</v>
      </c>
      <c r="CG257" s="95">
        <f t="shared" si="204"/>
        <v>45</v>
      </c>
      <c r="CH257" s="95">
        <f t="shared" si="204"/>
        <v>45</v>
      </c>
      <c r="CI257" s="95">
        <f t="shared" si="204"/>
        <v>45</v>
      </c>
      <c r="CJ257" s="95">
        <f t="shared" si="204"/>
        <v>45</v>
      </c>
      <c r="CK257" s="95">
        <f t="shared" si="204"/>
        <v>45</v>
      </c>
      <c r="CL257" s="95">
        <f t="shared" si="204"/>
        <v>45</v>
      </c>
      <c r="CM257" s="95">
        <f t="shared" si="204"/>
        <v>45</v>
      </c>
      <c r="CN257" s="95">
        <f t="shared" si="204"/>
        <v>45</v>
      </c>
      <c r="CO257" s="95">
        <f t="shared" si="204"/>
        <v>45</v>
      </c>
      <c r="CP257" s="95">
        <f t="shared" si="204"/>
        <v>45</v>
      </c>
      <c r="CQ257" s="95">
        <f t="shared" si="204"/>
        <v>45</v>
      </c>
      <c r="CR257" s="95">
        <f t="shared" si="204"/>
        <v>45</v>
      </c>
      <c r="CS257" s="95">
        <f t="shared" si="204"/>
        <v>45</v>
      </c>
      <c r="CT257" s="95">
        <f t="shared" si="204"/>
        <v>45</v>
      </c>
      <c r="CU257" s="95">
        <f t="shared" si="204"/>
        <v>45</v>
      </c>
      <c r="CV257" s="95">
        <f t="shared" si="204"/>
        <v>45</v>
      </c>
      <c r="CW257" s="95">
        <f t="shared" si="204"/>
        <v>45</v>
      </c>
      <c r="CX257" s="95">
        <f t="shared" si="204"/>
        <v>45</v>
      </c>
      <c r="CY257" s="95">
        <f t="shared" si="204"/>
        <v>45</v>
      </c>
      <c r="CZ257" s="95">
        <f t="shared" si="204"/>
        <v>45</v>
      </c>
    </row>
    <row r="258" spans="1:104">
      <c r="A258" t="s">
        <v>291</v>
      </c>
      <c r="C258" s="154" t="s">
        <v>494</v>
      </c>
      <c r="D258" s="95">
        <f>IF(D256=0,45,35*(D256+1)+31)</f>
        <v>45</v>
      </c>
      <c r="E258" s="95">
        <f t="shared" ref="E258:BP258" si="205">IF(E256=0,45,35*(E256+1)+31)</f>
        <v>45</v>
      </c>
      <c r="F258" s="95">
        <f t="shared" si="205"/>
        <v>45</v>
      </c>
      <c r="G258" s="95">
        <f t="shared" si="205"/>
        <v>45</v>
      </c>
      <c r="H258" s="95">
        <f t="shared" si="205"/>
        <v>45</v>
      </c>
      <c r="I258" s="95">
        <f t="shared" si="205"/>
        <v>45</v>
      </c>
      <c r="J258" s="95">
        <f t="shared" si="205"/>
        <v>45</v>
      </c>
      <c r="K258" s="95">
        <f t="shared" si="205"/>
        <v>45</v>
      </c>
      <c r="L258" s="95">
        <f t="shared" si="205"/>
        <v>45</v>
      </c>
      <c r="M258" s="95">
        <f t="shared" si="205"/>
        <v>45</v>
      </c>
      <c r="N258" s="95">
        <f t="shared" si="205"/>
        <v>45</v>
      </c>
      <c r="O258" s="95">
        <f t="shared" si="205"/>
        <v>45</v>
      </c>
      <c r="P258" s="95">
        <f t="shared" si="205"/>
        <v>45</v>
      </c>
      <c r="Q258" s="95">
        <f t="shared" si="205"/>
        <v>45</v>
      </c>
      <c r="R258" s="95">
        <f t="shared" si="205"/>
        <v>45</v>
      </c>
      <c r="S258" s="95">
        <f t="shared" si="205"/>
        <v>45</v>
      </c>
      <c r="T258" s="95">
        <f t="shared" si="205"/>
        <v>45</v>
      </c>
      <c r="U258" s="95">
        <f t="shared" si="205"/>
        <v>45</v>
      </c>
      <c r="V258" s="95">
        <f t="shared" si="205"/>
        <v>45</v>
      </c>
      <c r="W258" s="95">
        <f t="shared" si="205"/>
        <v>45</v>
      </c>
      <c r="X258" s="95">
        <f t="shared" si="205"/>
        <v>45</v>
      </c>
      <c r="Y258" s="95">
        <f t="shared" si="205"/>
        <v>45</v>
      </c>
      <c r="Z258" s="95">
        <f t="shared" si="205"/>
        <v>45</v>
      </c>
      <c r="AA258" s="95">
        <f t="shared" si="205"/>
        <v>45</v>
      </c>
      <c r="AB258" s="95">
        <f t="shared" si="205"/>
        <v>45</v>
      </c>
      <c r="AC258" s="95">
        <f t="shared" si="205"/>
        <v>45</v>
      </c>
      <c r="AD258" s="95">
        <f t="shared" si="205"/>
        <v>45</v>
      </c>
      <c r="AE258" s="95">
        <f t="shared" si="205"/>
        <v>45</v>
      </c>
      <c r="AF258" s="95">
        <f t="shared" si="205"/>
        <v>45</v>
      </c>
      <c r="AG258" s="95">
        <f t="shared" si="205"/>
        <v>45</v>
      </c>
      <c r="AH258" s="95">
        <f t="shared" si="205"/>
        <v>45</v>
      </c>
      <c r="AI258" s="95">
        <f t="shared" si="205"/>
        <v>45</v>
      </c>
      <c r="AJ258" s="95">
        <f t="shared" si="205"/>
        <v>45</v>
      </c>
      <c r="AK258" s="95">
        <f t="shared" si="205"/>
        <v>45</v>
      </c>
      <c r="AL258" s="95">
        <f t="shared" si="205"/>
        <v>45</v>
      </c>
      <c r="AM258" s="95">
        <f t="shared" si="205"/>
        <v>45</v>
      </c>
      <c r="AN258" s="95">
        <f t="shared" si="205"/>
        <v>45</v>
      </c>
      <c r="AO258" s="95">
        <f t="shared" si="205"/>
        <v>45</v>
      </c>
      <c r="AP258" s="95">
        <f t="shared" si="205"/>
        <v>45</v>
      </c>
      <c r="AQ258" s="95">
        <f t="shared" si="205"/>
        <v>45</v>
      </c>
      <c r="AR258" s="95">
        <f t="shared" si="205"/>
        <v>45</v>
      </c>
      <c r="AS258" s="95">
        <f t="shared" si="205"/>
        <v>45</v>
      </c>
      <c r="AT258" s="95">
        <f t="shared" si="205"/>
        <v>45</v>
      </c>
      <c r="AU258" s="95">
        <f t="shared" si="205"/>
        <v>45</v>
      </c>
      <c r="AV258" s="95">
        <f t="shared" si="205"/>
        <v>45</v>
      </c>
      <c r="AW258" s="95">
        <f t="shared" si="205"/>
        <v>45</v>
      </c>
      <c r="AX258" s="95">
        <f t="shared" si="205"/>
        <v>45</v>
      </c>
      <c r="AY258" s="95">
        <f t="shared" si="205"/>
        <v>45</v>
      </c>
      <c r="AZ258" s="95">
        <f t="shared" si="205"/>
        <v>45</v>
      </c>
      <c r="BA258" s="95">
        <f t="shared" si="205"/>
        <v>45</v>
      </c>
      <c r="BB258" s="95">
        <f t="shared" si="205"/>
        <v>45</v>
      </c>
      <c r="BC258" s="95">
        <f t="shared" si="205"/>
        <v>45</v>
      </c>
      <c r="BD258" s="95">
        <f t="shared" si="205"/>
        <v>45</v>
      </c>
      <c r="BE258" s="95">
        <f t="shared" si="205"/>
        <v>45</v>
      </c>
      <c r="BF258" s="95">
        <f t="shared" si="205"/>
        <v>45</v>
      </c>
      <c r="BG258" s="95">
        <f t="shared" si="205"/>
        <v>45</v>
      </c>
      <c r="BH258" s="95">
        <f t="shared" si="205"/>
        <v>45</v>
      </c>
      <c r="BI258" s="95">
        <f t="shared" si="205"/>
        <v>45</v>
      </c>
      <c r="BJ258" s="95">
        <f t="shared" si="205"/>
        <v>45</v>
      </c>
      <c r="BK258" s="95">
        <f t="shared" si="205"/>
        <v>45</v>
      </c>
      <c r="BL258" s="95">
        <f t="shared" si="205"/>
        <v>45</v>
      </c>
      <c r="BM258" s="95">
        <f t="shared" si="205"/>
        <v>45</v>
      </c>
      <c r="BN258" s="95">
        <f t="shared" si="205"/>
        <v>45</v>
      </c>
      <c r="BO258" s="95">
        <f t="shared" si="205"/>
        <v>45</v>
      </c>
      <c r="BP258" s="95">
        <f t="shared" si="205"/>
        <v>45</v>
      </c>
      <c r="BQ258" s="95">
        <f t="shared" ref="BQ258:CZ258" si="206">IF(BQ256=0,45,35*(BQ256+1)+31)</f>
        <v>45</v>
      </c>
      <c r="BR258" s="95">
        <f t="shared" si="206"/>
        <v>45</v>
      </c>
      <c r="BS258" s="95">
        <f t="shared" si="206"/>
        <v>45</v>
      </c>
      <c r="BT258" s="95">
        <f t="shared" si="206"/>
        <v>45</v>
      </c>
      <c r="BU258" s="95">
        <f t="shared" si="206"/>
        <v>45</v>
      </c>
      <c r="BV258" s="95">
        <f t="shared" si="206"/>
        <v>45</v>
      </c>
      <c r="BW258" s="95">
        <f t="shared" si="206"/>
        <v>45</v>
      </c>
      <c r="BX258" s="95">
        <f t="shared" si="206"/>
        <v>45</v>
      </c>
      <c r="BY258" s="95">
        <f t="shared" si="206"/>
        <v>45</v>
      </c>
      <c r="BZ258" s="95">
        <f t="shared" si="206"/>
        <v>45</v>
      </c>
      <c r="CA258" s="95">
        <f t="shared" si="206"/>
        <v>45</v>
      </c>
      <c r="CB258" s="95">
        <f t="shared" si="206"/>
        <v>45</v>
      </c>
      <c r="CC258" s="95">
        <f t="shared" si="206"/>
        <v>45</v>
      </c>
      <c r="CD258" s="95">
        <f t="shared" si="206"/>
        <v>45</v>
      </c>
      <c r="CE258" s="95">
        <f t="shared" si="206"/>
        <v>45</v>
      </c>
      <c r="CF258" s="95">
        <f t="shared" si="206"/>
        <v>45</v>
      </c>
      <c r="CG258" s="95">
        <f t="shared" si="206"/>
        <v>45</v>
      </c>
      <c r="CH258" s="95">
        <f t="shared" si="206"/>
        <v>45</v>
      </c>
      <c r="CI258" s="95">
        <f t="shared" si="206"/>
        <v>45</v>
      </c>
      <c r="CJ258" s="95">
        <f t="shared" si="206"/>
        <v>45</v>
      </c>
      <c r="CK258" s="95">
        <f t="shared" si="206"/>
        <v>45</v>
      </c>
      <c r="CL258" s="95">
        <f t="shared" si="206"/>
        <v>45</v>
      </c>
      <c r="CM258" s="95">
        <f t="shared" si="206"/>
        <v>45</v>
      </c>
      <c r="CN258" s="95">
        <f t="shared" si="206"/>
        <v>45</v>
      </c>
      <c r="CO258" s="95">
        <f t="shared" si="206"/>
        <v>45</v>
      </c>
      <c r="CP258" s="95">
        <f t="shared" si="206"/>
        <v>45</v>
      </c>
      <c r="CQ258" s="95">
        <f t="shared" si="206"/>
        <v>45</v>
      </c>
      <c r="CR258" s="95">
        <f t="shared" si="206"/>
        <v>45</v>
      </c>
      <c r="CS258" s="95">
        <f t="shared" si="206"/>
        <v>45</v>
      </c>
      <c r="CT258" s="95">
        <f t="shared" si="206"/>
        <v>45</v>
      </c>
      <c r="CU258" s="95">
        <f t="shared" si="206"/>
        <v>45</v>
      </c>
      <c r="CV258" s="95">
        <f t="shared" si="206"/>
        <v>45</v>
      </c>
      <c r="CW258" s="95">
        <f t="shared" si="206"/>
        <v>45</v>
      </c>
      <c r="CX258" s="95">
        <f t="shared" si="206"/>
        <v>45</v>
      </c>
      <c r="CY258" s="95">
        <f t="shared" si="206"/>
        <v>45</v>
      </c>
      <c r="CZ258" s="95">
        <f t="shared" si="206"/>
        <v>45</v>
      </c>
    </row>
    <row r="259" spans="1:104">
      <c r="A259" t="s">
        <v>292</v>
      </c>
      <c r="C259" s="155" t="s">
        <v>491</v>
      </c>
      <c r="D259" s="95">
        <f t="shared" ref="D259:AI259" si="207">IF(D75&lt;D257,0,D254*0.1)</f>
        <v>0</v>
      </c>
      <c r="E259" s="95">
        <f t="shared" si="207"/>
        <v>0</v>
      </c>
      <c r="F259" s="95">
        <f t="shared" si="207"/>
        <v>0</v>
      </c>
      <c r="G259" s="95">
        <f t="shared" si="207"/>
        <v>0</v>
      </c>
      <c r="H259" s="95">
        <f t="shared" si="207"/>
        <v>0</v>
      </c>
      <c r="I259" s="95">
        <f t="shared" si="207"/>
        <v>0</v>
      </c>
      <c r="J259" s="95">
        <f t="shared" si="207"/>
        <v>0</v>
      </c>
      <c r="K259" s="95">
        <f t="shared" si="207"/>
        <v>0</v>
      </c>
      <c r="L259" s="95">
        <f t="shared" si="207"/>
        <v>0</v>
      </c>
      <c r="M259" s="95">
        <f t="shared" si="207"/>
        <v>0</v>
      </c>
      <c r="N259" s="95">
        <f t="shared" si="207"/>
        <v>0</v>
      </c>
      <c r="O259" s="95">
        <f t="shared" si="207"/>
        <v>0</v>
      </c>
      <c r="P259" s="95">
        <f t="shared" si="207"/>
        <v>0</v>
      </c>
      <c r="Q259" s="95">
        <f t="shared" si="207"/>
        <v>0</v>
      </c>
      <c r="R259" s="95">
        <f t="shared" si="207"/>
        <v>0</v>
      </c>
      <c r="S259" s="95">
        <f t="shared" si="207"/>
        <v>0</v>
      </c>
      <c r="T259" s="95">
        <f t="shared" si="207"/>
        <v>0</v>
      </c>
      <c r="U259" s="95">
        <f t="shared" si="207"/>
        <v>0</v>
      </c>
      <c r="V259" s="95">
        <f t="shared" si="207"/>
        <v>0</v>
      </c>
      <c r="W259" s="95">
        <f t="shared" si="207"/>
        <v>0</v>
      </c>
      <c r="X259" s="95">
        <f t="shared" si="207"/>
        <v>0</v>
      </c>
      <c r="Y259" s="95">
        <f t="shared" si="207"/>
        <v>0</v>
      </c>
      <c r="Z259" s="95">
        <f t="shared" si="207"/>
        <v>0</v>
      </c>
      <c r="AA259" s="95">
        <f t="shared" si="207"/>
        <v>0</v>
      </c>
      <c r="AB259" s="95">
        <f t="shared" si="207"/>
        <v>0</v>
      </c>
      <c r="AC259" s="95">
        <f t="shared" si="207"/>
        <v>0</v>
      </c>
      <c r="AD259" s="95">
        <f t="shared" si="207"/>
        <v>0</v>
      </c>
      <c r="AE259" s="95">
        <f t="shared" si="207"/>
        <v>0</v>
      </c>
      <c r="AF259" s="95">
        <f t="shared" si="207"/>
        <v>0</v>
      </c>
      <c r="AG259" s="95">
        <f t="shared" si="207"/>
        <v>0</v>
      </c>
      <c r="AH259" s="95">
        <f t="shared" si="207"/>
        <v>0</v>
      </c>
      <c r="AI259" s="95">
        <f t="shared" si="207"/>
        <v>0</v>
      </c>
      <c r="AJ259" s="95">
        <f t="shared" ref="AJ259:BO259" si="208">IF(AJ75&lt;AJ257,0,AJ254*0.1)</f>
        <v>0</v>
      </c>
      <c r="AK259" s="95">
        <f t="shared" si="208"/>
        <v>0</v>
      </c>
      <c r="AL259" s="95">
        <f t="shared" si="208"/>
        <v>0</v>
      </c>
      <c r="AM259" s="95">
        <f t="shared" si="208"/>
        <v>0</v>
      </c>
      <c r="AN259" s="95">
        <f t="shared" si="208"/>
        <v>0</v>
      </c>
      <c r="AO259" s="95">
        <f t="shared" si="208"/>
        <v>0</v>
      </c>
      <c r="AP259" s="95">
        <f t="shared" si="208"/>
        <v>0</v>
      </c>
      <c r="AQ259" s="95">
        <f t="shared" si="208"/>
        <v>0</v>
      </c>
      <c r="AR259" s="95">
        <f t="shared" si="208"/>
        <v>0</v>
      </c>
      <c r="AS259" s="95">
        <f t="shared" si="208"/>
        <v>0</v>
      </c>
      <c r="AT259" s="95">
        <f t="shared" si="208"/>
        <v>0</v>
      </c>
      <c r="AU259" s="95">
        <f t="shared" si="208"/>
        <v>0</v>
      </c>
      <c r="AV259" s="95">
        <f t="shared" si="208"/>
        <v>0</v>
      </c>
      <c r="AW259" s="95">
        <f t="shared" si="208"/>
        <v>0</v>
      </c>
      <c r="AX259" s="95">
        <f t="shared" si="208"/>
        <v>0</v>
      </c>
      <c r="AY259" s="95">
        <f t="shared" si="208"/>
        <v>0</v>
      </c>
      <c r="AZ259" s="95">
        <f t="shared" si="208"/>
        <v>0</v>
      </c>
      <c r="BA259" s="95">
        <f t="shared" si="208"/>
        <v>0</v>
      </c>
      <c r="BB259" s="95">
        <f t="shared" si="208"/>
        <v>0</v>
      </c>
      <c r="BC259" s="95">
        <f t="shared" si="208"/>
        <v>0</v>
      </c>
      <c r="BD259" s="95">
        <f t="shared" si="208"/>
        <v>0</v>
      </c>
      <c r="BE259" s="95">
        <f t="shared" si="208"/>
        <v>0</v>
      </c>
      <c r="BF259" s="95">
        <f t="shared" si="208"/>
        <v>0</v>
      </c>
      <c r="BG259" s="95">
        <f t="shared" si="208"/>
        <v>0</v>
      </c>
      <c r="BH259" s="95">
        <f t="shared" si="208"/>
        <v>0</v>
      </c>
      <c r="BI259" s="95">
        <f t="shared" si="208"/>
        <v>0</v>
      </c>
      <c r="BJ259" s="95">
        <f t="shared" si="208"/>
        <v>0</v>
      </c>
      <c r="BK259" s="95">
        <f t="shared" si="208"/>
        <v>0</v>
      </c>
      <c r="BL259" s="95" t="e">
        <f t="shared" si="208"/>
        <v>#REF!</v>
      </c>
      <c r="BM259" s="95" t="e">
        <f t="shared" si="208"/>
        <v>#REF!</v>
      </c>
      <c r="BN259" s="95" t="e">
        <f t="shared" si="208"/>
        <v>#REF!</v>
      </c>
      <c r="BO259" s="95" t="e">
        <f t="shared" si="208"/>
        <v>#REF!</v>
      </c>
      <c r="BP259" s="95" t="e">
        <f t="shared" ref="BP259:CZ259" si="209">IF(BP75&lt;BP257,0,BP254*0.1)</f>
        <v>#REF!</v>
      </c>
      <c r="BQ259" s="95" t="e">
        <f t="shared" si="209"/>
        <v>#REF!</v>
      </c>
      <c r="BR259" s="95" t="e">
        <f t="shared" si="209"/>
        <v>#REF!</v>
      </c>
      <c r="BS259" s="95" t="e">
        <f t="shared" si="209"/>
        <v>#REF!</v>
      </c>
      <c r="BT259" s="95" t="e">
        <f t="shared" si="209"/>
        <v>#REF!</v>
      </c>
      <c r="BU259" s="95" t="e">
        <f t="shared" si="209"/>
        <v>#REF!</v>
      </c>
      <c r="BV259" s="95" t="e">
        <f t="shared" si="209"/>
        <v>#REF!</v>
      </c>
      <c r="BW259" s="95" t="e">
        <f t="shared" si="209"/>
        <v>#REF!</v>
      </c>
      <c r="BX259" s="95" t="e">
        <f t="shared" si="209"/>
        <v>#REF!</v>
      </c>
      <c r="BY259" s="95" t="e">
        <f t="shared" si="209"/>
        <v>#REF!</v>
      </c>
      <c r="BZ259" s="95" t="e">
        <f t="shared" si="209"/>
        <v>#REF!</v>
      </c>
      <c r="CA259" s="95" t="e">
        <f t="shared" si="209"/>
        <v>#REF!</v>
      </c>
      <c r="CB259" s="95" t="e">
        <f t="shared" si="209"/>
        <v>#REF!</v>
      </c>
      <c r="CC259" s="95" t="e">
        <f t="shared" si="209"/>
        <v>#REF!</v>
      </c>
      <c r="CD259" s="95" t="e">
        <f t="shared" si="209"/>
        <v>#REF!</v>
      </c>
      <c r="CE259" s="95" t="e">
        <f t="shared" si="209"/>
        <v>#REF!</v>
      </c>
      <c r="CF259" s="95" t="e">
        <f t="shared" si="209"/>
        <v>#REF!</v>
      </c>
      <c r="CG259" s="95" t="e">
        <f t="shared" si="209"/>
        <v>#REF!</v>
      </c>
      <c r="CH259" s="95" t="e">
        <f t="shared" si="209"/>
        <v>#REF!</v>
      </c>
      <c r="CI259" s="95" t="e">
        <f t="shared" si="209"/>
        <v>#REF!</v>
      </c>
      <c r="CJ259" s="95" t="e">
        <f t="shared" si="209"/>
        <v>#REF!</v>
      </c>
      <c r="CK259" s="95" t="e">
        <f t="shared" si="209"/>
        <v>#REF!</v>
      </c>
      <c r="CL259" s="95" t="e">
        <f t="shared" si="209"/>
        <v>#REF!</v>
      </c>
      <c r="CM259" s="95" t="e">
        <f t="shared" si="209"/>
        <v>#REF!</v>
      </c>
      <c r="CN259" s="95" t="e">
        <f t="shared" si="209"/>
        <v>#REF!</v>
      </c>
      <c r="CO259" s="95" t="e">
        <f t="shared" si="209"/>
        <v>#REF!</v>
      </c>
      <c r="CP259" s="95" t="e">
        <f t="shared" si="209"/>
        <v>#REF!</v>
      </c>
      <c r="CQ259" s="95" t="e">
        <f t="shared" si="209"/>
        <v>#REF!</v>
      </c>
      <c r="CR259" s="95" t="e">
        <f t="shared" si="209"/>
        <v>#REF!</v>
      </c>
      <c r="CS259" s="95" t="e">
        <f t="shared" si="209"/>
        <v>#REF!</v>
      </c>
      <c r="CT259" s="95" t="e">
        <f t="shared" si="209"/>
        <v>#REF!</v>
      </c>
      <c r="CU259" s="95" t="e">
        <f t="shared" si="209"/>
        <v>#REF!</v>
      </c>
      <c r="CV259" s="95" t="e">
        <f t="shared" si="209"/>
        <v>#REF!</v>
      </c>
      <c r="CW259" s="95" t="e">
        <f t="shared" si="209"/>
        <v>#REF!</v>
      </c>
      <c r="CX259" s="95" t="e">
        <f t="shared" si="209"/>
        <v>#REF!</v>
      </c>
      <c r="CY259" s="95" t="e">
        <f t="shared" si="209"/>
        <v>#REF!</v>
      </c>
      <c r="CZ259" s="95" t="e">
        <f t="shared" si="209"/>
        <v>#REF!</v>
      </c>
    </row>
    <row r="260" spans="1:104">
      <c r="A260" t="s">
        <v>293</v>
      </c>
      <c r="C260" s="155" t="s">
        <v>492</v>
      </c>
      <c r="D260" s="95">
        <f t="shared" ref="D260:AI260" si="210">IF(D75&lt;D258,0,0.5)</f>
        <v>0</v>
      </c>
      <c r="E260" s="95">
        <f t="shared" si="210"/>
        <v>0</v>
      </c>
      <c r="F260" s="95">
        <f t="shared" si="210"/>
        <v>0</v>
      </c>
      <c r="G260" s="95">
        <f t="shared" si="210"/>
        <v>0</v>
      </c>
      <c r="H260" s="95">
        <f t="shared" si="210"/>
        <v>0</v>
      </c>
      <c r="I260" s="95">
        <f t="shared" si="210"/>
        <v>0</v>
      </c>
      <c r="J260" s="95">
        <f t="shared" si="210"/>
        <v>0</v>
      </c>
      <c r="K260" s="95">
        <f t="shared" si="210"/>
        <v>0</v>
      </c>
      <c r="L260" s="95">
        <f t="shared" si="210"/>
        <v>0</v>
      </c>
      <c r="M260" s="95">
        <f t="shared" si="210"/>
        <v>0</v>
      </c>
      <c r="N260" s="95">
        <f t="shared" si="210"/>
        <v>0</v>
      </c>
      <c r="O260" s="95">
        <f t="shared" si="210"/>
        <v>0</v>
      </c>
      <c r="P260" s="95">
        <f t="shared" si="210"/>
        <v>0</v>
      </c>
      <c r="Q260" s="95">
        <f t="shared" si="210"/>
        <v>0</v>
      </c>
      <c r="R260" s="95">
        <f t="shared" si="210"/>
        <v>0</v>
      </c>
      <c r="S260" s="95">
        <f t="shared" si="210"/>
        <v>0</v>
      </c>
      <c r="T260" s="95">
        <f t="shared" si="210"/>
        <v>0</v>
      </c>
      <c r="U260" s="95">
        <f t="shared" si="210"/>
        <v>0</v>
      </c>
      <c r="V260" s="95">
        <f t="shared" si="210"/>
        <v>0</v>
      </c>
      <c r="W260" s="95">
        <f t="shared" si="210"/>
        <v>0</v>
      </c>
      <c r="X260" s="95">
        <f t="shared" si="210"/>
        <v>0</v>
      </c>
      <c r="Y260" s="95">
        <f t="shared" si="210"/>
        <v>0</v>
      </c>
      <c r="Z260" s="95">
        <f t="shared" si="210"/>
        <v>0</v>
      </c>
      <c r="AA260" s="95">
        <f t="shared" si="210"/>
        <v>0</v>
      </c>
      <c r="AB260" s="95">
        <f t="shared" si="210"/>
        <v>0</v>
      </c>
      <c r="AC260" s="95">
        <f t="shared" si="210"/>
        <v>0</v>
      </c>
      <c r="AD260" s="95">
        <f t="shared" si="210"/>
        <v>0</v>
      </c>
      <c r="AE260" s="95">
        <f t="shared" si="210"/>
        <v>0</v>
      </c>
      <c r="AF260" s="95">
        <f t="shared" si="210"/>
        <v>0</v>
      </c>
      <c r="AG260" s="95">
        <f t="shared" si="210"/>
        <v>0</v>
      </c>
      <c r="AH260" s="95">
        <f t="shared" si="210"/>
        <v>0</v>
      </c>
      <c r="AI260" s="95">
        <f t="shared" si="210"/>
        <v>0</v>
      </c>
      <c r="AJ260" s="95">
        <f t="shared" ref="AJ260:BO260" si="211">IF(AJ75&lt;AJ258,0,0.5)</f>
        <v>0</v>
      </c>
      <c r="AK260" s="95">
        <f t="shared" si="211"/>
        <v>0</v>
      </c>
      <c r="AL260" s="95">
        <f t="shared" si="211"/>
        <v>0</v>
      </c>
      <c r="AM260" s="95">
        <f t="shared" si="211"/>
        <v>0</v>
      </c>
      <c r="AN260" s="95">
        <f t="shared" si="211"/>
        <v>0</v>
      </c>
      <c r="AO260" s="95">
        <f t="shared" si="211"/>
        <v>0</v>
      </c>
      <c r="AP260" s="95">
        <f t="shared" si="211"/>
        <v>0</v>
      </c>
      <c r="AQ260" s="95">
        <f t="shared" si="211"/>
        <v>0</v>
      </c>
      <c r="AR260" s="95">
        <f t="shared" si="211"/>
        <v>0</v>
      </c>
      <c r="AS260" s="95">
        <f t="shared" si="211"/>
        <v>0</v>
      </c>
      <c r="AT260" s="95">
        <f t="shared" si="211"/>
        <v>0</v>
      </c>
      <c r="AU260" s="95">
        <f t="shared" si="211"/>
        <v>0</v>
      </c>
      <c r="AV260" s="95">
        <f t="shared" si="211"/>
        <v>0</v>
      </c>
      <c r="AW260" s="95">
        <f t="shared" si="211"/>
        <v>0</v>
      </c>
      <c r="AX260" s="95">
        <f t="shared" si="211"/>
        <v>0</v>
      </c>
      <c r="AY260" s="95">
        <f t="shared" si="211"/>
        <v>0</v>
      </c>
      <c r="AZ260" s="95">
        <f t="shared" si="211"/>
        <v>0</v>
      </c>
      <c r="BA260" s="95">
        <f t="shared" si="211"/>
        <v>0</v>
      </c>
      <c r="BB260" s="95">
        <f t="shared" si="211"/>
        <v>0</v>
      </c>
      <c r="BC260" s="95">
        <f t="shared" si="211"/>
        <v>0</v>
      </c>
      <c r="BD260" s="95">
        <f t="shared" si="211"/>
        <v>0</v>
      </c>
      <c r="BE260" s="95">
        <f t="shared" si="211"/>
        <v>0</v>
      </c>
      <c r="BF260" s="95">
        <f t="shared" si="211"/>
        <v>0</v>
      </c>
      <c r="BG260" s="95">
        <f t="shared" si="211"/>
        <v>0</v>
      </c>
      <c r="BH260" s="95">
        <f t="shared" si="211"/>
        <v>0</v>
      </c>
      <c r="BI260" s="95">
        <f t="shared" si="211"/>
        <v>0</v>
      </c>
      <c r="BJ260" s="95">
        <f t="shared" si="211"/>
        <v>0</v>
      </c>
      <c r="BK260" s="95">
        <f t="shared" si="211"/>
        <v>0</v>
      </c>
      <c r="BL260" s="95" t="e">
        <f t="shared" si="211"/>
        <v>#REF!</v>
      </c>
      <c r="BM260" s="95" t="e">
        <f t="shared" si="211"/>
        <v>#REF!</v>
      </c>
      <c r="BN260" s="95" t="e">
        <f t="shared" si="211"/>
        <v>#REF!</v>
      </c>
      <c r="BO260" s="95" t="e">
        <f t="shared" si="211"/>
        <v>#REF!</v>
      </c>
      <c r="BP260" s="95" t="e">
        <f t="shared" ref="BP260:CZ260" si="212">IF(BP75&lt;BP258,0,0.5)</f>
        <v>#REF!</v>
      </c>
      <c r="BQ260" s="95" t="e">
        <f t="shared" si="212"/>
        <v>#REF!</v>
      </c>
      <c r="BR260" s="95" t="e">
        <f t="shared" si="212"/>
        <v>#REF!</v>
      </c>
      <c r="BS260" s="95" t="e">
        <f t="shared" si="212"/>
        <v>#REF!</v>
      </c>
      <c r="BT260" s="95" t="e">
        <f t="shared" si="212"/>
        <v>#REF!</v>
      </c>
      <c r="BU260" s="95" t="e">
        <f t="shared" si="212"/>
        <v>#REF!</v>
      </c>
      <c r="BV260" s="95" t="e">
        <f t="shared" si="212"/>
        <v>#REF!</v>
      </c>
      <c r="BW260" s="95" t="e">
        <f t="shared" si="212"/>
        <v>#REF!</v>
      </c>
      <c r="BX260" s="95" t="e">
        <f t="shared" si="212"/>
        <v>#REF!</v>
      </c>
      <c r="BY260" s="95" t="e">
        <f t="shared" si="212"/>
        <v>#REF!</v>
      </c>
      <c r="BZ260" s="95" t="e">
        <f t="shared" si="212"/>
        <v>#REF!</v>
      </c>
      <c r="CA260" s="95" t="e">
        <f t="shared" si="212"/>
        <v>#REF!</v>
      </c>
      <c r="CB260" s="95" t="e">
        <f t="shared" si="212"/>
        <v>#REF!</v>
      </c>
      <c r="CC260" s="95" t="e">
        <f t="shared" si="212"/>
        <v>#REF!</v>
      </c>
      <c r="CD260" s="95" t="e">
        <f t="shared" si="212"/>
        <v>#REF!</v>
      </c>
      <c r="CE260" s="95" t="e">
        <f t="shared" si="212"/>
        <v>#REF!</v>
      </c>
      <c r="CF260" s="95" t="e">
        <f t="shared" si="212"/>
        <v>#REF!</v>
      </c>
      <c r="CG260" s="95" t="e">
        <f t="shared" si="212"/>
        <v>#REF!</v>
      </c>
      <c r="CH260" s="95" t="e">
        <f t="shared" si="212"/>
        <v>#REF!</v>
      </c>
      <c r="CI260" s="95" t="e">
        <f t="shared" si="212"/>
        <v>#REF!</v>
      </c>
      <c r="CJ260" s="95" t="e">
        <f t="shared" si="212"/>
        <v>#REF!</v>
      </c>
      <c r="CK260" s="95" t="e">
        <f t="shared" si="212"/>
        <v>#REF!</v>
      </c>
      <c r="CL260" s="95" t="e">
        <f t="shared" si="212"/>
        <v>#REF!</v>
      </c>
      <c r="CM260" s="95" t="e">
        <f t="shared" si="212"/>
        <v>#REF!</v>
      </c>
      <c r="CN260" s="95" t="e">
        <f t="shared" si="212"/>
        <v>#REF!</v>
      </c>
      <c r="CO260" s="95" t="e">
        <f t="shared" si="212"/>
        <v>#REF!</v>
      </c>
      <c r="CP260" s="95" t="e">
        <f t="shared" si="212"/>
        <v>#REF!</v>
      </c>
      <c r="CQ260" s="95" t="e">
        <f t="shared" si="212"/>
        <v>#REF!</v>
      </c>
      <c r="CR260" s="95" t="e">
        <f t="shared" si="212"/>
        <v>#REF!</v>
      </c>
      <c r="CS260" s="95" t="e">
        <f t="shared" si="212"/>
        <v>#REF!</v>
      </c>
      <c r="CT260" s="95" t="e">
        <f t="shared" si="212"/>
        <v>#REF!</v>
      </c>
      <c r="CU260" s="95" t="e">
        <f t="shared" si="212"/>
        <v>#REF!</v>
      </c>
      <c r="CV260" s="95" t="e">
        <f t="shared" si="212"/>
        <v>#REF!</v>
      </c>
      <c r="CW260" s="95" t="e">
        <f t="shared" si="212"/>
        <v>#REF!</v>
      </c>
      <c r="CX260" s="95" t="e">
        <f t="shared" si="212"/>
        <v>#REF!</v>
      </c>
      <c r="CY260" s="95" t="e">
        <f t="shared" si="212"/>
        <v>#REF!</v>
      </c>
      <c r="CZ260" s="95" t="e">
        <f t="shared" si="212"/>
        <v>#REF!</v>
      </c>
    </row>
    <row r="261" spans="1:104">
      <c r="A261" t="s">
        <v>294</v>
      </c>
      <c r="C261" s="155" t="s">
        <v>645</v>
      </c>
      <c r="D261" s="95">
        <f>D259+D260</f>
        <v>0</v>
      </c>
      <c r="E261" s="95">
        <f t="shared" ref="E261:BP261" si="213">E259+E260</f>
        <v>0</v>
      </c>
      <c r="F261" s="95">
        <f t="shared" si="213"/>
        <v>0</v>
      </c>
      <c r="G261" s="95">
        <f t="shared" si="213"/>
        <v>0</v>
      </c>
      <c r="H261" s="95">
        <f t="shared" si="213"/>
        <v>0</v>
      </c>
      <c r="I261" s="95">
        <f t="shared" si="213"/>
        <v>0</v>
      </c>
      <c r="J261" s="95">
        <f t="shared" si="213"/>
        <v>0</v>
      </c>
      <c r="K261" s="95">
        <f t="shared" si="213"/>
        <v>0</v>
      </c>
      <c r="L261" s="95">
        <f t="shared" si="213"/>
        <v>0</v>
      </c>
      <c r="M261" s="95">
        <f t="shared" si="213"/>
        <v>0</v>
      </c>
      <c r="N261" s="95">
        <f t="shared" si="213"/>
        <v>0</v>
      </c>
      <c r="O261" s="95">
        <f t="shared" si="213"/>
        <v>0</v>
      </c>
      <c r="P261" s="95">
        <f t="shared" si="213"/>
        <v>0</v>
      </c>
      <c r="Q261" s="95">
        <f t="shared" si="213"/>
        <v>0</v>
      </c>
      <c r="R261" s="95">
        <f t="shared" si="213"/>
        <v>0</v>
      </c>
      <c r="S261" s="95">
        <f t="shared" si="213"/>
        <v>0</v>
      </c>
      <c r="T261" s="95">
        <f t="shared" si="213"/>
        <v>0</v>
      </c>
      <c r="U261" s="95">
        <f t="shared" si="213"/>
        <v>0</v>
      </c>
      <c r="V261" s="95">
        <f t="shared" si="213"/>
        <v>0</v>
      </c>
      <c r="W261" s="95">
        <f t="shared" si="213"/>
        <v>0</v>
      </c>
      <c r="X261" s="95">
        <f t="shared" si="213"/>
        <v>0</v>
      </c>
      <c r="Y261" s="95">
        <f t="shared" si="213"/>
        <v>0</v>
      </c>
      <c r="Z261" s="95">
        <f t="shared" si="213"/>
        <v>0</v>
      </c>
      <c r="AA261" s="95">
        <f t="shared" si="213"/>
        <v>0</v>
      </c>
      <c r="AB261" s="95">
        <f t="shared" si="213"/>
        <v>0</v>
      </c>
      <c r="AC261" s="95">
        <f t="shared" si="213"/>
        <v>0</v>
      </c>
      <c r="AD261" s="95">
        <f t="shared" si="213"/>
        <v>0</v>
      </c>
      <c r="AE261" s="95">
        <f t="shared" si="213"/>
        <v>0</v>
      </c>
      <c r="AF261" s="95">
        <f t="shared" si="213"/>
        <v>0</v>
      </c>
      <c r="AG261" s="95">
        <f t="shared" si="213"/>
        <v>0</v>
      </c>
      <c r="AH261" s="95">
        <f t="shared" si="213"/>
        <v>0</v>
      </c>
      <c r="AI261" s="95">
        <f t="shared" si="213"/>
        <v>0</v>
      </c>
      <c r="AJ261" s="95">
        <f t="shared" si="213"/>
        <v>0</v>
      </c>
      <c r="AK261" s="95">
        <f t="shared" si="213"/>
        <v>0</v>
      </c>
      <c r="AL261" s="95">
        <f t="shared" si="213"/>
        <v>0</v>
      </c>
      <c r="AM261" s="95">
        <f t="shared" si="213"/>
        <v>0</v>
      </c>
      <c r="AN261" s="95">
        <f t="shared" si="213"/>
        <v>0</v>
      </c>
      <c r="AO261" s="95">
        <f t="shared" si="213"/>
        <v>0</v>
      </c>
      <c r="AP261" s="95">
        <f t="shared" si="213"/>
        <v>0</v>
      </c>
      <c r="AQ261" s="95">
        <f t="shared" si="213"/>
        <v>0</v>
      </c>
      <c r="AR261" s="95">
        <f t="shared" si="213"/>
        <v>0</v>
      </c>
      <c r="AS261" s="95">
        <f t="shared" si="213"/>
        <v>0</v>
      </c>
      <c r="AT261" s="95">
        <f t="shared" si="213"/>
        <v>0</v>
      </c>
      <c r="AU261" s="95">
        <f t="shared" si="213"/>
        <v>0</v>
      </c>
      <c r="AV261" s="95">
        <f t="shared" si="213"/>
        <v>0</v>
      </c>
      <c r="AW261" s="95">
        <f t="shared" si="213"/>
        <v>0</v>
      </c>
      <c r="AX261" s="95">
        <f t="shared" si="213"/>
        <v>0</v>
      </c>
      <c r="AY261" s="95">
        <f t="shared" si="213"/>
        <v>0</v>
      </c>
      <c r="AZ261" s="95">
        <f t="shared" si="213"/>
        <v>0</v>
      </c>
      <c r="BA261" s="95">
        <f t="shared" si="213"/>
        <v>0</v>
      </c>
      <c r="BB261" s="95">
        <f t="shared" si="213"/>
        <v>0</v>
      </c>
      <c r="BC261" s="95">
        <f t="shared" si="213"/>
        <v>0</v>
      </c>
      <c r="BD261" s="95">
        <f t="shared" si="213"/>
        <v>0</v>
      </c>
      <c r="BE261" s="95">
        <f t="shared" si="213"/>
        <v>0</v>
      </c>
      <c r="BF261" s="95">
        <f t="shared" si="213"/>
        <v>0</v>
      </c>
      <c r="BG261" s="95">
        <f t="shared" si="213"/>
        <v>0</v>
      </c>
      <c r="BH261" s="95">
        <f t="shared" si="213"/>
        <v>0</v>
      </c>
      <c r="BI261" s="95">
        <f t="shared" si="213"/>
        <v>0</v>
      </c>
      <c r="BJ261" s="95">
        <f t="shared" si="213"/>
        <v>0</v>
      </c>
      <c r="BK261" s="95">
        <f t="shared" si="213"/>
        <v>0</v>
      </c>
      <c r="BL261" s="95" t="e">
        <f t="shared" si="213"/>
        <v>#REF!</v>
      </c>
      <c r="BM261" s="95" t="e">
        <f t="shared" si="213"/>
        <v>#REF!</v>
      </c>
      <c r="BN261" s="95" t="e">
        <f t="shared" si="213"/>
        <v>#REF!</v>
      </c>
      <c r="BO261" s="95" t="e">
        <f t="shared" si="213"/>
        <v>#REF!</v>
      </c>
      <c r="BP261" s="95" t="e">
        <f t="shared" si="213"/>
        <v>#REF!</v>
      </c>
      <c r="BQ261" s="95" t="e">
        <f t="shared" ref="BQ261:CZ261" si="214">BQ259+BQ260</f>
        <v>#REF!</v>
      </c>
      <c r="BR261" s="95" t="e">
        <f t="shared" si="214"/>
        <v>#REF!</v>
      </c>
      <c r="BS261" s="95" t="e">
        <f t="shared" si="214"/>
        <v>#REF!</v>
      </c>
      <c r="BT261" s="95" t="e">
        <f t="shared" si="214"/>
        <v>#REF!</v>
      </c>
      <c r="BU261" s="95" t="e">
        <f t="shared" si="214"/>
        <v>#REF!</v>
      </c>
      <c r="BV261" s="95" t="e">
        <f t="shared" si="214"/>
        <v>#REF!</v>
      </c>
      <c r="BW261" s="95" t="e">
        <f t="shared" si="214"/>
        <v>#REF!</v>
      </c>
      <c r="BX261" s="95" t="e">
        <f t="shared" si="214"/>
        <v>#REF!</v>
      </c>
      <c r="BY261" s="95" t="e">
        <f t="shared" si="214"/>
        <v>#REF!</v>
      </c>
      <c r="BZ261" s="95" t="e">
        <f t="shared" si="214"/>
        <v>#REF!</v>
      </c>
      <c r="CA261" s="95" t="e">
        <f t="shared" si="214"/>
        <v>#REF!</v>
      </c>
      <c r="CB261" s="95" t="e">
        <f t="shared" si="214"/>
        <v>#REF!</v>
      </c>
      <c r="CC261" s="95" t="e">
        <f t="shared" si="214"/>
        <v>#REF!</v>
      </c>
      <c r="CD261" s="95" t="e">
        <f t="shared" si="214"/>
        <v>#REF!</v>
      </c>
      <c r="CE261" s="95" t="e">
        <f t="shared" si="214"/>
        <v>#REF!</v>
      </c>
      <c r="CF261" s="95" t="e">
        <f t="shared" si="214"/>
        <v>#REF!</v>
      </c>
      <c r="CG261" s="95" t="e">
        <f t="shared" si="214"/>
        <v>#REF!</v>
      </c>
      <c r="CH261" s="95" t="e">
        <f t="shared" si="214"/>
        <v>#REF!</v>
      </c>
      <c r="CI261" s="95" t="e">
        <f t="shared" si="214"/>
        <v>#REF!</v>
      </c>
      <c r="CJ261" s="95" t="e">
        <f t="shared" si="214"/>
        <v>#REF!</v>
      </c>
      <c r="CK261" s="95" t="e">
        <f t="shared" si="214"/>
        <v>#REF!</v>
      </c>
      <c r="CL261" s="95" t="e">
        <f t="shared" si="214"/>
        <v>#REF!</v>
      </c>
      <c r="CM261" s="95" t="e">
        <f t="shared" si="214"/>
        <v>#REF!</v>
      </c>
      <c r="CN261" s="95" t="e">
        <f t="shared" si="214"/>
        <v>#REF!</v>
      </c>
      <c r="CO261" s="95" t="e">
        <f t="shared" si="214"/>
        <v>#REF!</v>
      </c>
      <c r="CP261" s="95" t="e">
        <f t="shared" si="214"/>
        <v>#REF!</v>
      </c>
      <c r="CQ261" s="95" t="e">
        <f t="shared" si="214"/>
        <v>#REF!</v>
      </c>
      <c r="CR261" s="95" t="e">
        <f t="shared" si="214"/>
        <v>#REF!</v>
      </c>
      <c r="CS261" s="95" t="e">
        <f t="shared" si="214"/>
        <v>#REF!</v>
      </c>
      <c r="CT261" s="95" t="e">
        <f t="shared" si="214"/>
        <v>#REF!</v>
      </c>
      <c r="CU261" s="95" t="e">
        <f t="shared" si="214"/>
        <v>#REF!</v>
      </c>
      <c r="CV261" s="95" t="e">
        <f t="shared" si="214"/>
        <v>#REF!</v>
      </c>
      <c r="CW261" s="95" t="e">
        <f t="shared" si="214"/>
        <v>#REF!</v>
      </c>
      <c r="CX261" s="95" t="e">
        <f t="shared" si="214"/>
        <v>#REF!</v>
      </c>
      <c r="CY261" s="95" t="e">
        <f t="shared" si="214"/>
        <v>#REF!</v>
      </c>
      <c r="CZ261" s="95" t="e">
        <f t="shared" si="214"/>
        <v>#REF!</v>
      </c>
    </row>
    <row r="262" spans="1:104">
      <c r="A262" t="s">
        <v>295</v>
      </c>
      <c r="C262" s="3"/>
      <c r="D262" s="96"/>
      <c r="E262" s="96"/>
      <c r="F262" s="96"/>
      <c r="G262" s="96"/>
      <c r="H262" s="96"/>
      <c r="I262" s="96"/>
      <c r="J262" s="96"/>
      <c r="K262" s="96"/>
      <c r="L262" s="96"/>
      <c r="M262" s="96"/>
      <c r="N262" s="96"/>
      <c r="O262" s="96"/>
      <c r="P262" s="96"/>
      <c r="Q262" s="96"/>
      <c r="R262" s="96"/>
      <c r="S262" s="96"/>
      <c r="T262" s="96"/>
      <c r="U262" s="96"/>
      <c r="V262" s="96"/>
      <c r="W262" s="96"/>
      <c r="X262" s="96"/>
      <c r="Y262" s="96"/>
      <c r="Z262" s="96"/>
      <c r="AA262" s="96"/>
      <c r="AB262" s="96"/>
      <c r="AC262" s="96"/>
      <c r="AD262" s="96"/>
      <c r="AE262" s="96"/>
      <c r="AF262" s="96"/>
      <c r="AG262" s="96"/>
      <c r="AH262" s="96"/>
      <c r="AI262" s="96"/>
      <c r="AJ262" s="96"/>
      <c r="AK262" s="96"/>
      <c r="AL262" s="96"/>
      <c r="AM262" s="96"/>
      <c r="AN262" s="96"/>
      <c r="AO262" s="96"/>
      <c r="AP262" s="96"/>
      <c r="AQ262" s="96"/>
      <c r="AR262" s="96"/>
      <c r="AS262" s="96"/>
      <c r="AT262" s="96"/>
      <c r="AU262" s="96"/>
      <c r="AV262" s="96"/>
      <c r="AW262" s="96"/>
      <c r="AX262" s="96"/>
      <c r="AY262" s="96"/>
      <c r="AZ262" s="96"/>
      <c r="BA262" s="96"/>
      <c r="BB262" s="96"/>
      <c r="BC262" s="96"/>
      <c r="BD262" s="96"/>
      <c r="BE262" s="96"/>
      <c r="BF262" s="96"/>
      <c r="BG262" s="96"/>
      <c r="BH262" s="96"/>
      <c r="BI262" s="96"/>
      <c r="BJ262" s="96"/>
      <c r="BK262" s="96"/>
      <c r="BL262" s="96"/>
      <c r="BM262" s="96"/>
      <c r="BN262" s="96"/>
      <c r="BO262" s="96"/>
      <c r="BP262" s="96"/>
      <c r="BQ262" s="96"/>
      <c r="BR262" s="96"/>
      <c r="BS262" s="96"/>
      <c r="BT262" s="96"/>
      <c r="BU262" s="96"/>
      <c r="BV262" s="96"/>
      <c r="BW262" s="96"/>
      <c r="BX262" s="96"/>
      <c r="BY262" s="96"/>
      <c r="BZ262" s="96"/>
      <c r="CA262" s="96"/>
      <c r="CB262" s="96"/>
      <c r="CC262" s="96"/>
      <c r="CD262" s="96"/>
      <c r="CE262" s="96"/>
      <c r="CF262" s="96"/>
      <c r="CG262" s="96"/>
      <c r="CH262" s="96"/>
      <c r="CI262" s="96"/>
      <c r="CJ262" s="96"/>
      <c r="CK262" s="96"/>
      <c r="CL262" s="96"/>
      <c r="CM262" s="96"/>
      <c r="CN262" s="96"/>
      <c r="CO262" s="96"/>
      <c r="CP262" s="96"/>
      <c r="CQ262" s="96"/>
      <c r="CR262" s="96"/>
      <c r="CS262" s="96"/>
      <c r="CT262" s="96"/>
      <c r="CU262" s="96"/>
      <c r="CV262" s="96"/>
      <c r="CW262" s="96"/>
      <c r="CX262" s="96"/>
      <c r="CY262" s="96"/>
      <c r="CZ262" s="96"/>
    </row>
    <row r="263" spans="1:104">
      <c r="A263" t="s">
        <v>296</v>
      </c>
      <c r="C263" s="154" t="s">
        <v>991</v>
      </c>
      <c r="D263" s="95">
        <f>住CF!F423</f>
        <v>0</v>
      </c>
      <c r="E263" s="95">
        <f>住CF!G423</f>
        <v>0</v>
      </c>
      <c r="F263" s="95">
        <f>住CF!H423</f>
        <v>0</v>
      </c>
      <c r="G263" s="95">
        <f>住CF!I423</f>
        <v>0</v>
      </c>
      <c r="H263" s="95">
        <f>住CF!J423</f>
        <v>0</v>
      </c>
      <c r="I263" s="95">
        <f>住CF!K423</f>
        <v>0</v>
      </c>
      <c r="J263" s="95">
        <f>住CF!L423</f>
        <v>0</v>
      </c>
      <c r="K263" s="95">
        <f>住CF!M423</f>
        <v>0</v>
      </c>
      <c r="L263" s="95">
        <f>住CF!N423</f>
        <v>0</v>
      </c>
      <c r="M263" s="95">
        <f>住CF!O423</f>
        <v>0</v>
      </c>
      <c r="N263" s="95">
        <f>住CF!P423</f>
        <v>0</v>
      </c>
      <c r="O263" s="95">
        <f>住CF!Q423</f>
        <v>0</v>
      </c>
      <c r="P263" s="95">
        <f>住CF!R423</f>
        <v>0</v>
      </c>
      <c r="Q263" s="95">
        <f>住CF!S423</f>
        <v>0</v>
      </c>
      <c r="R263" s="95">
        <f>住CF!T423</f>
        <v>0</v>
      </c>
      <c r="S263" s="95">
        <f>住CF!U423</f>
        <v>0</v>
      </c>
      <c r="T263" s="95">
        <f>住CF!V423</f>
        <v>0</v>
      </c>
      <c r="U263" s="95">
        <f>住CF!W423</f>
        <v>0</v>
      </c>
      <c r="V263" s="95">
        <f>住CF!X423</f>
        <v>0</v>
      </c>
      <c r="W263" s="95">
        <f>住CF!Y423</f>
        <v>0</v>
      </c>
      <c r="X263" s="95">
        <f>住CF!Z423</f>
        <v>0</v>
      </c>
      <c r="Y263" s="95">
        <f>住CF!AA423</f>
        <v>0</v>
      </c>
      <c r="Z263" s="95">
        <f>住CF!AB423</f>
        <v>0</v>
      </c>
      <c r="AA263" s="95">
        <f>住CF!AC423</f>
        <v>0</v>
      </c>
      <c r="AB263" s="95">
        <f>住CF!AD423</f>
        <v>0</v>
      </c>
      <c r="AC263" s="95">
        <f>住CF!AE423</f>
        <v>0</v>
      </c>
      <c r="AD263" s="95">
        <f>住CF!AF423</f>
        <v>0</v>
      </c>
      <c r="AE263" s="95">
        <f>住CF!AG423</f>
        <v>0</v>
      </c>
      <c r="AF263" s="95">
        <f>住CF!AH423</f>
        <v>0</v>
      </c>
      <c r="AG263" s="95">
        <f>住CF!AI423</f>
        <v>0</v>
      </c>
      <c r="AH263" s="95">
        <f>住CF!AJ423</f>
        <v>0</v>
      </c>
      <c r="AI263" s="95">
        <f>住CF!AK423</f>
        <v>0</v>
      </c>
      <c r="AJ263" s="95">
        <f>住CF!AL423</f>
        <v>0</v>
      </c>
      <c r="AK263" s="95">
        <f>住CF!AM423</f>
        <v>0</v>
      </c>
      <c r="AL263" s="95">
        <f>住CF!AN423</f>
        <v>0</v>
      </c>
      <c r="AM263" s="95">
        <f>住CF!AO423</f>
        <v>0</v>
      </c>
      <c r="AN263" s="95">
        <f>住CF!AP423</f>
        <v>0</v>
      </c>
      <c r="AO263" s="95">
        <f>住CF!AQ423</f>
        <v>0</v>
      </c>
      <c r="AP263" s="95">
        <f>住CF!AR423</f>
        <v>0</v>
      </c>
      <c r="AQ263" s="95">
        <f>住CF!AS423</f>
        <v>0</v>
      </c>
      <c r="AR263" s="95">
        <f>住CF!AT423</f>
        <v>0</v>
      </c>
      <c r="AS263" s="95">
        <f>住CF!AU423</f>
        <v>0</v>
      </c>
      <c r="AT263" s="95">
        <f>住CF!AV423</f>
        <v>0</v>
      </c>
      <c r="AU263" s="95">
        <f>住CF!AW423</f>
        <v>0</v>
      </c>
      <c r="AV263" s="95">
        <f>住CF!AX423</f>
        <v>0</v>
      </c>
      <c r="AW263" s="95">
        <f>住CF!AY423</f>
        <v>0</v>
      </c>
      <c r="AX263" s="95">
        <f>住CF!AZ423</f>
        <v>0</v>
      </c>
      <c r="AY263" s="95">
        <f>住CF!BA423</f>
        <v>0</v>
      </c>
      <c r="AZ263" s="95">
        <f>住CF!BB423</f>
        <v>0</v>
      </c>
      <c r="BA263" s="95">
        <f>住CF!BC423</f>
        <v>0</v>
      </c>
      <c r="BB263" s="95">
        <f>住CF!BD423</f>
        <v>0</v>
      </c>
      <c r="BC263" s="95">
        <f>住CF!BE423</f>
        <v>0</v>
      </c>
      <c r="BD263" s="95">
        <f>住CF!BF423</f>
        <v>0</v>
      </c>
      <c r="BE263" s="95">
        <f>住CF!BG423</f>
        <v>0</v>
      </c>
      <c r="BF263" s="95">
        <f>住CF!BH423</f>
        <v>0</v>
      </c>
      <c r="BG263" s="95">
        <f>住CF!BI423</f>
        <v>0</v>
      </c>
      <c r="BH263" s="95">
        <f>住CF!BJ423</f>
        <v>0</v>
      </c>
      <c r="BI263" s="95">
        <f>住CF!BK423</f>
        <v>0</v>
      </c>
      <c r="BJ263" s="95">
        <f>住CF!BL423</f>
        <v>0</v>
      </c>
      <c r="BK263" s="95">
        <f>住CF!BM423</f>
        <v>0</v>
      </c>
      <c r="BL263" s="95" t="e">
        <f>住CF!#REF!</f>
        <v>#REF!</v>
      </c>
      <c r="BM263" s="95" t="e">
        <f>住CF!#REF!</f>
        <v>#REF!</v>
      </c>
      <c r="BN263" s="95" t="e">
        <f>住CF!#REF!</f>
        <v>#REF!</v>
      </c>
      <c r="BO263" s="95" t="e">
        <f>住CF!#REF!</f>
        <v>#REF!</v>
      </c>
      <c r="BP263" s="95" t="e">
        <f>住CF!#REF!</f>
        <v>#REF!</v>
      </c>
      <c r="BQ263" s="95" t="e">
        <f>住CF!#REF!</f>
        <v>#REF!</v>
      </c>
      <c r="BR263" s="95" t="e">
        <f>住CF!#REF!</f>
        <v>#REF!</v>
      </c>
      <c r="BS263" s="95" t="e">
        <f>住CF!#REF!</f>
        <v>#REF!</v>
      </c>
      <c r="BT263" s="95" t="e">
        <f>住CF!#REF!</f>
        <v>#REF!</v>
      </c>
      <c r="BU263" s="95" t="e">
        <f>住CF!#REF!</f>
        <v>#REF!</v>
      </c>
      <c r="BV263" s="95" t="e">
        <f>住CF!#REF!</f>
        <v>#REF!</v>
      </c>
      <c r="BW263" s="95" t="e">
        <f>住CF!#REF!</f>
        <v>#REF!</v>
      </c>
      <c r="BX263" s="95" t="e">
        <f>住CF!#REF!</f>
        <v>#REF!</v>
      </c>
      <c r="BY263" s="95" t="e">
        <f>住CF!#REF!</f>
        <v>#REF!</v>
      </c>
      <c r="BZ263" s="95" t="e">
        <f>住CF!#REF!</f>
        <v>#REF!</v>
      </c>
      <c r="CA263" s="95" t="e">
        <f>住CF!#REF!</f>
        <v>#REF!</v>
      </c>
      <c r="CB263" s="95" t="e">
        <f>住CF!#REF!</f>
        <v>#REF!</v>
      </c>
      <c r="CC263" s="95" t="e">
        <f>住CF!#REF!</f>
        <v>#REF!</v>
      </c>
      <c r="CD263" s="95" t="e">
        <f>住CF!#REF!</f>
        <v>#REF!</v>
      </c>
      <c r="CE263" s="95" t="e">
        <f>住CF!#REF!</f>
        <v>#REF!</v>
      </c>
      <c r="CF263" s="95" t="e">
        <f>住CF!#REF!</f>
        <v>#REF!</v>
      </c>
      <c r="CG263" s="95" t="e">
        <f>住CF!#REF!</f>
        <v>#REF!</v>
      </c>
      <c r="CH263" s="95" t="e">
        <f>住CF!#REF!</f>
        <v>#REF!</v>
      </c>
      <c r="CI263" s="95" t="e">
        <f>住CF!#REF!</f>
        <v>#REF!</v>
      </c>
      <c r="CJ263" s="95" t="e">
        <f>住CF!#REF!</f>
        <v>#REF!</v>
      </c>
      <c r="CK263" s="95" t="e">
        <f>住CF!#REF!</f>
        <v>#REF!</v>
      </c>
      <c r="CL263" s="95" t="e">
        <f>住CF!#REF!</f>
        <v>#REF!</v>
      </c>
      <c r="CM263" s="95" t="e">
        <f>住CF!#REF!</f>
        <v>#REF!</v>
      </c>
      <c r="CN263" s="95" t="e">
        <f>住CF!#REF!</f>
        <v>#REF!</v>
      </c>
      <c r="CO263" s="95" t="e">
        <f>住CF!#REF!</f>
        <v>#REF!</v>
      </c>
      <c r="CP263" s="95" t="e">
        <f>住CF!#REF!</f>
        <v>#REF!</v>
      </c>
      <c r="CQ263" s="95" t="e">
        <f>住CF!#REF!</f>
        <v>#REF!</v>
      </c>
      <c r="CR263" s="95" t="e">
        <f>住CF!#REF!</f>
        <v>#REF!</v>
      </c>
      <c r="CS263" s="95" t="e">
        <f>住CF!#REF!</f>
        <v>#REF!</v>
      </c>
      <c r="CT263" s="95" t="e">
        <f>住CF!#REF!</f>
        <v>#REF!</v>
      </c>
      <c r="CU263" s="95" t="e">
        <f>住CF!#REF!</f>
        <v>#REF!</v>
      </c>
      <c r="CV263" s="95" t="e">
        <f>住CF!#REF!</f>
        <v>#REF!</v>
      </c>
      <c r="CW263" s="95" t="e">
        <f>住CF!#REF!</f>
        <v>#REF!</v>
      </c>
      <c r="CX263" s="95" t="e">
        <f>住CF!#REF!</f>
        <v>#REF!</v>
      </c>
      <c r="CY263" s="95" t="e">
        <f>住CF!#REF!</f>
        <v>#REF!</v>
      </c>
      <c r="CZ263" s="95" t="e">
        <f>住CF!#REF!</f>
        <v>#REF!</v>
      </c>
    </row>
    <row r="264" spans="1:104">
      <c r="A264" t="s">
        <v>297</v>
      </c>
      <c r="C264" s="154" t="s">
        <v>482</v>
      </c>
      <c r="D264" s="95">
        <f>MIN(D167-D169,D263,D164*IF(D263=13.6, 0.07,0.05))</f>
        <v>0</v>
      </c>
      <c r="E264" s="95">
        <f t="shared" ref="E264:BP264" si="215">MIN(E167-E169,E263,E164*IF(E263=13.6, 0.07,0.05))</f>
        <v>0</v>
      </c>
      <c r="F264" s="95">
        <f t="shared" si="215"/>
        <v>0</v>
      </c>
      <c r="G264" s="95">
        <f t="shared" si="215"/>
        <v>0</v>
      </c>
      <c r="H264" s="95">
        <f t="shared" si="215"/>
        <v>0</v>
      </c>
      <c r="I264" s="95">
        <f t="shared" si="215"/>
        <v>0</v>
      </c>
      <c r="J264" s="95">
        <f t="shared" si="215"/>
        <v>0</v>
      </c>
      <c r="K264" s="95">
        <f t="shared" si="215"/>
        <v>0</v>
      </c>
      <c r="L264" s="95">
        <f t="shared" si="215"/>
        <v>0</v>
      </c>
      <c r="M264" s="95">
        <f t="shared" si="215"/>
        <v>0</v>
      </c>
      <c r="N264" s="95">
        <f t="shared" si="215"/>
        <v>0</v>
      </c>
      <c r="O264" s="95">
        <f t="shared" si="215"/>
        <v>0</v>
      </c>
      <c r="P264" s="95">
        <f t="shared" si="215"/>
        <v>0</v>
      </c>
      <c r="Q264" s="95">
        <f t="shared" si="215"/>
        <v>0</v>
      </c>
      <c r="R264" s="95">
        <f t="shared" si="215"/>
        <v>0</v>
      </c>
      <c r="S264" s="95">
        <f t="shared" si="215"/>
        <v>0</v>
      </c>
      <c r="T264" s="95">
        <f t="shared" si="215"/>
        <v>0</v>
      </c>
      <c r="U264" s="95">
        <f t="shared" si="215"/>
        <v>0</v>
      </c>
      <c r="V264" s="95">
        <f t="shared" si="215"/>
        <v>0</v>
      </c>
      <c r="W264" s="95">
        <f t="shared" si="215"/>
        <v>0</v>
      </c>
      <c r="X264" s="95">
        <f t="shared" si="215"/>
        <v>0</v>
      </c>
      <c r="Y264" s="95">
        <f t="shared" si="215"/>
        <v>0</v>
      </c>
      <c r="Z264" s="95">
        <f t="shared" si="215"/>
        <v>0</v>
      </c>
      <c r="AA264" s="95">
        <f t="shared" si="215"/>
        <v>0</v>
      </c>
      <c r="AB264" s="95">
        <f t="shared" si="215"/>
        <v>0</v>
      </c>
      <c r="AC264" s="95">
        <f t="shared" si="215"/>
        <v>0</v>
      </c>
      <c r="AD264" s="95">
        <f t="shared" si="215"/>
        <v>0</v>
      </c>
      <c r="AE264" s="95">
        <f t="shared" si="215"/>
        <v>0</v>
      </c>
      <c r="AF264" s="95">
        <f t="shared" si="215"/>
        <v>0</v>
      </c>
      <c r="AG264" s="95">
        <f t="shared" si="215"/>
        <v>0</v>
      </c>
      <c r="AH264" s="95">
        <f t="shared" si="215"/>
        <v>0</v>
      </c>
      <c r="AI264" s="95">
        <f t="shared" si="215"/>
        <v>0</v>
      </c>
      <c r="AJ264" s="95">
        <f t="shared" si="215"/>
        <v>0</v>
      </c>
      <c r="AK264" s="95">
        <f t="shared" si="215"/>
        <v>0</v>
      </c>
      <c r="AL264" s="95">
        <f t="shared" si="215"/>
        <v>0</v>
      </c>
      <c r="AM264" s="95">
        <f t="shared" si="215"/>
        <v>0</v>
      </c>
      <c r="AN264" s="95">
        <f t="shared" si="215"/>
        <v>0</v>
      </c>
      <c r="AO264" s="95">
        <f t="shared" si="215"/>
        <v>0</v>
      </c>
      <c r="AP264" s="95">
        <f t="shared" si="215"/>
        <v>0</v>
      </c>
      <c r="AQ264" s="95">
        <f t="shared" si="215"/>
        <v>0</v>
      </c>
      <c r="AR264" s="95">
        <f t="shared" si="215"/>
        <v>0</v>
      </c>
      <c r="AS264" s="95">
        <f t="shared" si="215"/>
        <v>0</v>
      </c>
      <c r="AT264" s="95">
        <f t="shared" si="215"/>
        <v>0</v>
      </c>
      <c r="AU264" s="95">
        <f t="shared" si="215"/>
        <v>0</v>
      </c>
      <c r="AV264" s="95">
        <f t="shared" si="215"/>
        <v>0</v>
      </c>
      <c r="AW264" s="95">
        <f t="shared" si="215"/>
        <v>0</v>
      </c>
      <c r="AX264" s="95">
        <f t="shared" si="215"/>
        <v>0</v>
      </c>
      <c r="AY264" s="95">
        <f t="shared" si="215"/>
        <v>0</v>
      </c>
      <c r="AZ264" s="95">
        <f t="shared" si="215"/>
        <v>0</v>
      </c>
      <c r="BA264" s="95">
        <f t="shared" si="215"/>
        <v>0</v>
      </c>
      <c r="BB264" s="95">
        <f t="shared" si="215"/>
        <v>0</v>
      </c>
      <c r="BC264" s="95">
        <f t="shared" si="215"/>
        <v>0</v>
      </c>
      <c r="BD264" s="95">
        <f t="shared" si="215"/>
        <v>0</v>
      </c>
      <c r="BE264" s="95">
        <f t="shared" si="215"/>
        <v>0</v>
      </c>
      <c r="BF264" s="95">
        <f t="shared" si="215"/>
        <v>0</v>
      </c>
      <c r="BG264" s="95">
        <f t="shared" si="215"/>
        <v>0</v>
      </c>
      <c r="BH264" s="95">
        <f t="shared" si="215"/>
        <v>0</v>
      </c>
      <c r="BI264" s="95">
        <f t="shared" si="215"/>
        <v>0</v>
      </c>
      <c r="BJ264" s="95">
        <f t="shared" si="215"/>
        <v>0</v>
      </c>
      <c r="BK264" s="95">
        <f t="shared" si="215"/>
        <v>0</v>
      </c>
      <c r="BL264" s="95" t="e">
        <f t="shared" si="215"/>
        <v>#REF!</v>
      </c>
      <c r="BM264" s="95" t="e">
        <f t="shared" si="215"/>
        <v>#REF!</v>
      </c>
      <c r="BN264" s="95" t="e">
        <f t="shared" si="215"/>
        <v>#REF!</v>
      </c>
      <c r="BO264" s="95" t="e">
        <f t="shared" si="215"/>
        <v>#REF!</v>
      </c>
      <c r="BP264" s="95" t="e">
        <f t="shared" si="215"/>
        <v>#REF!</v>
      </c>
      <c r="BQ264" s="95" t="e">
        <f t="shared" ref="BQ264:CZ264" si="216">MIN(BQ167-BQ169,BQ263,BQ164*IF(BQ263=13.6, 0.07,0.05))</f>
        <v>#REF!</v>
      </c>
      <c r="BR264" s="95" t="e">
        <f t="shared" si="216"/>
        <v>#REF!</v>
      </c>
      <c r="BS264" s="95" t="e">
        <f t="shared" si="216"/>
        <v>#REF!</v>
      </c>
      <c r="BT264" s="95" t="e">
        <f t="shared" si="216"/>
        <v>#REF!</v>
      </c>
      <c r="BU264" s="95" t="e">
        <f t="shared" si="216"/>
        <v>#REF!</v>
      </c>
      <c r="BV264" s="95" t="e">
        <f t="shared" si="216"/>
        <v>#REF!</v>
      </c>
      <c r="BW264" s="95" t="e">
        <f t="shared" si="216"/>
        <v>#REF!</v>
      </c>
      <c r="BX264" s="95" t="e">
        <f t="shared" si="216"/>
        <v>#REF!</v>
      </c>
      <c r="BY264" s="95" t="e">
        <f t="shared" si="216"/>
        <v>#REF!</v>
      </c>
      <c r="BZ264" s="95" t="e">
        <f t="shared" si="216"/>
        <v>#REF!</v>
      </c>
      <c r="CA264" s="95" t="e">
        <f t="shared" si="216"/>
        <v>#REF!</v>
      </c>
      <c r="CB264" s="95" t="e">
        <f t="shared" si="216"/>
        <v>#REF!</v>
      </c>
      <c r="CC264" s="95" t="e">
        <f t="shared" si="216"/>
        <v>#REF!</v>
      </c>
      <c r="CD264" s="95" t="e">
        <f t="shared" si="216"/>
        <v>#REF!</v>
      </c>
      <c r="CE264" s="95" t="e">
        <f t="shared" si="216"/>
        <v>#REF!</v>
      </c>
      <c r="CF264" s="95" t="e">
        <f t="shared" si="216"/>
        <v>#REF!</v>
      </c>
      <c r="CG264" s="95" t="e">
        <f t="shared" si="216"/>
        <v>#REF!</v>
      </c>
      <c r="CH264" s="95" t="e">
        <f t="shared" si="216"/>
        <v>#REF!</v>
      </c>
      <c r="CI264" s="95" t="e">
        <f t="shared" si="216"/>
        <v>#REF!</v>
      </c>
      <c r="CJ264" s="95" t="e">
        <f t="shared" si="216"/>
        <v>#REF!</v>
      </c>
      <c r="CK264" s="95" t="e">
        <f t="shared" si="216"/>
        <v>#REF!</v>
      </c>
      <c r="CL264" s="95" t="e">
        <f t="shared" si="216"/>
        <v>#REF!</v>
      </c>
      <c r="CM264" s="95" t="e">
        <f t="shared" si="216"/>
        <v>#REF!</v>
      </c>
      <c r="CN264" s="95" t="e">
        <f t="shared" si="216"/>
        <v>#REF!</v>
      </c>
      <c r="CO264" s="95" t="e">
        <f t="shared" si="216"/>
        <v>#REF!</v>
      </c>
      <c r="CP264" s="95" t="e">
        <f t="shared" si="216"/>
        <v>#REF!</v>
      </c>
      <c r="CQ264" s="95" t="e">
        <f t="shared" si="216"/>
        <v>#REF!</v>
      </c>
      <c r="CR264" s="95" t="e">
        <f t="shared" si="216"/>
        <v>#REF!</v>
      </c>
      <c r="CS264" s="95" t="e">
        <f t="shared" si="216"/>
        <v>#REF!</v>
      </c>
      <c r="CT264" s="95" t="e">
        <f t="shared" si="216"/>
        <v>#REF!</v>
      </c>
      <c r="CU264" s="95" t="e">
        <f t="shared" si="216"/>
        <v>#REF!</v>
      </c>
      <c r="CV264" s="95" t="e">
        <f t="shared" si="216"/>
        <v>#REF!</v>
      </c>
      <c r="CW264" s="95" t="e">
        <f t="shared" si="216"/>
        <v>#REF!</v>
      </c>
      <c r="CX264" s="95" t="e">
        <f t="shared" si="216"/>
        <v>#REF!</v>
      </c>
      <c r="CY264" s="95" t="e">
        <f t="shared" si="216"/>
        <v>#REF!</v>
      </c>
      <c r="CZ264" s="95" t="e">
        <f t="shared" si="216"/>
        <v>#REF!</v>
      </c>
    </row>
    <row r="265" spans="1:104">
      <c r="A265" t="s">
        <v>298</v>
      </c>
      <c r="C265" s="154" t="s">
        <v>643</v>
      </c>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c r="AG265" s="97"/>
      <c r="AH265" s="97"/>
      <c r="AI265" s="97"/>
      <c r="AJ265" s="97"/>
      <c r="AK265" s="97"/>
      <c r="AL265" s="97"/>
      <c r="AM265" s="97"/>
      <c r="AN265" s="97"/>
      <c r="AO265" s="97"/>
      <c r="AP265" s="97"/>
      <c r="AQ265" s="97"/>
      <c r="AR265" s="97"/>
      <c r="AS265" s="97"/>
      <c r="AT265" s="97"/>
      <c r="AU265" s="97"/>
      <c r="AV265" s="97"/>
      <c r="AW265" s="97"/>
      <c r="AX265" s="97"/>
      <c r="AY265" s="97"/>
      <c r="AZ265" s="97"/>
      <c r="BA265" s="97"/>
      <c r="BB265" s="97"/>
      <c r="BC265" s="97"/>
      <c r="BD265" s="97"/>
      <c r="BE265" s="97"/>
      <c r="BF265" s="97"/>
      <c r="BG265" s="97"/>
      <c r="BH265" s="97"/>
      <c r="BI265" s="97"/>
      <c r="BJ265" s="97"/>
      <c r="BK265" s="97"/>
      <c r="BL265" s="97"/>
      <c r="BM265" s="97"/>
      <c r="BN265" s="97"/>
      <c r="BO265" s="97"/>
      <c r="BP265" s="97"/>
      <c r="BQ265" s="97"/>
      <c r="BR265" s="97"/>
      <c r="BS265" s="97"/>
      <c r="BT265" s="97"/>
      <c r="BU265" s="97"/>
      <c r="BV265" s="97"/>
      <c r="BW265" s="97"/>
      <c r="BX265" s="97"/>
      <c r="BY265" s="97"/>
      <c r="BZ265" s="97"/>
      <c r="CA265" s="97"/>
      <c r="CB265" s="97"/>
      <c r="CC265" s="97"/>
      <c r="CD265" s="97"/>
      <c r="CE265" s="97"/>
      <c r="CF265" s="97"/>
      <c r="CG265" s="97"/>
      <c r="CH265" s="97"/>
      <c r="CI265" s="97"/>
      <c r="CJ265" s="97"/>
      <c r="CK265" s="97"/>
      <c r="CL265" s="97"/>
      <c r="CM265" s="97"/>
      <c r="CN265" s="97"/>
      <c r="CO265" s="97"/>
      <c r="CP265" s="97"/>
      <c r="CQ265" s="97"/>
      <c r="CR265" s="97"/>
      <c r="CS265" s="97"/>
      <c r="CT265" s="97"/>
      <c r="CU265" s="97"/>
      <c r="CV265" s="97"/>
      <c r="CW265" s="97"/>
      <c r="CX265" s="97"/>
      <c r="CY265" s="97"/>
      <c r="CZ265" s="97"/>
    </row>
    <row r="266" spans="1:104">
      <c r="A266" t="s">
        <v>299</v>
      </c>
      <c r="C266" s="155" t="s">
        <v>644</v>
      </c>
      <c r="D266" s="95">
        <f>SUM(D264:D265)</f>
        <v>0</v>
      </c>
      <c r="E266" s="95">
        <f t="shared" ref="E266:BP266" si="217">SUM(E264:E265)</f>
        <v>0</v>
      </c>
      <c r="F266" s="95">
        <f t="shared" si="217"/>
        <v>0</v>
      </c>
      <c r="G266" s="95">
        <f t="shared" si="217"/>
        <v>0</v>
      </c>
      <c r="H266" s="95">
        <f t="shared" si="217"/>
        <v>0</v>
      </c>
      <c r="I266" s="95">
        <f t="shared" si="217"/>
        <v>0</v>
      </c>
      <c r="J266" s="95">
        <f t="shared" si="217"/>
        <v>0</v>
      </c>
      <c r="K266" s="95">
        <f t="shared" si="217"/>
        <v>0</v>
      </c>
      <c r="L266" s="95">
        <f t="shared" si="217"/>
        <v>0</v>
      </c>
      <c r="M266" s="95">
        <f t="shared" si="217"/>
        <v>0</v>
      </c>
      <c r="N266" s="95">
        <f t="shared" si="217"/>
        <v>0</v>
      </c>
      <c r="O266" s="95">
        <f t="shared" si="217"/>
        <v>0</v>
      </c>
      <c r="P266" s="95">
        <f t="shared" si="217"/>
        <v>0</v>
      </c>
      <c r="Q266" s="95">
        <f t="shared" si="217"/>
        <v>0</v>
      </c>
      <c r="R266" s="95">
        <f t="shared" si="217"/>
        <v>0</v>
      </c>
      <c r="S266" s="95">
        <f t="shared" si="217"/>
        <v>0</v>
      </c>
      <c r="T266" s="95">
        <f t="shared" si="217"/>
        <v>0</v>
      </c>
      <c r="U266" s="95">
        <f t="shared" si="217"/>
        <v>0</v>
      </c>
      <c r="V266" s="95">
        <f t="shared" si="217"/>
        <v>0</v>
      </c>
      <c r="W266" s="95">
        <f t="shared" si="217"/>
        <v>0</v>
      </c>
      <c r="X266" s="95">
        <f t="shared" si="217"/>
        <v>0</v>
      </c>
      <c r="Y266" s="95">
        <f t="shared" si="217"/>
        <v>0</v>
      </c>
      <c r="Z266" s="95">
        <f t="shared" si="217"/>
        <v>0</v>
      </c>
      <c r="AA266" s="95">
        <f t="shared" si="217"/>
        <v>0</v>
      </c>
      <c r="AB266" s="95">
        <f t="shared" si="217"/>
        <v>0</v>
      </c>
      <c r="AC266" s="95">
        <f t="shared" si="217"/>
        <v>0</v>
      </c>
      <c r="AD266" s="95">
        <f t="shared" si="217"/>
        <v>0</v>
      </c>
      <c r="AE266" s="95">
        <f t="shared" si="217"/>
        <v>0</v>
      </c>
      <c r="AF266" s="95">
        <f t="shared" si="217"/>
        <v>0</v>
      </c>
      <c r="AG266" s="95">
        <f t="shared" si="217"/>
        <v>0</v>
      </c>
      <c r="AH266" s="95">
        <f t="shared" si="217"/>
        <v>0</v>
      </c>
      <c r="AI266" s="95">
        <f t="shared" si="217"/>
        <v>0</v>
      </c>
      <c r="AJ266" s="95">
        <f t="shared" si="217"/>
        <v>0</v>
      </c>
      <c r="AK266" s="95">
        <f t="shared" si="217"/>
        <v>0</v>
      </c>
      <c r="AL266" s="95">
        <f t="shared" si="217"/>
        <v>0</v>
      </c>
      <c r="AM266" s="95">
        <f t="shared" si="217"/>
        <v>0</v>
      </c>
      <c r="AN266" s="95">
        <f t="shared" si="217"/>
        <v>0</v>
      </c>
      <c r="AO266" s="95">
        <f t="shared" si="217"/>
        <v>0</v>
      </c>
      <c r="AP266" s="95">
        <f t="shared" si="217"/>
        <v>0</v>
      </c>
      <c r="AQ266" s="95">
        <f t="shared" si="217"/>
        <v>0</v>
      </c>
      <c r="AR266" s="95">
        <f t="shared" si="217"/>
        <v>0</v>
      </c>
      <c r="AS266" s="95">
        <f t="shared" si="217"/>
        <v>0</v>
      </c>
      <c r="AT266" s="95">
        <f t="shared" si="217"/>
        <v>0</v>
      </c>
      <c r="AU266" s="95">
        <f t="shared" si="217"/>
        <v>0</v>
      </c>
      <c r="AV266" s="95">
        <f t="shared" si="217"/>
        <v>0</v>
      </c>
      <c r="AW266" s="95">
        <f t="shared" si="217"/>
        <v>0</v>
      </c>
      <c r="AX266" s="95">
        <f t="shared" si="217"/>
        <v>0</v>
      </c>
      <c r="AY266" s="95">
        <f t="shared" si="217"/>
        <v>0</v>
      </c>
      <c r="AZ266" s="95">
        <f t="shared" si="217"/>
        <v>0</v>
      </c>
      <c r="BA266" s="95">
        <f t="shared" si="217"/>
        <v>0</v>
      </c>
      <c r="BB266" s="95">
        <f t="shared" si="217"/>
        <v>0</v>
      </c>
      <c r="BC266" s="95">
        <f t="shared" si="217"/>
        <v>0</v>
      </c>
      <c r="BD266" s="95">
        <f t="shared" si="217"/>
        <v>0</v>
      </c>
      <c r="BE266" s="95">
        <f t="shared" si="217"/>
        <v>0</v>
      </c>
      <c r="BF266" s="95">
        <f t="shared" si="217"/>
        <v>0</v>
      </c>
      <c r="BG266" s="95">
        <f t="shared" si="217"/>
        <v>0</v>
      </c>
      <c r="BH266" s="95">
        <f t="shared" si="217"/>
        <v>0</v>
      </c>
      <c r="BI266" s="95">
        <f t="shared" si="217"/>
        <v>0</v>
      </c>
      <c r="BJ266" s="95">
        <f t="shared" si="217"/>
        <v>0</v>
      </c>
      <c r="BK266" s="95">
        <f t="shared" si="217"/>
        <v>0</v>
      </c>
      <c r="BL266" s="95" t="e">
        <f t="shared" si="217"/>
        <v>#REF!</v>
      </c>
      <c r="BM266" s="95" t="e">
        <f t="shared" si="217"/>
        <v>#REF!</v>
      </c>
      <c r="BN266" s="95" t="e">
        <f t="shared" si="217"/>
        <v>#REF!</v>
      </c>
      <c r="BO266" s="95" t="e">
        <f t="shared" si="217"/>
        <v>#REF!</v>
      </c>
      <c r="BP266" s="95" t="e">
        <f t="shared" si="217"/>
        <v>#REF!</v>
      </c>
      <c r="BQ266" s="95" t="e">
        <f t="shared" ref="BQ266:CZ266" si="218">SUM(BQ264:BQ265)</f>
        <v>#REF!</v>
      </c>
      <c r="BR266" s="95" t="e">
        <f t="shared" si="218"/>
        <v>#REF!</v>
      </c>
      <c r="BS266" s="95" t="e">
        <f t="shared" si="218"/>
        <v>#REF!</v>
      </c>
      <c r="BT266" s="95" t="e">
        <f t="shared" si="218"/>
        <v>#REF!</v>
      </c>
      <c r="BU266" s="95" t="e">
        <f t="shared" si="218"/>
        <v>#REF!</v>
      </c>
      <c r="BV266" s="95" t="e">
        <f t="shared" si="218"/>
        <v>#REF!</v>
      </c>
      <c r="BW266" s="95" t="e">
        <f t="shared" si="218"/>
        <v>#REF!</v>
      </c>
      <c r="BX266" s="95" t="e">
        <f t="shared" si="218"/>
        <v>#REF!</v>
      </c>
      <c r="BY266" s="95" t="e">
        <f t="shared" si="218"/>
        <v>#REF!</v>
      </c>
      <c r="BZ266" s="95" t="e">
        <f t="shared" si="218"/>
        <v>#REF!</v>
      </c>
      <c r="CA266" s="95" t="e">
        <f t="shared" si="218"/>
        <v>#REF!</v>
      </c>
      <c r="CB266" s="95" t="e">
        <f t="shared" si="218"/>
        <v>#REF!</v>
      </c>
      <c r="CC266" s="95" t="e">
        <f t="shared" si="218"/>
        <v>#REF!</v>
      </c>
      <c r="CD266" s="95" t="e">
        <f t="shared" si="218"/>
        <v>#REF!</v>
      </c>
      <c r="CE266" s="95" t="e">
        <f t="shared" si="218"/>
        <v>#REF!</v>
      </c>
      <c r="CF266" s="95" t="e">
        <f t="shared" si="218"/>
        <v>#REF!</v>
      </c>
      <c r="CG266" s="95" t="e">
        <f t="shared" si="218"/>
        <v>#REF!</v>
      </c>
      <c r="CH266" s="95" t="e">
        <f t="shared" si="218"/>
        <v>#REF!</v>
      </c>
      <c r="CI266" s="95" t="e">
        <f t="shared" si="218"/>
        <v>#REF!</v>
      </c>
      <c r="CJ266" s="95" t="e">
        <f t="shared" si="218"/>
        <v>#REF!</v>
      </c>
      <c r="CK266" s="95" t="e">
        <f t="shared" si="218"/>
        <v>#REF!</v>
      </c>
      <c r="CL266" s="95" t="e">
        <f t="shared" si="218"/>
        <v>#REF!</v>
      </c>
      <c r="CM266" s="95" t="e">
        <f t="shared" si="218"/>
        <v>#REF!</v>
      </c>
      <c r="CN266" s="95" t="e">
        <f t="shared" si="218"/>
        <v>#REF!</v>
      </c>
      <c r="CO266" s="95" t="e">
        <f t="shared" si="218"/>
        <v>#REF!</v>
      </c>
      <c r="CP266" s="95" t="e">
        <f t="shared" si="218"/>
        <v>#REF!</v>
      </c>
      <c r="CQ266" s="95" t="e">
        <f t="shared" si="218"/>
        <v>#REF!</v>
      </c>
      <c r="CR266" s="95" t="e">
        <f t="shared" si="218"/>
        <v>#REF!</v>
      </c>
      <c r="CS266" s="95" t="e">
        <f t="shared" si="218"/>
        <v>#REF!</v>
      </c>
      <c r="CT266" s="95" t="e">
        <f t="shared" si="218"/>
        <v>#REF!</v>
      </c>
      <c r="CU266" s="95" t="e">
        <f t="shared" si="218"/>
        <v>#REF!</v>
      </c>
      <c r="CV266" s="95" t="e">
        <f t="shared" si="218"/>
        <v>#REF!</v>
      </c>
      <c r="CW266" s="95" t="e">
        <f t="shared" si="218"/>
        <v>#REF!</v>
      </c>
      <c r="CX266" s="95" t="e">
        <f t="shared" si="218"/>
        <v>#REF!</v>
      </c>
      <c r="CY266" s="95" t="e">
        <f t="shared" si="218"/>
        <v>#REF!</v>
      </c>
      <c r="CZ266" s="95" t="e">
        <f t="shared" si="218"/>
        <v>#REF!</v>
      </c>
    </row>
    <row r="267" spans="1:104">
      <c r="A267" t="s">
        <v>300</v>
      </c>
      <c r="D267" s="96"/>
      <c r="E267" s="96"/>
      <c r="F267" s="96"/>
      <c r="G267" s="96"/>
      <c r="H267" s="96"/>
      <c r="I267" s="96"/>
      <c r="J267" s="96"/>
      <c r="K267" s="96"/>
      <c r="L267" s="96"/>
      <c r="M267" s="96"/>
      <c r="N267" s="96"/>
      <c r="O267" s="96"/>
      <c r="P267" s="96"/>
      <c r="Q267" s="96"/>
      <c r="R267" s="96"/>
      <c r="S267" s="96"/>
      <c r="T267" s="96"/>
      <c r="U267" s="96"/>
      <c r="V267" s="96"/>
      <c r="W267" s="96"/>
      <c r="X267" s="96"/>
      <c r="Y267" s="96"/>
      <c r="Z267" s="96"/>
      <c r="AA267" s="96"/>
      <c r="AB267" s="96"/>
      <c r="AC267" s="96"/>
      <c r="AD267" s="96"/>
      <c r="AE267" s="96"/>
      <c r="AF267" s="96"/>
      <c r="AG267" s="96"/>
      <c r="AH267" s="96"/>
      <c r="AI267" s="96"/>
      <c r="AJ267" s="96"/>
      <c r="AK267" s="96"/>
      <c r="AL267" s="96"/>
      <c r="AM267" s="96"/>
      <c r="AN267" s="96"/>
      <c r="AO267" s="96"/>
      <c r="AP267" s="96"/>
      <c r="AQ267" s="96"/>
      <c r="AR267" s="96"/>
      <c r="AS267" s="96"/>
      <c r="AT267" s="96"/>
      <c r="AU267" s="96"/>
      <c r="AV267" s="96"/>
      <c r="AW267" s="96"/>
      <c r="AX267" s="96"/>
      <c r="AY267" s="96"/>
      <c r="AZ267" s="96"/>
      <c r="BA267" s="96"/>
      <c r="BB267" s="96"/>
      <c r="BC267" s="96"/>
      <c r="BD267" s="96"/>
      <c r="BE267" s="96"/>
      <c r="BF267" s="96"/>
      <c r="BG267" s="96"/>
      <c r="BH267" s="96"/>
      <c r="BI267" s="96"/>
      <c r="BJ267" s="96"/>
      <c r="BK267" s="96"/>
      <c r="BL267" s="96"/>
      <c r="BM267" s="96"/>
      <c r="BN267" s="96"/>
      <c r="BO267" s="96"/>
      <c r="BP267" s="96"/>
      <c r="BQ267" s="96"/>
      <c r="BR267" s="96"/>
      <c r="BS267" s="96"/>
      <c r="BT267" s="96"/>
      <c r="BU267" s="96"/>
      <c r="BV267" s="96"/>
      <c r="BW267" s="96"/>
      <c r="BX267" s="96"/>
      <c r="BY267" s="96"/>
      <c r="BZ267" s="96"/>
      <c r="CA267" s="96"/>
      <c r="CB267" s="96"/>
      <c r="CC267" s="96"/>
      <c r="CD267" s="96"/>
      <c r="CE267" s="96"/>
      <c r="CF267" s="96"/>
      <c r="CG267" s="96"/>
      <c r="CH267" s="96"/>
      <c r="CI267" s="96"/>
      <c r="CJ267" s="96"/>
      <c r="CK267" s="96"/>
      <c r="CL267" s="96"/>
      <c r="CM267" s="96"/>
      <c r="CN267" s="96"/>
      <c r="CO267" s="96"/>
      <c r="CP267" s="96"/>
      <c r="CQ267" s="96"/>
      <c r="CR267" s="96"/>
      <c r="CS267" s="96"/>
      <c r="CT267" s="96"/>
      <c r="CU267" s="96"/>
      <c r="CV267" s="96"/>
      <c r="CW267" s="96"/>
      <c r="CX267" s="96"/>
      <c r="CY267" s="96"/>
      <c r="CZ267" s="96"/>
    </row>
    <row r="268" spans="1:104">
      <c r="A268" t="s">
        <v>301</v>
      </c>
      <c r="C268" s="155" t="s">
        <v>574</v>
      </c>
      <c r="D268" s="95">
        <f>D261-D266</f>
        <v>0</v>
      </c>
      <c r="E268" s="95">
        <f t="shared" ref="E268:BP268" si="219">E261-E266</f>
        <v>0</v>
      </c>
      <c r="F268" s="95">
        <f t="shared" si="219"/>
        <v>0</v>
      </c>
      <c r="G268" s="95">
        <f t="shared" si="219"/>
        <v>0</v>
      </c>
      <c r="H268" s="95">
        <f t="shared" si="219"/>
        <v>0</v>
      </c>
      <c r="I268" s="95">
        <f t="shared" si="219"/>
        <v>0</v>
      </c>
      <c r="J268" s="95">
        <f t="shared" si="219"/>
        <v>0</v>
      </c>
      <c r="K268" s="95">
        <f t="shared" si="219"/>
        <v>0</v>
      </c>
      <c r="L268" s="95">
        <f t="shared" si="219"/>
        <v>0</v>
      </c>
      <c r="M268" s="95">
        <f t="shared" si="219"/>
        <v>0</v>
      </c>
      <c r="N268" s="95">
        <f t="shared" si="219"/>
        <v>0</v>
      </c>
      <c r="O268" s="95">
        <f t="shared" si="219"/>
        <v>0</v>
      </c>
      <c r="P268" s="95">
        <f t="shared" si="219"/>
        <v>0</v>
      </c>
      <c r="Q268" s="95">
        <f t="shared" si="219"/>
        <v>0</v>
      </c>
      <c r="R268" s="95">
        <f t="shared" si="219"/>
        <v>0</v>
      </c>
      <c r="S268" s="95">
        <f t="shared" si="219"/>
        <v>0</v>
      </c>
      <c r="T268" s="95">
        <f t="shared" si="219"/>
        <v>0</v>
      </c>
      <c r="U268" s="95">
        <f t="shared" si="219"/>
        <v>0</v>
      </c>
      <c r="V268" s="95">
        <f t="shared" si="219"/>
        <v>0</v>
      </c>
      <c r="W268" s="95">
        <f t="shared" si="219"/>
        <v>0</v>
      </c>
      <c r="X268" s="95">
        <f t="shared" si="219"/>
        <v>0</v>
      </c>
      <c r="Y268" s="95">
        <f t="shared" si="219"/>
        <v>0</v>
      </c>
      <c r="Z268" s="95">
        <f t="shared" si="219"/>
        <v>0</v>
      </c>
      <c r="AA268" s="95">
        <f t="shared" si="219"/>
        <v>0</v>
      </c>
      <c r="AB268" s="95">
        <f t="shared" si="219"/>
        <v>0</v>
      </c>
      <c r="AC268" s="95">
        <f t="shared" si="219"/>
        <v>0</v>
      </c>
      <c r="AD268" s="95">
        <f t="shared" si="219"/>
        <v>0</v>
      </c>
      <c r="AE268" s="95">
        <f t="shared" si="219"/>
        <v>0</v>
      </c>
      <c r="AF268" s="95">
        <f t="shared" si="219"/>
        <v>0</v>
      </c>
      <c r="AG268" s="95">
        <f t="shared" si="219"/>
        <v>0</v>
      </c>
      <c r="AH268" s="95">
        <f t="shared" si="219"/>
        <v>0</v>
      </c>
      <c r="AI268" s="95">
        <f t="shared" si="219"/>
        <v>0</v>
      </c>
      <c r="AJ268" s="95">
        <f t="shared" si="219"/>
        <v>0</v>
      </c>
      <c r="AK268" s="95">
        <f t="shared" si="219"/>
        <v>0</v>
      </c>
      <c r="AL268" s="95">
        <f t="shared" si="219"/>
        <v>0</v>
      </c>
      <c r="AM268" s="95">
        <f t="shared" si="219"/>
        <v>0</v>
      </c>
      <c r="AN268" s="95">
        <f t="shared" si="219"/>
        <v>0</v>
      </c>
      <c r="AO268" s="95">
        <f t="shared" si="219"/>
        <v>0</v>
      </c>
      <c r="AP268" s="95">
        <f t="shared" si="219"/>
        <v>0</v>
      </c>
      <c r="AQ268" s="95">
        <f t="shared" si="219"/>
        <v>0</v>
      </c>
      <c r="AR268" s="95">
        <f t="shared" si="219"/>
        <v>0</v>
      </c>
      <c r="AS268" s="95">
        <f t="shared" si="219"/>
        <v>0</v>
      </c>
      <c r="AT268" s="95">
        <f t="shared" si="219"/>
        <v>0</v>
      </c>
      <c r="AU268" s="95">
        <f t="shared" si="219"/>
        <v>0</v>
      </c>
      <c r="AV268" s="95">
        <f t="shared" si="219"/>
        <v>0</v>
      </c>
      <c r="AW268" s="95">
        <f t="shared" si="219"/>
        <v>0</v>
      </c>
      <c r="AX268" s="95">
        <f t="shared" si="219"/>
        <v>0</v>
      </c>
      <c r="AY268" s="95">
        <f t="shared" si="219"/>
        <v>0</v>
      </c>
      <c r="AZ268" s="95">
        <f t="shared" si="219"/>
        <v>0</v>
      </c>
      <c r="BA268" s="95">
        <f t="shared" si="219"/>
        <v>0</v>
      </c>
      <c r="BB268" s="95">
        <f t="shared" si="219"/>
        <v>0</v>
      </c>
      <c r="BC268" s="95">
        <f t="shared" si="219"/>
        <v>0</v>
      </c>
      <c r="BD268" s="95">
        <f t="shared" si="219"/>
        <v>0</v>
      </c>
      <c r="BE268" s="95">
        <f t="shared" si="219"/>
        <v>0</v>
      </c>
      <c r="BF268" s="95">
        <f t="shared" si="219"/>
        <v>0</v>
      </c>
      <c r="BG268" s="95">
        <f t="shared" si="219"/>
        <v>0</v>
      </c>
      <c r="BH268" s="95">
        <f t="shared" si="219"/>
        <v>0</v>
      </c>
      <c r="BI268" s="95">
        <f t="shared" si="219"/>
        <v>0</v>
      </c>
      <c r="BJ268" s="95">
        <f t="shared" si="219"/>
        <v>0</v>
      </c>
      <c r="BK268" s="95">
        <f t="shared" si="219"/>
        <v>0</v>
      </c>
      <c r="BL268" s="95" t="e">
        <f t="shared" si="219"/>
        <v>#REF!</v>
      </c>
      <c r="BM268" s="95" t="e">
        <f t="shared" si="219"/>
        <v>#REF!</v>
      </c>
      <c r="BN268" s="95" t="e">
        <f t="shared" si="219"/>
        <v>#REF!</v>
      </c>
      <c r="BO268" s="95" t="e">
        <f t="shared" si="219"/>
        <v>#REF!</v>
      </c>
      <c r="BP268" s="95" t="e">
        <f t="shared" si="219"/>
        <v>#REF!</v>
      </c>
      <c r="BQ268" s="95" t="e">
        <f t="shared" ref="BQ268:CZ268" si="220">BQ261-BQ266</f>
        <v>#REF!</v>
      </c>
      <c r="BR268" s="95" t="e">
        <f t="shared" si="220"/>
        <v>#REF!</v>
      </c>
      <c r="BS268" s="95" t="e">
        <f t="shared" si="220"/>
        <v>#REF!</v>
      </c>
      <c r="BT268" s="95" t="e">
        <f t="shared" si="220"/>
        <v>#REF!</v>
      </c>
      <c r="BU268" s="95" t="e">
        <f t="shared" si="220"/>
        <v>#REF!</v>
      </c>
      <c r="BV268" s="95" t="e">
        <f t="shared" si="220"/>
        <v>#REF!</v>
      </c>
      <c r="BW268" s="95" t="e">
        <f t="shared" si="220"/>
        <v>#REF!</v>
      </c>
      <c r="BX268" s="95" t="e">
        <f t="shared" si="220"/>
        <v>#REF!</v>
      </c>
      <c r="BY268" s="95" t="e">
        <f t="shared" si="220"/>
        <v>#REF!</v>
      </c>
      <c r="BZ268" s="95" t="e">
        <f t="shared" si="220"/>
        <v>#REF!</v>
      </c>
      <c r="CA268" s="95" t="e">
        <f t="shared" si="220"/>
        <v>#REF!</v>
      </c>
      <c r="CB268" s="95" t="e">
        <f t="shared" si="220"/>
        <v>#REF!</v>
      </c>
      <c r="CC268" s="95" t="e">
        <f t="shared" si="220"/>
        <v>#REF!</v>
      </c>
      <c r="CD268" s="95" t="e">
        <f t="shared" si="220"/>
        <v>#REF!</v>
      </c>
      <c r="CE268" s="95" t="e">
        <f t="shared" si="220"/>
        <v>#REF!</v>
      </c>
      <c r="CF268" s="95" t="e">
        <f t="shared" si="220"/>
        <v>#REF!</v>
      </c>
      <c r="CG268" s="95" t="e">
        <f t="shared" si="220"/>
        <v>#REF!</v>
      </c>
      <c r="CH268" s="95" t="e">
        <f t="shared" si="220"/>
        <v>#REF!</v>
      </c>
      <c r="CI268" s="95" t="e">
        <f t="shared" si="220"/>
        <v>#REF!</v>
      </c>
      <c r="CJ268" s="95" t="e">
        <f t="shared" si="220"/>
        <v>#REF!</v>
      </c>
      <c r="CK268" s="95" t="e">
        <f t="shared" si="220"/>
        <v>#REF!</v>
      </c>
      <c r="CL268" s="95" t="e">
        <f t="shared" si="220"/>
        <v>#REF!</v>
      </c>
      <c r="CM268" s="95" t="e">
        <f t="shared" si="220"/>
        <v>#REF!</v>
      </c>
      <c r="CN268" s="95" t="e">
        <f t="shared" si="220"/>
        <v>#REF!</v>
      </c>
      <c r="CO268" s="95" t="e">
        <f t="shared" si="220"/>
        <v>#REF!</v>
      </c>
      <c r="CP268" s="95" t="e">
        <f t="shared" si="220"/>
        <v>#REF!</v>
      </c>
      <c r="CQ268" s="95" t="e">
        <f t="shared" si="220"/>
        <v>#REF!</v>
      </c>
      <c r="CR268" s="95" t="e">
        <f t="shared" si="220"/>
        <v>#REF!</v>
      </c>
      <c r="CS268" s="95" t="e">
        <f t="shared" si="220"/>
        <v>#REF!</v>
      </c>
      <c r="CT268" s="95" t="e">
        <f t="shared" si="220"/>
        <v>#REF!</v>
      </c>
      <c r="CU268" s="95" t="e">
        <f t="shared" si="220"/>
        <v>#REF!</v>
      </c>
      <c r="CV268" s="95" t="e">
        <f t="shared" si="220"/>
        <v>#REF!</v>
      </c>
      <c r="CW268" s="95" t="e">
        <f t="shared" si="220"/>
        <v>#REF!</v>
      </c>
      <c r="CX268" s="95" t="e">
        <f t="shared" si="220"/>
        <v>#REF!</v>
      </c>
      <c r="CY268" s="95" t="e">
        <f t="shared" si="220"/>
        <v>#REF!</v>
      </c>
      <c r="CZ268" s="95" t="e">
        <f t="shared" si="220"/>
        <v>#REF!</v>
      </c>
    </row>
    <row r="269" spans="1:104">
      <c r="A269" t="s">
        <v>302</v>
      </c>
      <c r="D269" s="96"/>
      <c r="E269" s="96"/>
      <c r="F269" s="96"/>
      <c r="G269" s="96"/>
      <c r="H269" s="96"/>
      <c r="I269" s="96"/>
      <c r="J269" s="96"/>
      <c r="K269" s="96"/>
      <c r="L269" s="96"/>
      <c r="M269" s="96"/>
      <c r="N269" s="96"/>
      <c r="O269" s="96"/>
      <c r="P269" s="96"/>
      <c r="Q269" s="96"/>
      <c r="R269" s="96"/>
      <c r="S269" s="96"/>
      <c r="T269" s="96"/>
      <c r="U269" s="96"/>
      <c r="V269" s="96"/>
      <c r="W269" s="96"/>
      <c r="X269" s="96"/>
      <c r="Y269" s="96"/>
      <c r="Z269" s="96"/>
      <c r="AA269" s="96"/>
      <c r="AB269" s="96"/>
      <c r="AC269" s="96"/>
      <c r="AD269" s="96"/>
      <c r="AE269" s="96"/>
      <c r="AF269" s="96"/>
      <c r="AG269" s="96"/>
      <c r="AH269" s="96"/>
      <c r="AI269" s="96"/>
      <c r="AJ269" s="96"/>
      <c r="AK269" s="96"/>
      <c r="AL269" s="96"/>
      <c r="AM269" s="96"/>
      <c r="AN269" s="96"/>
      <c r="AO269" s="96"/>
      <c r="AP269" s="96"/>
      <c r="AQ269" s="96"/>
      <c r="AR269" s="96"/>
      <c r="AS269" s="96"/>
      <c r="AT269" s="96"/>
      <c r="AU269" s="96"/>
      <c r="AV269" s="96"/>
      <c r="AW269" s="96"/>
      <c r="AX269" s="96"/>
      <c r="AY269" s="96"/>
      <c r="AZ269" s="96"/>
      <c r="BA269" s="96"/>
      <c r="BB269" s="96"/>
      <c r="BC269" s="96"/>
      <c r="BD269" s="96"/>
      <c r="BE269" s="96"/>
      <c r="BF269" s="96"/>
      <c r="BG269" s="96"/>
      <c r="BH269" s="96"/>
      <c r="BI269" s="96"/>
      <c r="BJ269" s="96"/>
      <c r="BK269" s="96"/>
      <c r="BL269" s="96"/>
      <c r="BM269" s="96"/>
      <c r="BN269" s="96"/>
      <c r="BO269" s="96"/>
      <c r="BP269" s="96"/>
      <c r="BQ269" s="96"/>
      <c r="BR269" s="96"/>
      <c r="BS269" s="96"/>
      <c r="BT269" s="96"/>
      <c r="BU269" s="96"/>
      <c r="BV269" s="96"/>
      <c r="BW269" s="96"/>
      <c r="BX269" s="96"/>
      <c r="BY269" s="96"/>
      <c r="BZ269" s="96"/>
      <c r="CA269" s="96"/>
      <c r="CB269" s="96"/>
      <c r="CC269" s="96"/>
      <c r="CD269" s="96"/>
      <c r="CE269" s="96"/>
      <c r="CF269" s="96"/>
      <c r="CG269" s="96"/>
      <c r="CH269" s="96"/>
      <c r="CI269" s="96"/>
      <c r="CJ269" s="96"/>
      <c r="CK269" s="96"/>
      <c r="CL269" s="96"/>
      <c r="CM269" s="96"/>
      <c r="CN269" s="96"/>
      <c r="CO269" s="96"/>
      <c r="CP269" s="96"/>
      <c r="CQ269" s="96"/>
      <c r="CR269" s="96"/>
      <c r="CS269" s="96"/>
      <c r="CT269" s="96"/>
      <c r="CU269" s="96"/>
      <c r="CV269" s="96"/>
      <c r="CW269" s="96"/>
      <c r="CX269" s="96"/>
      <c r="CY269" s="96"/>
      <c r="CZ269" s="96"/>
    </row>
    <row r="270" spans="1:104">
      <c r="A270" t="s">
        <v>303</v>
      </c>
      <c r="C270" s="3"/>
      <c r="D270" s="96"/>
      <c r="E270" s="96"/>
      <c r="F270" s="96"/>
      <c r="G270" s="96"/>
      <c r="H270" s="96"/>
      <c r="I270" s="96"/>
      <c r="J270" s="96"/>
      <c r="K270" s="96"/>
      <c r="L270" s="96"/>
      <c r="M270" s="96"/>
      <c r="N270" s="96"/>
      <c r="O270" s="96"/>
      <c r="P270" s="96"/>
      <c r="Q270" s="96"/>
      <c r="R270" s="96"/>
      <c r="S270" s="96"/>
      <c r="T270" s="96"/>
      <c r="U270" s="96"/>
      <c r="V270" s="96"/>
      <c r="W270" s="96"/>
      <c r="X270" s="96"/>
      <c r="Y270" s="96"/>
      <c r="Z270" s="96"/>
      <c r="AA270" s="96"/>
      <c r="AB270" s="96"/>
      <c r="AC270" s="96"/>
      <c r="AD270" s="96"/>
      <c r="AE270" s="96"/>
      <c r="AF270" s="96"/>
      <c r="AG270" s="96"/>
      <c r="AH270" s="96"/>
      <c r="AI270" s="96"/>
      <c r="AJ270" s="96"/>
      <c r="AK270" s="96"/>
      <c r="AL270" s="96"/>
      <c r="AM270" s="96"/>
      <c r="AN270" s="96"/>
      <c r="AO270" s="96"/>
      <c r="AP270" s="96"/>
      <c r="AQ270" s="96"/>
      <c r="AR270" s="96"/>
      <c r="AS270" s="96"/>
      <c r="AT270" s="96"/>
      <c r="AU270" s="96"/>
      <c r="AV270" s="96"/>
      <c r="AW270" s="96"/>
      <c r="AX270" s="96"/>
      <c r="AY270" s="96"/>
      <c r="AZ270" s="96"/>
      <c r="BA270" s="96"/>
      <c r="BB270" s="96"/>
      <c r="BC270" s="96"/>
      <c r="BD270" s="96"/>
      <c r="BE270" s="96"/>
      <c r="BF270" s="96"/>
      <c r="BG270" s="96"/>
      <c r="BH270" s="96"/>
      <c r="BI270" s="96"/>
      <c r="BJ270" s="96"/>
      <c r="BK270" s="96"/>
      <c r="BL270" s="96"/>
      <c r="BM270" s="96"/>
      <c r="BN270" s="96"/>
      <c r="BO270" s="96"/>
      <c r="BP270" s="96"/>
      <c r="BQ270" s="96"/>
      <c r="BR270" s="96"/>
      <c r="BS270" s="96"/>
      <c r="BT270" s="96"/>
      <c r="BU270" s="96"/>
      <c r="BV270" s="96"/>
      <c r="BW270" s="96"/>
      <c r="BX270" s="96"/>
      <c r="BY270" s="96"/>
      <c r="BZ270" s="96"/>
      <c r="CA270" s="96"/>
      <c r="CB270" s="96"/>
      <c r="CC270" s="96"/>
      <c r="CD270" s="96"/>
      <c r="CE270" s="96"/>
      <c r="CF270" s="96"/>
      <c r="CG270" s="96"/>
      <c r="CH270" s="96"/>
      <c r="CI270" s="96"/>
      <c r="CJ270" s="96"/>
      <c r="CK270" s="96"/>
      <c r="CL270" s="96"/>
      <c r="CM270" s="96"/>
      <c r="CN270" s="96"/>
      <c r="CO270" s="96"/>
      <c r="CP270" s="96"/>
      <c r="CQ270" s="96"/>
      <c r="CR270" s="96"/>
      <c r="CS270" s="96"/>
      <c r="CT270" s="96"/>
      <c r="CU270" s="96"/>
      <c r="CV270" s="96"/>
      <c r="CW270" s="96"/>
      <c r="CX270" s="96"/>
      <c r="CY270" s="96"/>
      <c r="CZ270" s="96"/>
    </row>
    <row r="271" spans="1:104">
      <c r="A271" t="s">
        <v>304</v>
      </c>
      <c r="C271" s="3"/>
      <c r="D271" s="96"/>
      <c r="E271" s="96"/>
      <c r="F271" s="96"/>
      <c r="G271" s="96"/>
      <c r="H271" s="96"/>
      <c r="I271" s="96"/>
      <c r="J271" s="96"/>
      <c r="K271" s="96"/>
      <c r="L271" s="96"/>
      <c r="M271" s="96"/>
      <c r="N271" s="96"/>
      <c r="O271" s="96"/>
      <c r="P271" s="96"/>
      <c r="Q271" s="96"/>
      <c r="R271" s="96"/>
      <c r="S271" s="96"/>
      <c r="T271" s="96"/>
      <c r="U271" s="96"/>
      <c r="V271" s="96"/>
      <c r="W271" s="96"/>
      <c r="X271" s="96"/>
      <c r="Y271" s="96"/>
      <c r="Z271" s="96"/>
      <c r="AA271" s="96"/>
      <c r="AB271" s="96"/>
      <c r="AC271" s="96"/>
      <c r="AD271" s="96"/>
      <c r="AE271" s="96"/>
      <c r="AF271" s="96"/>
      <c r="AG271" s="96"/>
      <c r="AH271" s="96"/>
      <c r="AI271" s="96"/>
      <c r="AJ271" s="96"/>
      <c r="AK271" s="96"/>
      <c r="AL271" s="96"/>
      <c r="AM271" s="96"/>
      <c r="AN271" s="96"/>
      <c r="AO271" s="96"/>
      <c r="AP271" s="96"/>
      <c r="AQ271" s="96"/>
      <c r="AR271" s="96"/>
      <c r="AS271" s="96"/>
      <c r="AT271" s="96"/>
      <c r="AU271" s="96"/>
      <c r="AV271" s="96"/>
      <c r="AW271" s="96"/>
      <c r="AX271" s="96"/>
      <c r="AY271" s="96"/>
      <c r="AZ271" s="96"/>
      <c r="BA271" s="96"/>
      <c r="BB271" s="96"/>
      <c r="BC271" s="96"/>
      <c r="BD271" s="96"/>
      <c r="BE271" s="96"/>
      <c r="BF271" s="96"/>
      <c r="BG271" s="96"/>
      <c r="BH271" s="96"/>
      <c r="BI271" s="96"/>
      <c r="BJ271" s="96"/>
      <c r="BK271" s="96"/>
      <c r="BL271" s="96"/>
      <c r="BM271" s="96"/>
      <c r="BN271" s="96"/>
      <c r="BO271" s="96"/>
      <c r="BP271" s="96"/>
      <c r="BQ271" s="96"/>
      <c r="BR271" s="96"/>
      <c r="BS271" s="96"/>
      <c r="BT271" s="96"/>
      <c r="BU271" s="96"/>
      <c r="BV271" s="96"/>
      <c r="BW271" s="96"/>
      <c r="BX271" s="96"/>
      <c r="BY271" s="96"/>
      <c r="BZ271" s="96"/>
      <c r="CA271" s="96"/>
      <c r="CB271" s="96"/>
      <c r="CC271" s="96"/>
      <c r="CD271" s="96"/>
      <c r="CE271" s="96"/>
      <c r="CF271" s="96"/>
      <c r="CG271" s="96"/>
      <c r="CH271" s="96"/>
      <c r="CI271" s="96"/>
      <c r="CJ271" s="96"/>
      <c r="CK271" s="96"/>
      <c r="CL271" s="96"/>
      <c r="CM271" s="96"/>
      <c r="CN271" s="96"/>
      <c r="CO271" s="96"/>
      <c r="CP271" s="96"/>
      <c r="CQ271" s="96"/>
      <c r="CR271" s="96"/>
      <c r="CS271" s="96"/>
      <c r="CT271" s="96"/>
      <c r="CU271" s="96"/>
      <c r="CV271" s="96"/>
      <c r="CW271" s="96"/>
      <c r="CX271" s="96"/>
      <c r="CY271" s="96"/>
      <c r="CZ271" s="96"/>
    </row>
    <row r="272" spans="1:104">
      <c r="A272" t="s">
        <v>305</v>
      </c>
      <c r="B272" t="s">
        <v>656</v>
      </c>
      <c r="D272" s="96"/>
      <c r="E272" s="96"/>
      <c r="F272" s="96"/>
      <c r="G272" s="96"/>
      <c r="H272" s="96"/>
      <c r="I272" s="96"/>
      <c r="J272" s="96"/>
      <c r="K272" s="96"/>
      <c r="L272" s="96"/>
      <c r="M272" s="96"/>
      <c r="N272" s="96"/>
      <c r="O272" s="96"/>
      <c r="P272" s="96"/>
      <c r="Q272" s="96"/>
      <c r="R272" s="96"/>
      <c r="S272" s="96"/>
      <c r="T272" s="96"/>
      <c r="U272" s="96"/>
      <c r="V272" s="96"/>
      <c r="W272" s="96"/>
      <c r="X272" s="96"/>
      <c r="Y272" s="96"/>
      <c r="Z272" s="96"/>
      <c r="AA272" s="96"/>
      <c r="AB272" s="96"/>
      <c r="AC272" s="96"/>
      <c r="AD272" s="96"/>
      <c r="AE272" s="96"/>
      <c r="AF272" s="96"/>
      <c r="AG272" s="96"/>
      <c r="AH272" s="96"/>
      <c r="AI272" s="96"/>
      <c r="AJ272" s="96"/>
      <c r="AK272" s="96"/>
      <c r="AL272" s="96"/>
      <c r="AM272" s="96"/>
      <c r="AN272" s="96"/>
      <c r="AO272" s="96"/>
      <c r="AP272" s="96"/>
      <c r="AQ272" s="96"/>
      <c r="AR272" s="96"/>
      <c r="AS272" s="96"/>
      <c r="AT272" s="96"/>
      <c r="AU272" s="96"/>
      <c r="AV272" s="96"/>
      <c r="AW272" s="96"/>
      <c r="AX272" s="96"/>
      <c r="AY272" s="96"/>
      <c r="AZ272" s="96"/>
      <c r="BA272" s="96"/>
      <c r="BB272" s="96"/>
      <c r="BC272" s="96"/>
      <c r="BD272" s="96"/>
      <c r="BE272" s="96"/>
      <c r="BF272" s="96"/>
      <c r="BG272" s="96"/>
      <c r="BH272" s="96"/>
      <c r="BI272" s="96"/>
      <c r="BJ272" s="96"/>
      <c r="BK272" s="96"/>
      <c r="BL272" s="96"/>
      <c r="BM272" s="96"/>
      <c r="BN272" s="96"/>
      <c r="BO272" s="96"/>
      <c r="BP272" s="96"/>
      <c r="BQ272" s="96"/>
      <c r="BR272" s="96"/>
      <c r="BS272" s="96"/>
      <c r="BT272" s="96"/>
      <c r="BU272" s="96"/>
      <c r="BV272" s="96"/>
      <c r="BW272" s="96"/>
      <c r="BX272" s="96"/>
      <c r="BY272" s="96"/>
      <c r="BZ272" s="96"/>
      <c r="CA272" s="96"/>
      <c r="CB272" s="96"/>
      <c r="CC272" s="96"/>
      <c r="CD272" s="96"/>
      <c r="CE272" s="96"/>
      <c r="CF272" s="96"/>
      <c r="CG272" s="96"/>
      <c r="CH272" s="96"/>
      <c r="CI272" s="96"/>
      <c r="CJ272" s="96"/>
      <c r="CK272" s="96"/>
      <c r="CL272" s="96"/>
      <c r="CM272" s="96"/>
      <c r="CN272" s="96"/>
      <c r="CO272" s="96"/>
      <c r="CP272" s="96"/>
      <c r="CQ272" s="96"/>
      <c r="CR272" s="96"/>
      <c r="CS272" s="96"/>
      <c r="CT272" s="96"/>
      <c r="CU272" s="96"/>
      <c r="CV272" s="96"/>
      <c r="CW272" s="96"/>
      <c r="CX272" s="96"/>
      <c r="CY272" s="96"/>
      <c r="CZ272" s="96"/>
    </row>
    <row r="273" spans="1:104">
      <c r="A273" t="s">
        <v>306</v>
      </c>
      <c r="C273" s="155" t="s">
        <v>572</v>
      </c>
      <c r="D273" s="95">
        <f t="shared" ref="D273:AI273" si="221">MAX(0,D29+D31-290)*0.04</f>
        <v>0</v>
      </c>
      <c r="E273" s="95">
        <f t="shared" si="221"/>
        <v>0</v>
      </c>
      <c r="F273" s="95">
        <f t="shared" si="221"/>
        <v>0</v>
      </c>
      <c r="G273" s="95">
        <f t="shared" si="221"/>
        <v>0</v>
      </c>
      <c r="H273" s="95">
        <f t="shared" si="221"/>
        <v>0</v>
      </c>
      <c r="I273" s="95">
        <f t="shared" si="221"/>
        <v>0</v>
      </c>
      <c r="J273" s="95">
        <f t="shared" si="221"/>
        <v>0</v>
      </c>
      <c r="K273" s="95">
        <f t="shared" si="221"/>
        <v>0</v>
      </c>
      <c r="L273" s="95">
        <f t="shared" si="221"/>
        <v>0</v>
      </c>
      <c r="M273" s="95">
        <f t="shared" si="221"/>
        <v>0</v>
      </c>
      <c r="N273" s="95">
        <f t="shared" si="221"/>
        <v>0</v>
      </c>
      <c r="O273" s="95">
        <f t="shared" si="221"/>
        <v>0</v>
      </c>
      <c r="P273" s="95">
        <f t="shared" si="221"/>
        <v>0</v>
      </c>
      <c r="Q273" s="95">
        <f t="shared" si="221"/>
        <v>0</v>
      </c>
      <c r="R273" s="95">
        <f t="shared" si="221"/>
        <v>0</v>
      </c>
      <c r="S273" s="95">
        <f t="shared" si="221"/>
        <v>0</v>
      </c>
      <c r="T273" s="95">
        <f t="shared" si="221"/>
        <v>0</v>
      </c>
      <c r="U273" s="95">
        <f t="shared" si="221"/>
        <v>0</v>
      </c>
      <c r="V273" s="95">
        <f t="shared" si="221"/>
        <v>0</v>
      </c>
      <c r="W273" s="95">
        <f t="shared" si="221"/>
        <v>0</v>
      </c>
      <c r="X273" s="95">
        <f t="shared" si="221"/>
        <v>0</v>
      </c>
      <c r="Y273" s="95">
        <f t="shared" si="221"/>
        <v>0</v>
      </c>
      <c r="Z273" s="95">
        <f t="shared" si="221"/>
        <v>0</v>
      </c>
      <c r="AA273" s="95">
        <f t="shared" si="221"/>
        <v>0</v>
      </c>
      <c r="AB273" s="95">
        <f t="shared" si="221"/>
        <v>0</v>
      </c>
      <c r="AC273" s="95">
        <f t="shared" si="221"/>
        <v>0</v>
      </c>
      <c r="AD273" s="95">
        <f t="shared" si="221"/>
        <v>0</v>
      </c>
      <c r="AE273" s="95">
        <f t="shared" si="221"/>
        <v>0</v>
      </c>
      <c r="AF273" s="95">
        <f t="shared" si="221"/>
        <v>0</v>
      </c>
      <c r="AG273" s="95">
        <f t="shared" si="221"/>
        <v>0</v>
      </c>
      <c r="AH273" s="95">
        <f t="shared" si="221"/>
        <v>0</v>
      </c>
      <c r="AI273" s="95">
        <f t="shared" si="221"/>
        <v>0</v>
      </c>
      <c r="AJ273" s="95">
        <f t="shared" ref="AJ273:BO273" si="222">MAX(0,AJ29+AJ31-290)*0.04</f>
        <v>0</v>
      </c>
      <c r="AK273" s="95">
        <f t="shared" si="222"/>
        <v>0</v>
      </c>
      <c r="AL273" s="95">
        <f t="shared" si="222"/>
        <v>0</v>
      </c>
      <c r="AM273" s="95">
        <f t="shared" si="222"/>
        <v>0</v>
      </c>
      <c r="AN273" s="95">
        <f t="shared" si="222"/>
        <v>0</v>
      </c>
      <c r="AO273" s="95">
        <f t="shared" si="222"/>
        <v>0</v>
      </c>
      <c r="AP273" s="95">
        <f t="shared" si="222"/>
        <v>0</v>
      </c>
      <c r="AQ273" s="95">
        <f t="shared" si="222"/>
        <v>0</v>
      </c>
      <c r="AR273" s="95">
        <f t="shared" si="222"/>
        <v>0</v>
      </c>
      <c r="AS273" s="95">
        <f t="shared" si="222"/>
        <v>0</v>
      </c>
      <c r="AT273" s="95">
        <f t="shared" si="222"/>
        <v>0</v>
      </c>
      <c r="AU273" s="95">
        <f t="shared" si="222"/>
        <v>0</v>
      </c>
      <c r="AV273" s="95">
        <f t="shared" si="222"/>
        <v>0</v>
      </c>
      <c r="AW273" s="95">
        <f t="shared" si="222"/>
        <v>0</v>
      </c>
      <c r="AX273" s="95">
        <f t="shared" si="222"/>
        <v>0</v>
      </c>
      <c r="AY273" s="95">
        <f t="shared" si="222"/>
        <v>0</v>
      </c>
      <c r="AZ273" s="95">
        <f t="shared" si="222"/>
        <v>0</v>
      </c>
      <c r="BA273" s="95">
        <f t="shared" si="222"/>
        <v>0</v>
      </c>
      <c r="BB273" s="95">
        <f t="shared" si="222"/>
        <v>0</v>
      </c>
      <c r="BC273" s="95">
        <f t="shared" si="222"/>
        <v>0</v>
      </c>
      <c r="BD273" s="95">
        <f t="shared" si="222"/>
        <v>0</v>
      </c>
      <c r="BE273" s="95">
        <f t="shared" si="222"/>
        <v>0</v>
      </c>
      <c r="BF273" s="95">
        <f t="shared" si="222"/>
        <v>0</v>
      </c>
      <c r="BG273" s="95">
        <f t="shared" si="222"/>
        <v>0</v>
      </c>
      <c r="BH273" s="95">
        <f t="shared" si="222"/>
        <v>0</v>
      </c>
      <c r="BI273" s="95">
        <f t="shared" si="222"/>
        <v>0</v>
      </c>
      <c r="BJ273" s="95">
        <f t="shared" si="222"/>
        <v>0</v>
      </c>
      <c r="BK273" s="95">
        <f t="shared" si="222"/>
        <v>0</v>
      </c>
      <c r="BL273" s="95" t="e">
        <f t="shared" si="222"/>
        <v>#REF!</v>
      </c>
      <c r="BM273" s="95" t="e">
        <f t="shared" si="222"/>
        <v>#REF!</v>
      </c>
      <c r="BN273" s="95" t="e">
        <f t="shared" si="222"/>
        <v>#REF!</v>
      </c>
      <c r="BO273" s="95" t="e">
        <f t="shared" si="222"/>
        <v>#REF!</v>
      </c>
      <c r="BP273" s="95" t="e">
        <f t="shared" ref="BP273:CZ273" si="223">MAX(0,BP29+BP31-290)*0.04</f>
        <v>#REF!</v>
      </c>
      <c r="BQ273" s="95" t="e">
        <f t="shared" si="223"/>
        <v>#REF!</v>
      </c>
      <c r="BR273" s="95" t="e">
        <f t="shared" si="223"/>
        <v>#REF!</v>
      </c>
      <c r="BS273" s="95" t="e">
        <f t="shared" si="223"/>
        <v>#REF!</v>
      </c>
      <c r="BT273" s="95" t="e">
        <f t="shared" si="223"/>
        <v>#REF!</v>
      </c>
      <c r="BU273" s="95" t="e">
        <f t="shared" si="223"/>
        <v>#REF!</v>
      </c>
      <c r="BV273" s="95" t="e">
        <f t="shared" si="223"/>
        <v>#REF!</v>
      </c>
      <c r="BW273" s="95" t="e">
        <f t="shared" si="223"/>
        <v>#REF!</v>
      </c>
      <c r="BX273" s="95" t="e">
        <f t="shared" si="223"/>
        <v>#REF!</v>
      </c>
      <c r="BY273" s="95" t="e">
        <f t="shared" si="223"/>
        <v>#REF!</v>
      </c>
      <c r="BZ273" s="95" t="e">
        <f t="shared" si="223"/>
        <v>#REF!</v>
      </c>
      <c r="CA273" s="95" t="e">
        <f t="shared" si="223"/>
        <v>#REF!</v>
      </c>
      <c r="CB273" s="95" t="e">
        <f t="shared" si="223"/>
        <v>#REF!</v>
      </c>
      <c r="CC273" s="95" t="e">
        <f t="shared" si="223"/>
        <v>#REF!</v>
      </c>
      <c r="CD273" s="95" t="e">
        <f t="shared" si="223"/>
        <v>#REF!</v>
      </c>
      <c r="CE273" s="95" t="e">
        <f t="shared" si="223"/>
        <v>#REF!</v>
      </c>
      <c r="CF273" s="95" t="e">
        <f t="shared" si="223"/>
        <v>#REF!</v>
      </c>
      <c r="CG273" s="95" t="e">
        <f t="shared" si="223"/>
        <v>#REF!</v>
      </c>
      <c r="CH273" s="95" t="e">
        <f t="shared" si="223"/>
        <v>#REF!</v>
      </c>
      <c r="CI273" s="95" t="e">
        <f t="shared" si="223"/>
        <v>#REF!</v>
      </c>
      <c r="CJ273" s="95" t="e">
        <f t="shared" si="223"/>
        <v>#REF!</v>
      </c>
      <c r="CK273" s="95" t="e">
        <f t="shared" si="223"/>
        <v>#REF!</v>
      </c>
      <c r="CL273" s="95" t="e">
        <f t="shared" si="223"/>
        <v>#REF!</v>
      </c>
      <c r="CM273" s="95" t="e">
        <f t="shared" si="223"/>
        <v>#REF!</v>
      </c>
      <c r="CN273" s="95" t="e">
        <f t="shared" si="223"/>
        <v>#REF!</v>
      </c>
      <c r="CO273" s="95" t="e">
        <f t="shared" si="223"/>
        <v>#REF!</v>
      </c>
      <c r="CP273" s="95" t="e">
        <f t="shared" si="223"/>
        <v>#REF!</v>
      </c>
      <c r="CQ273" s="95" t="e">
        <f t="shared" si="223"/>
        <v>#REF!</v>
      </c>
      <c r="CR273" s="95" t="e">
        <f t="shared" si="223"/>
        <v>#REF!</v>
      </c>
      <c r="CS273" s="95" t="e">
        <f t="shared" si="223"/>
        <v>#REF!</v>
      </c>
      <c r="CT273" s="95" t="e">
        <f t="shared" si="223"/>
        <v>#REF!</v>
      </c>
      <c r="CU273" s="95" t="e">
        <f t="shared" si="223"/>
        <v>#REF!</v>
      </c>
      <c r="CV273" s="95" t="e">
        <f t="shared" si="223"/>
        <v>#REF!</v>
      </c>
      <c r="CW273" s="95" t="e">
        <f t="shared" si="223"/>
        <v>#REF!</v>
      </c>
      <c r="CX273" s="95" t="e">
        <f t="shared" si="223"/>
        <v>#REF!</v>
      </c>
      <c r="CY273" s="95" t="e">
        <f t="shared" si="223"/>
        <v>#REF!</v>
      </c>
      <c r="CZ273" s="95" t="e">
        <f t="shared" si="223"/>
        <v>#REF!</v>
      </c>
    </row>
    <row r="274" spans="1:104">
      <c r="A274" t="s">
        <v>307</v>
      </c>
      <c r="C274" s="155" t="s">
        <v>573</v>
      </c>
      <c r="D274" s="95">
        <f t="shared" ref="D274:AI274" si="224">MAX(0,D56+D58-290)*0.04</f>
        <v>0</v>
      </c>
      <c r="E274" s="95">
        <f t="shared" si="224"/>
        <v>0</v>
      </c>
      <c r="F274" s="95">
        <f t="shared" si="224"/>
        <v>0</v>
      </c>
      <c r="G274" s="95">
        <f t="shared" si="224"/>
        <v>0</v>
      </c>
      <c r="H274" s="95">
        <f t="shared" si="224"/>
        <v>0</v>
      </c>
      <c r="I274" s="95">
        <f t="shared" si="224"/>
        <v>0</v>
      </c>
      <c r="J274" s="95">
        <f t="shared" si="224"/>
        <v>0</v>
      </c>
      <c r="K274" s="95">
        <f t="shared" si="224"/>
        <v>0</v>
      </c>
      <c r="L274" s="95">
        <f t="shared" si="224"/>
        <v>0</v>
      </c>
      <c r="M274" s="95">
        <f t="shared" si="224"/>
        <v>0</v>
      </c>
      <c r="N274" s="95">
        <f t="shared" si="224"/>
        <v>0</v>
      </c>
      <c r="O274" s="95">
        <f t="shared" si="224"/>
        <v>0</v>
      </c>
      <c r="P274" s="95">
        <f t="shared" si="224"/>
        <v>0</v>
      </c>
      <c r="Q274" s="95">
        <f t="shared" si="224"/>
        <v>0</v>
      </c>
      <c r="R274" s="95">
        <f t="shared" si="224"/>
        <v>0</v>
      </c>
      <c r="S274" s="95">
        <f t="shared" si="224"/>
        <v>0</v>
      </c>
      <c r="T274" s="95">
        <f t="shared" si="224"/>
        <v>0</v>
      </c>
      <c r="U274" s="95">
        <f t="shared" si="224"/>
        <v>0</v>
      </c>
      <c r="V274" s="95">
        <f t="shared" si="224"/>
        <v>0</v>
      </c>
      <c r="W274" s="95">
        <f t="shared" si="224"/>
        <v>0</v>
      </c>
      <c r="X274" s="95">
        <f t="shared" si="224"/>
        <v>0</v>
      </c>
      <c r="Y274" s="95">
        <f t="shared" si="224"/>
        <v>0</v>
      </c>
      <c r="Z274" s="95">
        <f t="shared" si="224"/>
        <v>0</v>
      </c>
      <c r="AA274" s="95">
        <f t="shared" si="224"/>
        <v>0</v>
      </c>
      <c r="AB274" s="95">
        <f t="shared" si="224"/>
        <v>0</v>
      </c>
      <c r="AC274" s="95">
        <f t="shared" si="224"/>
        <v>0</v>
      </c>
      <c r="AD274" s="95">
        <f t="shared" si="224"/>
        <v>0</v>
      </c>
      <c r="AE274" s="95">
        <f t="shared" si="224"/>
        <v>0</v>
      </c>
      <c r="AF274" s="95">
        <f t="shared" si="224"/>
        <v>0</v>
      </c>
      <c r="AG274" s="95">
        <f t="shared" si="224"/>
        <v>0</v>
      </c>
      <c r="AH274" s="95">
        <f t="shared" si="224"/>
        <v>0</v>
      </c>
      <c r="AI274" s="95">
        <f t="shared" si="224"/>
        <v>0</v>
      </c>
      <c r="AJ274" s="95">
        <f t="shared" ref="AJ274:BO274" si="225">MAX(0,AJ56+AJ58-290)*0.04</f>
        <v>0</v>
      </c>
      <c r="AK274" s="95">
        <f t="shared" si="225"/>
        <v>0</v>
      </c>
      <c r="AL274" s="95">
        <f t="shared" si="225"/>
        <v>0</v>
      </c>
      <c r="AM274" s="95">
        <f t="shared" si="225"/>
        <v>0</v>
      </c>
      <c r="AN274" s="95">
        <f t="shared" si="225"/>
        <v>0</v>
      </c>
      <c r="AO274" s="95">
        <f t="shared" si="225"/>
        <v>0</v>
      </c>
      <c r="AP274" s="95">
        <f t="shared" si="225"/>
        <v>0</v>
      </c>
      <c r="AQ274" s="95">
        <f t="shared" si="225"/>
        <v>0</v>
      </c>
      <c r="AR274" s="95">
        <f t="shared" si="225"/>
        <v>0</v>
      </c>
      <c r="AS274" s="95">
        <f t="shared" si="225"/>
        <v>0</v>
      </c>
      <c r="AT274" s="95">
        <f t="shared" si="225"/>
        <v>0</v>
      </c>
      <c r="AU274" s="95">
        <f t="shared" si="225"/>
        <v>0</v>
      </c>
      <c r="AV274" s="95">
        <f t="shared" si="225"/>
        <v>0</v>
      </c>
      <c r="AW274" s="95">
        <f t="shared" si="225"/>
        <v>0</v>
      </c>
      <c r="AX274" s="95">
        <f t="shared" si="225"/>
        <v>0</v>
      </c>
      <c r="AY274" s="95">
        <f t="shared" si="225"/>
        <v>0</v>
      </c>
      <c r="AZ274" s="95">
        <f t="shared" si="225"/>
        <v>0</v>
      </c>
      <c r="BA274" s="95">
        <f t="shared" si="225"/>
        <v>0</v>
      </c>
      <c r="BB274" s="95">
        <f t="shared" si="225"/>
        <v>0</v>
      </c>
      <c r="BC274" s="95">
        <f t="shared" si="225"/>
        <v>0</v>
      </c>
      <c r="BD274" s="95">
        <f t="shared" si="225"/>
        <v>0</v>
      </c>
      <c r="BE274" s="95">
        <f t="shared" si="225"/>
        <v>0</v>
      </c>
      <c r="BF274" s="95">
        <f t="shared" si="225"/>
        <v>0</v>
      </c>
      <c r="BG274" s="95">
        <f t="shared" si="225"/>
        <v>0</v>
      </c>
      <c r="BH274" s="95">
        <f t="shared" si="225"/>
        <v>0</v>
      </c>
      <c r="BI274" s="95">
        <f t="shared" si="225"/>
        <v>0</v>
      </c>
      <c r="BJ274" s="95">
        <f t="shared" si="225"/>
        <v>0</v>
      </c>
      <c r="BK274" s="95">
        <f t="shared" si="225"/>
        <v>0</v>
      </c>
      <c r="BL274" s="95" t="e">
        <f t="shared" si="225"/>
        <v>#REF!</v>
      </c>
      <c r="BM274" s="95" t="e">
        <f t="shared" si="225"/>
        <v>#REF!</v>
      </c>
      <c r="BN274" s="95" t="e">
        <f t="shared" si="225"/>
        <v>#REF!</v>
      </c>
      <c r="BO274" s="95" t="e">
        <f t="shared" si="225"/>
        <v>#REF!</v>
      </c>
      <c r="BP274" s="95" t="e">
        <f t="shared" ref="BP274:CZ274" si="226">MAX(0,BP56+BP58-290)*0.04</f>
        <v>#REF!</v>
      </c>
      <c r="BQ274" s="95" t="e">
        <f t="shared" si="226"/>
        <v>#REF!</v>
      </c>
      <c r="BR274" s="95" t="e">
        <f t="shared" si="226"/>
        <v>#REF!</v>
      </c>
      <c r="BS274" s="95" t="e">
        <f t="shared" si="226"/>
        <v>#REF!</v>
      </c>
      <c r="BT274" s="95" t="e">
        <f t="shared" si="226"/>
        <v>#REF!</v>
      </c>
      <c r="BU274" s="95" t="e">
        <f t="shared" si="226"/>
        <v>#REF!</v>
      </c>
      <c r="BV274" s="95" t="e">
        <f t="shared" si="226"/>
        <v>#REF!</v>
      </c>
      <c r="BW274" s="95" t="e">
        <f t="shared" si="226"/>
        <v>#REF!</v>
      </c>
      <c r="BX274" s="95" t="e">
        <f t="shared" si="226"/>
        <v>#REF!</v>
      </c>
      <c r="BY274" s="95" t="e">
        <f t="shared" si="226"/>
        <v>#REF!</v>
      </c>
      <c r="BZ274" s="95" t="e">
        <f t="shared" si="226"/>
        <v>#REF!</v>
      </c>
      <c r="CA274" s="95" t="e">
        <f t="shared" si="226"/>
        <v>#REF!</v>
      </c>
      <c r="CB274" s="95" t="e">
        <f t="shared" si="226"/>
        <v>#REF!</v>
      </c>
      <c r="CC274" s="95" t="e">
        <f t="shared" si="226"/>
        <v>#REF!</v>
      </c>
      <c r="CD274" s="95" t="e">
        <f t="shared" si="226"/>
        <v>#REF!</v>
      </c>
      <c r="CE274" s="95" t="e">
        <f t="shared" si="226"/>
        <v>#REF!</v>
      </c>
      <c r="CF274" s="95" t="e">
        <f t="shared" si="226"/>
        <v>#REF!</v>
      </c>
      <c r="CG274" s="95" t="e">
        <f t="shared" si="226"/>
        <v>#REF!</v>
      </c>
      <c r="CH274" s="95" t="e">
        <f t="shared" si="226"/>
        <v>#REF!</v>
      </c>
      <c r="CI274" s="95" t="e">
        <f t="shared" si="226"/>
        <v>#REF!</v>
      </c>
      <c r="CJ274" s="95" t="e">
        <f t="shared" si="226"/>
        <v>#REF!</v>
      </c>
      <c r="CK274" s="95" t="e">
        <f t="shared" si="226"/>
        <v>#REF!</v>
      </c>
      <c r="CL274" s="95" t="e">
        <f t="shared" si="226"/>
        <v>#REF!</v>
      </c>
      <c r="CM274" s="95" t="e">
        <f t="shared" si="226"/>
        <v>#REF!</v>
      </c>
      <c r="CN274" s="95" t="e">
        <f t="shared" si="226"/>
        <v>#REF!</v>
      </c>
      <c r="CO274" s="95" t="e">
        <f t="shared" si="226"/>
        <v>#REF!</v>
      </c>
      <c r="CP274" s="95" t="e">
        <f t="shared" si="226"/>
        <v>#REF!</v>
      </c>
      <c r="CQ274" s="95" t="e">
        <f t="shared" si="226"/>
        <v>#REF!</v>
      </c>
      <c r="CR274" s="95" t="e">
        <f t="shared" si="226"/>
        <v>#REF!</v>
      </c>
      <c r="CS274" s="95" t="e">
        <f t="shared" si="226"/>
        <v>#REF!</v>
      </c>
      <c r="CT274" s="95" t="e">
        <f t="shared" si="226"/>
        <v>#REF!</v>
      </c>
      <c r="CU274" s="95" t="e">
        <f t="shared" si="226"/>
        <v>#REF!</v>
      </c>
      <c r="CV274" s="95" t="e">
        <f t="shared" si="226"/>
        <v>#REF!</v>
      </c>
      <c r="CW274" s="95" t="e">
        <f t="shared" si="226"/>
        <v>#REF!</v>
      </c>
      <c r="CX274" s="95" t="e">
        <f t="shared" si="226"/>
        <v>#REF!</v>
      </c>
      <c r="CY274" s="95" t="e">
        <f t="shared" si="226"/>
        <v>#REF!</v>
      </c>
      <c r="CZ274" s="95" t="e">
        <f t="shared" si="226"/>
        <v>#REF!</v>
      </c>
    </row>
    <row r="275" spans="1:104">
      <c r="A275" t="s">
        <v>308</v>
      </c>
      <c r="D275" s="96"/>
      <c r="E275" s="96"/>
      <c r="F275" s="96"/>
      <c r="G275" s="96"/>
      <c r="H275" s="96"/>
      <c r="I275" s="96"/>
      <c r="J275" s="96"/>
      <c r="K275" s="96"/>
      <c r="L275" s="96"/>
      <c r="M275" s="96"/>
      <c r="N275" s="96"/>
      <c r="O275" s="96"/>
      <c r="P275" s="96"/>
      <c r="Q275" s="96"/>
      <c r="R275" s="96"/>
      <c r="S275" s="96"/>
      <c r="T275" s="96"/>
      <c r="U275" s="96"/>
      <c r="V275" s="96"/>
      <c r="W275" s="96"/>
      <c r="X275" s="96"/>
      <c r="Y275" s="96"/>
      <c r="Z275" s="96"/>
      <c r="AA275" s="96"/>
      <c r="AB275" s="96"/>
      <c r="AC275" s="96"/>
      <c r="AD275" s="96"/>
      <c r="AE275" s="96"/>
      <c r="AF275" s="96"/>
      <c r="AG275" s="96"/>
      <c r="AH275" s="96"/>
      <c r="AI275" s="96"/>
      <c r="AJ275" s="96"/>
      <c r="AK275" s="96"/>
      <c r="AL275" s="96"/>
      <c r="AM275" s="96"/>
      <c r="AN275" s="96"/>
      <c r="AO275" s="96"/>
      <c r="AP275" s="96"/>
      <c r="AQ275" s="96"/>
      <c r="AR275" s="96"/>
      <c r="AS275" s="96"/>
      <c r="AT275" s="96"/>
      <c r="AU275" s="96"/>
      <c r="AV275" s="96"/>
      <c r="AW275" s="96"/>
      <c r="AX275" s="96"/>
      <c r="AY275" s="96"/>
      <c r="AZ275" s="96"/>
      <c r="BA275" s="96"/>
      <c r="BB275" s="96"/>
      <c r="BC275" s="96"/>
      <c r="BD275" s="96"/>
      <c r="BE275" s="96"/>
      <c r="BF275" s="96"/>
      <c r="BG275" s="96"/>
      <c r="BH275" s="96"/>
      <c r="BI275" s="96"/>
      <c r="BJ275" s="96"/>
      <c r="BK275" s="96"/>
      <c r="BL275" s="96"/>
      <c r="BM275" s="96"/>
      <c r="BN275" s="96"/>
      <c r="BO275" s="96"/>
      <c r="BP275" s="96"/>
      <c r="BQ275" s="96"/>
      <c r="BR275" s="96"/>
      <c r="BS275" s="96"/>
      <c r="BT275" s="96"/>
      <c r="BU275" s="96"/>
      <c r="BV275" s="96"/>
      <c r="BW275" s="96"/>
      <c r="BX275" s="96"/>
      <c r="BY275" s="96"/>
      <c r="BZ275" s="96"/>
      <c r="CA275" s="96"/>
      <c r="CB275" s="96"/>
      <c r="CC275" s="96"/>
      <c r="CD275" s="96"/>
      <c r="CE275" s="96"/>
      <c r="CF275" s="96"/>
      <c r="CG275" s="96"/>
      <c r="CH275" s="96"/>
      <c r="CI275" s="96"/>
      <c r="CJ275" s="96"/>
      <c r="CK275" s="96"/>
      <c r="CL275" s="96"/>
      <c r="CM275" s="96"/>
      <c r="CN275" s="96"/>
      <c r="CO275" s="96"/>
      <c r="CP275" s="96"/>
      <c r="CQ275" s="96"/>
      <c r="CR275" s="96"/>
      <c r="CS275" s="96"/>
      <c r="CT275" s="96"/>
      <c r="CU275" s="96"/>
      <c r="CV275" s="96"/>
      <c r="CW275" s="96"/>
      <c r="CX275" s="96"/>
      <c r="CY275" s="96"/>
      <c r="CZ275" s="96"/>
    </row>
    <row r="276" spans="1:104">
      <c r="A276" t="s">
        <v>309</v>
      </c>
      <c r="B276" t="s">
        <v>922</v>
      </c>
      <c r="D276" s="96"/>
      <c r="E276" s="96"/>
      <c r="F276" s="96"/>
      <c r="G276" s="96"/>
      <c r="H276" s="96"/>
      <c r="I276" s="96"/>
      <c r="J276" s="96"/>
      <c r="K276" s="96"/>
      <c r="L276" s="96"/>
      <c r="M276" s="96"/>
      <c r="N276" s="96"/>
      <c r="O276" s="96"/>
      <c r="P276" s="96"/>
      <c r="Q276" s="96"/>
      <c r="R276" s="96"/>
      <c r="S276" s="96"/>
      <c r="T276" s="96"/>
      <c r="U276" s="96"/>
      <c r="V276" s="96"/>
      <c r="W276" s="96"/>
      <c r="X276" s="96"/>
      <c r="Y276" s="96"/>
      <c r="Z276" s="96"/>
      <c r="AA276" s="96"/>
      <c r="AB276" s="96"/>
      <c r="AC276" s="96"/>
      <c r="AD276" s="96"/>
      <c r="AE276" s="96"/>
      <c r="AF276" s="96"/>
      <c r="AG276" s="96"/>
      <c r="AH276" s="96"/>
      <c r="AI276" s="96"/>
      <c r="AJ276" s="96"/>
      <c r="AK276" s="96"/>
      <c r="AL276" s="96"/>
      <c r="AM276" s="96"/>
      <c r="AN276" s="96"/>
      <c r="AO276" s="96"/>
      <c r="AP276" s="96"/>
      <c r="AQ276" s="96"/>
      <c r="AR276" s="96"/>
      <c r="AS276" s="96"/>
      <c r="AT276" s="96"/>
      <c r="AU276" s="96"/>
      <c r="AV276" s="96"/>
      <c r="AW276" s="96"/>
      <c r="AX276" s="96"/>
      <c r="AY276" s="96"/>
      <c r="AZ276" s="96"/>
      <c r="BA276" s="96"/>
      <c r="BB276" s="96"/>
      <c r="BC276" s="96"/>
      <c r="BD276" s="96"/>
      <c r="BE276" s="96"/>
      <c r="BF276" s="96"/>
      <c r="BG276" s="96"/>
      <c r="BH276" s="96"/>
      <c r="BI276" s="96"/>
      <c r="BJ276" s="96"/>
      <c r="BK276" s="96"/>
      <c r="BL276" s="96"/>
      <c r="BM276" s="96"/>
      <c r="BN276" s="96"/>
      <c r="BO276" s="96"/>
      <c r="BP276" s="96"/>
      <c r="BQ276" s="96"/>
      <c r="BR276" s="96"/>
      <c r="BS276" s="96"/>
      <c r="BT276" s="96"/>
      <c r="BU276" s="96"/>
      <c r="BV276" s="96"/>
      <c r="BW276" s="96"/>
      <c r="BX276" s="96"/>
      <c r="BY276" s="96"/>
      <c r="BZ276" s="96"/>
      <c r="CA276" s="96"/>
      <c r="CB276" s="96"/>
      <c r="CC276" s="96"/>
      <c r="CD276" s="96"/>
      <c r="CE276" s="96"/>
      <c r="CF276" s="96"/>
      <c r="CG276" s="96"/>
      <c r="CH276" s="96"/>
      <c r="CI276" s="96"/>
      <c r="CJ276" s="96"/>
      <c r="CK276" s="96"/>
      <c r="CL276" s="96"/>
      <c r="CM276" s="96"/>
      <c r="CN276" s="96"/>
      <c r="CO276" s="96"/>
      <c r="CP276" s="96"/>
      <c r="CQ276" s="96"/>
      <c r="CR276" s="96"/>
      <c r="CS276" s="96"/>
      <c r="CT276" s="96"/>
      <c r="CU276" s="96"/>
      <c r="CV276" s="96"/>
      <c r="CW276" s="96"/>
      <c r="CX276" s="96"/>
      <c r="CY276" s="96"/>
      <c r="CZ276" s="96"/>
    </row>
    <row r="277" spans="1:104">
      <c r="A277" t="s">
        <v>310</v>
      </c>
      <c r="C277" s="94" t="s">
        <v>923</v>
      </c>
      <c r="D277" s="95">
        <f>D121+D217</f>
        <v>0</v>
      </c>
      <c r="E277" s="95">
        <f t="shared" ref="E277:BP277" si="227">E121+E217</f>
        <v>0</v>
      </c>
      <c r="F277" s="95">
        <f t="shared" si="227"/>
        <v>0</v>
      </c>
      <c r="G277" s="95">
        <f t="shared" si="227"/>
        <v>0</v>
      </c>
      <c r="H277" s="95">
        <f t="shared" si="227"/>
        <v>0</v>
      </c>
      <c r="I277" s="95">
        <f t="shared" si="227"/>
        <v>0</v>
      </c>
      <c r="J277" s="95">
        <f t="shared" si="227"/>
        <v>0</v>
      </c>
      <c r="K277" s="95">
        <f t="shared" si="227"/>
        <v>0</v>
      </c>
      <c r="L277" s="95">
        <f t="shared" si="227"/>
        <v>0</v>
      </c>
      <c r="M277" s="95">
        <f t="shared" si="227"/>
        <v>0</v>
      </c>
      <c r="N277" s="95">
        <f t="shared" si="227"/>
        <v>0</v>
      </c>
      <c r="O277" s="95">
        <f t="shared" si="227"/>
        <v>0</v>
      </c>
      <c r="P277" s="95">
        <f t="shared" si="227"/>
        <v>0</v>
      </c>
      <c r="Q277" s="95">
        <f t="shared" si="227"/>
        <v>0</v>
      </c>
      <c r="R277" s="95">
        <f t="shared" si="227"/>
        <v>0</v>
      </c>
      <c r="S277" s="95">
        <f t="shared" si="227"/>
        <v>0</v>
      </c>
      <c r="T277" s="95">
        <f t="shared" si="227"/>
        <v>0</v>
      </c>
      <c r="U277" s="95">
        <f t="shared" si="227"/>
        <v>0</v>
      </c>
      <c r="V277" s="95">
        <f t="shared" si="227"/>
        <v>0</v>
      </c>
      <c r="W277" s="95">
        <f t="shared" si="227"/>
        <v>0</v>
      </c>
      <c r="X277" s="95">
        <f t="shared" si="227"/>
        <v>0</v>
      </c>
      <c r="Y277" s="95">
        <f t="shared" si="227"/>
        <v>0</v>
      </c>
      <c r="Z277" s="95">
        <f t="shared" si="227"/>
        <v>0</v>
      </c>
      <c r="AA277" s="95">
        <f t="shared" si="227"/>
        <v>0</v>
      </c>
      <c r="AB277" s="95">
        <f t="shared" si="227"/>
        <v>0</v>
      </c>
      <c r="AC277" s="95">
        <f t="shared" si="227"/>
        <v>0</v>
      </c>
      <c r="AD277" s="95">
        <f t="shared" si="227"/>
        <v>0</v>
      </c>
      <c r="AE277" s="95">
        <f t="shared" si="227"/>
        <v>0</v>
      </c>
      <c r="AF277" s="95">
        <f t="shared" si="227"/>
        <v>0</v>
      </c>
      <c r="AG277" s="95">
        <f t="shared" si="227"/>
        <v>0</v>
      </c>
      <c r="AH277" s="95">
        <f t="shared" si="227"/>
        <v>0</v>
      </c>
      <c r="AI277" s="95">
        <f t="shared" si="227"/>
        <v>0</v>
      </c>
      <c r="AJ277" s="95">
        <f t="shared" si="227"/>
        <v>0</v>
      </c>
      <c r="AK277" s="95">
        <f t="shared" si="227"/>
        <v>0</v>
      </c>
      <c r="AL277" s="95">
        <f t="shared" si="227"/>
        <v>0</v>
      </c>
      <c r="AM277" s="95">
        <f t="shared" si="227"/>
        <v>0</v>
      </c>
      <c r="AN277" s="95">
        <f t="shared" si="227"/>
        <v>0</v>
      </c>
      <c r="AO277" s="95">
        <f t="shared" si="227"/>
        <v>0</v>
      </c>
      <c r="AP277" s="95">
        <f t="shared" si="227"/>
        <v>0</v>
      </c>
      <c r="AQ277" s="95">
        <f t="shared" si="227"/>
        <v>0</v>
      </c>
      <c r="AR277" s="95">
        <f t="shared" si="227"/>
        <v>0</v>
      </c>
      <c r="AS277" s="95">
        <f t="shared" si="227"/>
        <v>0</v>
      </c>
      <c r="AT277" s="95">
        <f t="shared" si="227"/>
        <v>0</v>
      </c>
      <c r="AU277" s="95">
        <f t="shared" si="227"/>
        <v>0</v>
      </c>
      <c r="AV277" s="95">
        <f t="shared" si="227"/>
        <v>0</v>
      </c>
      <c r="AW277" s="95">
        <f t="shared" si="227"/>
        <v>0</v>
      </c>
      <c r="AX277" s="95">
        <f t="shared" si="227"/>
        <v>0</v>
      </c>
      <c r="AY277" s="95">
        <f t="shared" si="227"/>
        <v>0</v>
      </c>
      <c r="AZ277" s="95">
        <f t="shared" si="227"/>
        <v>0</v>
      </c>
      <c r="BA277" s="95">
        <f t="shared" si="227"/>
        <v>0</v>
      </c>
      <c r="BB277" s="95">
        <f t="shared" si="227"/>
        <v>0</v>
      </c>
      <c r="BC277" s="95">
        <f t="shared" si="227"/>
        <v>0</v>
      </c>
      <c r="BD277" s="95">
        <f t="shared" si="227"/>
        <v>0</v>
      </c>
      <c r="BE277" s="95">
        <f t="shared" si="227"/>
        <v>0</v>
      </c>
      <c r="BF277" s="95">
        <f t="shared" si="227"/>
        <v>0</v>
      </c>
      <c r="BG277" s="95">
        <f t="shared" si="227"/>
        <v>0</v>
      </c>
      <c r="BH277" s="95">
        <f t="shared" si="227"/>
        <v>0</v>
      </c>
      <c r="BI277" s="95">
        <f t="shared" si="227"/>
        <v>0</v>
      </c>
      <c r="BJ277" s="95">
        <f t="shared" si="227"/>
        <v>0</v>
      </c>
      <c r="BK277" s="95">
        <f t="shared" si="227"/>
        <v>0</v>
      </c>
      <c r="BL277" s="95" t="e">
        <f t="shared" si="227"/>
        <v>#REF!</v>
      </c>
      <c r="BM277" s="95" t="e">
        <f t="shared" si="227"/>
        <v>#REF!</v>
      </c>
      <c r="BN277" s="95" t="e">
        <f t="shared" si="227"/>
        <v>#REF!</v>
      </c>
      <c r="BO277" s="95" t="e">
        <f t="shared" si="227"/>
        <v>#REF!</v>
      </c>
      <c r="BP277" s="95" t="e">
        <f t="shared" si="227"/>
        <v>#REF!</v>
      </c>
      <c r="BQ277" s="95" t="e">
        <f t="shared" ref="BQ277:CZ277" si="228">BQ121+BQ217</f>
        <v>#REF!</v>
      </c>
      <c r="BR277" s="95" t="e">
        <f t="shared" si="228"/>
        <v>#REF!</v>
      </c>
      <c r="BS277" s="95" t="e">
        <f t="shared" si="228"/>
        <v>#REF!</v>
      </c>
      <c r="BT277" s="95" t="e">
        <f t="shared" si="228"/>
        <v>#REF!</v>
      </c>
      <c r="BU277" s="95" t="e">
        <f t="shared" si="228"/>
        <v>#REF!</v>
      </c>
      <c r="BV277" s="95" t="e">
        <f t="shared" si="228"/>
        <v>#REF!</v>
      </c>
      <c r="BW277" s="95" t="e">
        <f t="shared" si="228"/>
        <v>#REF!</v>
      </c>
      <c r="BX277" s="95" t="e">
        <f t="shared" si="228"/>
        <v>#REF!</v>
      </c>
      <c r="BY277" s="95" t="e">
        <f t="shared" si="228"/>
        <v>#REF!</v>
      </c>
      <c r="BZ277" s="95" t="e">
        <f t="shared" si="228"/>
        <v>#REF!</v>
      </c>
      <c r="CA277" s="95" t="e">
        <f t="shared" si="228"/>
        <v>#REF!</v>
      </c>
      <c r="CB277" s="95" t="e">
        <f t="shared" si="228"/>
        <v>#REF!</v>
      </c>
      <c r="CC277" s="95" t="e">
        <f t="shared" si="228"/>
        <v>#REF!</v>
      </c>
      <c r="CD277" s="95" t="e">
        <f t="shared" si="228"/>
        <v>#REF!</v>
      </c>
      <c r="CE277" s="95" t="e">
        <f t="shared" si="228"/>
        <v>#REF!</v>
      </c>
      <c r="CF277" s="95" t="e">
        <f t="shared" si="228"/>
        <v>#REF!</v>
      </c>
      <c r="CG277" s="95" t="e">
        <f t="shared" si="228"/>
        <v>#REF!</v>
      </c>
      <c r="CH277" s="95" t="e">
        <f t="shared" si="228"/>
        <v>#REF!</v>
      </c>
      <c r="CI277" s="95" t="e">
        <f t="shared" si="228"/>
        <v>#REF!</v>
      </c>
      <c r="CJ277" s="95" t="e">
        <f t="shared" si="228"/>
        <v>#REF!</v>
      </c>
      <c r="CK277" s="95" t="e">
        <f t="shared" si="228"/>
        <v>#REF!</v>
      </c>
      <c r="CL277" s="95" t="e">
        <f t="shared" si="228"/>
        <v>#REF!</v>
      </c>
      <c r="CM277" s="95" t="e">
        <f t="shared" si="228"/>
        <v>#REF!</v>
      </c>
      <c r="CN277" s="95" t="e">
        <f t="shared" si="228"/>
        <v>#REF!</v>
      </c>
      <c r="CO277" s="95" t="e">
        <f t="shared" si="228"/>
        <v>#REF!</v>
      </c>
      <c r="CP277" s="95" t="e">
        <f t="shared" si="228"/>
        <v>#REF!</v>
      </c>
      <c r="CQ277" s="95" t="e">
        <f t="shared" si="228"/>
        <v>#REF!</v>
      </c>
      <c r="CR277" s="95" t="e">
        <f t="shared" si="228"/>
        <v>#REF!</v>
      </c>
      <c r="CS277" s="95" t="e">
        <f t="shared" si="228"/>
        <v>#REF!</v>
      </c>
      <c r="CT277" s="95" t="e">
        <f t="shared" si="228"/>
        <v>#REF!</v>
      </c>
      <c r="CU277" s="95" t="e">
        <f t="shared" si="228"/>
        <v>#REF!</v>
      </c>
      <c r="CV277" s="95" t="e">
        <f t="shared" si="228"/>
        <v>#REF!</v>
      </c>
      <c r="CW277" s="95" t="e">
        <f t="shared" si="228"/>
        <v>#REF!</v>
      </c>
      <c r="CX277" s="95" t="e">
        <f t="shared" si="228"/>
        <v>#REF!</v>
      </c>
      <c r="CY277" s="95" t="e">
        <f t="shared" si="228"/>
        <v>#REF!</v>
      </c>
      <c r="CZ277" s="95" t="e">
        <f t="shared" si="228"/>
        <v>#REF!</v>
      </c>
    </row>
    <row r="278" spans="1:104">
      <c r="A278" t="s">
        <v>311</v>
      </c>
      <c r="C278" s="94" t="s">
        <v>924</v>
      </c>
      <c r="D278" s="95">
        <f>D169+D264</f>
        <v>0</v>
      </c>
      <c r="E278" s="95">
        <f t="shared" ref="E278:BP278" si="229">E169+E264</f>
        <v>0</v>
      </c>
      <c r="F278" s="95">
        <f t="shared" si="229"/>
        <v>0</v>
      </c>
      <c r="G278" s="95">
        <f t="shared" si="229"/>
        <v>0</v>
      </c>
      <c r="H278" s="95">
        <f t="shared" si="229"/>
        <v>0</v>
      </c>
      <c r="I278" s="95">
        <f t="shared" si="229"/>
        <v>0</v>
      </c>
      <c r="J278" s="95">
        <f t="shared" si="229"/>
        <v>0</v>
      </c>
      <c r="K278" s="95">
        <f t="shared" si="229"/>
        <v>0</v>
      </c>
      <c r="L278" s="95">
        <f t="shared" si="229"/>
        <v>0</v>
      </c>
      <c r="M278" s="95">
        <f t="shared" si="229"/>
        <v>0</v>
      </c>
      <c r="N278" s="95">
        <f t="shared" si="229"/>
        <v>0</v>
      </c>
      <c r="O278" s="95">
        <f t="shared" si="229"/>
        <v>0</v>
      </c>
      <c r="P278" s="95">
        <f t="shared" si="229"/>
        <v>0</v>
      </c>
      <c r="Q278" s="95">
        <f t="shared" si="229"/>
        <v>0</v>
      </c>
      <c r="R278" s="95">
        <f t="shared" si="229"/>
        <v>0</v>
      </c>
      <c r="S278" s="95">
        <f t="shared" si="229"/>
        <v>0</v>
      </c>
      <c r="T278" s="95">
        <f t="shared" si="229"/>
        <v>0</v>
      </c>
      <c r="U278" s="95">
        <f t="shared" si="229"/>
        <v>0</v>
      </c>
      <c r="V278" s="95">
        <f t="shared" si="229"/>
        <v>0</v>
      </c>
      <c r="W278" s="95">
        <f t="shared" si="229"/>
        <v>0</v>
      </c>
      <c r="X278" s="95">
        <f t="shared" si="229"/>
        <v>0</v>
      </c>
      <c r="Y278" s="95">
        <f t="shared" si="229"/>
        <v>0</v>
      </c>
      <c r="Z278" s="95">
        <f t="shared" si="229"/>
        <v>0</v>
      </c>
      <c r="AA278" s="95">
        <f t="shared" si="229"/>
        <v>0</v>
      </c>
      <c r="AB278" s="95">
        <f t="shared" si="229"/>
        <v>0</v>
      </c>
      <c r="AC278" s="95">
        <f t="shared" si="229"/>
        <v>0</v>
      </c>
      <c r="AD278" s="95">
        <f t="shared" si="229"/>
        <v>0</v>
      </c>
      <c r="AE278" s="95">
        <f t="shared" si="229"/>
        <v>0</v>
      </c>
      <c r="AF278" s="95">
        <f t="shared" si="229"/>
        <v>0</v>
      </c>
      <c r="AG278" s="95">
        <f t="shared" si="229"/>
        <v>0</v>
      </c>
      <c r="AH278" s="95">
        <f t="shared" si="229"/>
        <v>0</v>
      </c>
      <c r="AI278" s="95">
        <f t="shared" si="229"/>
        <v>0</v>
      </c>
      <c r="AJ278" s="95">
        <f t="shared" si="229"/>
        <v>0</v>
      </c>
      <c r="AK278" s="95">
        <f t="shared" si="229"/>
        <v>0</v>
      </c>
      <c r="AL278" s="95">
        <f t="shared" si="229"/>
        <v>0</v>
      </c>
      <c r="AM278" s="95">
        <f t="shared" si="229"/>
        <v>0</v>
      </c>
      <c r="AN278" s="95">
        <f t="shared" si="229"/>
        <v>0</v>
      </c>
      <c r="AO278" s="95">
        <f t="shared" si="229"/>
        <v>0</v>
      </c>
      <c r="AP278" s="95">
        <f t="shared" si="229"/>
        <v>0</v>
      </c>
      <c r="AQ278" s="95">
        <f t="shared" si="229"/>
        <v>0</v>
      </c>
      <c r="AR278" s="95">
        <f t="shared" si="229"/>
        <v>0</v>
      </c>
      <c r="AS278" s="95">
        <f t="shared" si="229"/>
        <v>0</v>
      </c>
      <c r="AT278" s="95">
        <f t="shared" si="229"/>
        <v>0</v>
      </c>
      <c r="AU278" s="95">
        <f t="shared" si="229"/>
        <v>0</v>
      </c>
      <c r="AV278" s="95">
        <f t="shared" si="229"/>
        <v>0</v>
      </c>
      <c r="AW278" s="95">
        <f t="shared" si="229"/>
        <v>0</v>
      </c>
      <c r="AX278" s="95">
        <f t="shared" si="229"/>
        <v>0</v>
      </c>
      <c r="AY278" s="95">
        <f t="shared" si="229"/>
        <v>0</v>
      </c>
      <c r="AZ278" s="95">
        <f t="shared" si="229"/>
        <v>0</v>
      </c>
      <c r="BA278" s="95">
        <f t="shared" si="229"/>
        <v>0</v>
      </c>
      <c r="BB278" s="95">
        <f t="shared" si="229"/>
        <v>0</v>
      </c>
      <c r="BC278" s="95">
        <f t="shared" si="229"/>
        <v>0</v>
      </c>
      <c r="BD278" s="95">
        <f t="shared" si="229"/>
        <v>0</v>
      </c>
      <c r="BE278" s="95">
        <f t="shared" si="229"/>
        <v>0</v>
      </c>
      <c r="BF278" s="95">
        <f t="shared" si="229"/>
        <v>0</v>
      </c>
      <c r="BG278" s="95">
        <f t="shared" si="229"/>
        <v>0</v>
      </c>
      <c r="BH278" s="95">
        <f t="shared" si="229"/>
        <v>0</v>
      </c>
      <c r="BI278" s="95">
        <f t="shared" si="229"/>
        <v>0</v>
      </c>
      <c r="BJ278" s="95">
        <f t="shared" si="229"/>
        <v>0</v>
      </c>
      <c r="BK278" s="95">
        <f t="shared" si="229"/>
        <v>0</v>
      </c>
      <c r="BL278" s="95" t="e">
        <f t="shared" si="229"/>
        <v>#REF!</v>
      </c>
      <c r="BM278" s="95" t="e">
        <f t="shared" si="229"/>
        <v>#REF!</v>
      </c>
      <c r="BN278" s="95" t="e">
        <f t="shared" si="229"/>
        <v>#REF!</v>
      </c>
      <c r="BO278" s="95" t="e">
        <f t="shared" si="229"/>
        <v>#REF!</v>
      </c>
      <c r="BP278" s="95" t="e">
        <f t="shared" si="229"/>
        <v>#REF!</v>
      </c>
      <c r="BQ278" s="95" t="e">
        <f t="shared" ref="BQ278:CZ278" si="230">BQ169+BQ264</f>
        <v>#REF!</v>
      </c>
      <c r="BR278" s="95" t="e">
        <f t="shared" si="230"/>
        <v>#REF!</v>
      </c>
      <c r="BS278" s="95" t="e">
        <f t="shared" si="230"/>
        <v>#REF!</v>
      </c>
      <c r="BT278" s="95" t="e">
        <f t="shared" si="230"/>
        <v>#REF!</v>
      </c>
      <c r="BU278" s="95" t="e">
        <f t="shared" si="230"/>
        <v>#REF!</v>
      </c>
      <c r="BV278" s="95" t="e">
        <f t="shared" si="230"/>
        <v>#REF!</v>
      </c>
      <c r="BW278" s="95" t="e">
        <f t="shared" si="230"/>
        <v>#REF!</v>
      </c>
      <c r="BX278" s="95" t="e">
        <f t="shared" si="230"/>
        <v>#REF!</v>
      </c>
      <c r="BY278" s="95" t="e">
        <f t="shared" si="230"/>
        <v>#REF!</v>
      </c>
      <c r="BZ278" s="95" t="e">
        <f t="shared" si="230"/>
        <v>#REF!</v>
      </c>
      <c r="CA278" s="95" t="e">
        <f t="shared" si="230"/>
        <v>#REF!</v>
      </c>
      <c r="CB278" s="95" t="e">
        <f t="shared" si="230"/>
        <v>#REF!</v>
      </c>
      <c r="CC278" s="95" t="e">
        <f t="shared" si="230"/>
        <v>#REF!</v>
      </c>
      <c r="CD278" s="95" t="e">
        <f t="shared" si="230"/>
        <v>#REF!</v>
      </c>
      <c r="CE278" s="95" t="e">
        <f t="shared" si="230"/>
        <v>#REF!</v>
      </c>
      <c r="CF278" s="95" t="e">
        <f t="shared" si="230"/>
        <v>#REF!</v>
      </c>
      <c r="CG278" s="95" t="e">
        <f t="shared" si="230"/>
        <v>#REF!</v>
      </c>
      <c r="CH278" s="95" t="e">
        <f t="shared" si="230"/>
        <v>#REF!</v>
      </c>
      <c r="CI278" s="95" t="e">
        <f t="shared" si="230"/>
        <v>#REF!</v>
      </c>
      <c r="CJ278" s="95" t="e">
        <f t="shared" si="230"/>
        <v>#REF!</v>
      </c>
      <c r="CK278" s="95" t="e">
        <f t="shared" si="230"/>
        <v>#REF!</v>
      </c>
      <c r="CL278" s="95" t="e">
        <f t="shared" si="230"/>
        <v>#REF!</v>
      </c>
      <c r="CM278" s="95" t="e">
        <f t="shared" si="230"/>
        <v>#REF!</v>
      </c>
      <c r="CN278" s="95" t="e">
        <f t="shared" si="230"/>
        <v>#REF!</v>
      </c>
      <c r="CO278" s="95" t="e">
        <f t="shared" si="230"/>
        <v>#REF!</v>
      </c>
      <c r="CP278" s="95" t="e">
        <f t="shared" si="230"/>
        <v>#REF!</v>
      </c>
      <c r="CQ278" s="95" t="e">
        <f t="shared" si="230"/>
        <v>#REF!</v>
      </c>
      <c r="CR278" s="95" t="e">
        <f t="shared" si="230"/>
        <v>#REF!</v>
      </c>
      <c r="CS278" s="95" t="e">
        <f t="shared" si="230"/>
        <v>#REF!</v>
      </c>
      <c r="CT278" s="95" t="e">
        <f t="shared" si="230"/>
        <v>#REF!</v>
      </c>
      <c r="CU278" s="95" t="e">
        <f t="shared" si="230"/>
        <v>#REF!</v>
      </c>
      <c r="CV278" s="95" t="e">
        <f t="shared" si="230"/>
        <v>#REF!</v>
      </c>
      <c r="CW278" s="95" t="e">
        <f t="shared" si="230"/>
        <v>#REF!</v>
      </c>
      <c r="CX278" s="95" t="e">
        <f t="shared" si="230"/>
        <v>#REF!</v>
      </c>
      <c r="CY278" s="95" t="e">
        <f t="shared" si="230"/>
        <v>#REF!</v>
      </c>
      <c r="CZ278" s="95" t="e">
        <f t="shared" si="230"/>
        <v>#REF!</v>
      </c>
    </row>
    <row r="279" spans="1:104">
      <c r="A279" t="s">
        <v>312</v>
      </c>
      <c r="D279" s="96"/>
      <c r="E279" s="96"/>
      <c r="F279" s="96"/>
      <c r="G279" s="96"/>
      <c r="H279" s="96"/>
      <c r="I279" s="96"/>
      <c r="J279" s="96"/>
      <c r="K279" s="96"/>
      <c r="L279" s="96"/>
      <c r="M279" s="96"/>
      <c r="N279" s="96"/>
      <c r="O279" s="96"/>
      <c r="P279" s="96"/>
      <c r="Q279" s="96"/>
      <c r="R279" s="96"/>
      <c r="S279" s="96"/>
      <c r="T279" s="96"/>
      <c r="U279" s="96"/>
      <c r="V279" s="96"/>
      <c r="W279" s="96"/>
      <c r="X279" s="96"/>
      <c r="Y279" s="96"/>
      <c r="Z279" s="96"/>
      <c r="AA279" s="96"/>
      <c r="AB279" s="96"/>
      <c r="AC279" s="96"/>
      <c r="AD279" s="96"/>
      <c r="AE279" s="96"/>
      <c r="AF279" s="96"/>
      <c r="AG279" s="96"/>
      <c r="AH279" s="96"/>
      <c r="AI279" s="96"/>
      <c r="AJ279" s="96"/>
      <c r="AK279" s="96"/>
      <c r="AL279" s="96"/>
      <c r="AM279" s="96"/>
      <c r="AN279" s="96"/>
      <c r="AO279" s="96"/>
      <c r="AP279" s="96"/>
      <c r="AQ279" s="96"/>
      <c r="AR279" s="96"/>
      <c r="AS279" s="96"/>
      <c r="AT279" s="96"/>
      <c r="AU279" s="96"/>
      <c r="AV279" s="96"/>
      <c r="AW279" s="96"/>
      <c r="AX279" s="96"/>
      <c r="AY279" s="96"/>
      <c r="AZ279" s="96"/>
      <c r="BA279" s="96"/>
      <c r="BB279" s="96"/>
      <c r="BC279" s="96"/>
      <c r="BD279" s="96"/>
      <c r="BE279" s="96"/>
      <c r="BF279" s="96"/>
      <c r="BG279" s="96"/>
      <c r="BH279" s="96"/>
      <c r="BI279" s="96"/>
      <c r="BJ279" s="96"/>
      <c r="BK279" s="96"/>
      <c r="BL279" s="96"/>
      <c r="BM279" s="96"/>
      <c r="BN279" s="96"/>
      <c r="BO279" s="96"/>
      <c r="BP279" s="96"/>
      <c r="BQ279" s="96"/>
      <c r="BR279" s="96"/>
      <c r="BS279" s="96"/>
      <c r="BT279" s="96"/>
      <c r="BU279" s="96"/>
      <c r="BV279" s="96"/>
      <c r="BW279" s="96"/>
      <c r="BX279" s="96"/>
      <c r="BY279" s="96"/>
      <c r="BZ279" s="96"/>
      <c r="CA279" s="96"/>
      <c r="CB279" s="96"/>
      <c r="CC279" s="96"/>
      <c r="CD279" s="96"/>
      <c r="CE279" s="96"/>
      <c r="CF279" s="96"/>
      <c r="CG279" s="96"/>
      <c r="CH279" s="96"/>
      <c r="CI279" s="96"/>
      <c r="CJ279" s="96"/>
      <c r="CK279" s="96"/>
      <c r="CL279" s="96"/>
      <c r="CM279" s="96"/>
      <c r="CN279" s="96"/>
      <c r="CO279" s="96"/>
      <c r="CP279" s="96"/>
      <c r="CQ279" s="96"/>
      <c r="CR279" s="96"/>
      <c r="CS279" s="96"/>
      <c r="CT279" s="96"/>
      <c r="CU279" s="96"/>
      <c r="CV279" s="96"/>
      <c r="CW279" s="96"/>
      <c r="CX279" s="96"/>
      <c r="CY279" s="96"/>
      <c r="CZ279" s="96"/>
    </row>
    <row r="280" spans="1:104">
      <c r="A280" t="s">
        <v>313</v>
      </c>
      <c r="D280" s="96"/>
      <c r="E280" s="96"/>
      <c r="F280" s="96"/>
      <c r="G280" s="96"/>
      <c r="H280" s="96"/>
      <c r="I280" s="96"/>
      <c r="J280" s="96"/>
      <c r="K280" s="96"/>
      <c r="L280" s="96"/>
      <c r="M280" s="96"/>
      <c r="N280" s="96"/>
      <c r="O280" s="96"/>
      <c r="P280" s="96"/>
      <c r="Q280" s="96"/>
      <c r="R280" s="96"/>
      <c r="S280" s="96"/>
      <c r="T280" s="96"/>
      <c r="U280" s="96"/>
      <c r="V280" s="96"/>
      <c r="W280" s="96"/>
      <c r="X280" s="96"/>
      <c r="Y280" s="96"/>
      <c r="Z280" s="96"/>
      <c r="AA280" s="96"/>
      <c r="AB280" s="96"/>
      <c r="AC280" s="96"/>
      <c r="AD280" s="96"/>
      <c r="AE280" s="96"/>
      <c r="AF280" s="96"/>
      <c r="AG280" s="96"/>
      <c r="AH280" s="96"/>
      <c r="AI280" s="96"/>
      <c r="AJ280" s="96"/>
      <c r="AK280" s="96"/>
      <c r="AL280" s="96"/>
      <c r="AM280" s="96"/>
      <c r="AN280" s="96"/>
      <c r="AO280" s="96"/>
      <c r="AP280" s="96"/>
      <c r="AQ280" s="96"/>
      <c r="AR280" s="96"/>
      <c r="AS280" s="96"/>
      <c r="AT280" s="96"/>
      <c r="AU280" s="96"/>
      <c r="AV280" s="96"/>
      <c r="AW280" s="96"/>
      <c r="AX280" s="96"/>
      <c r="AY280" s="96"/>
      <c r="AZ280" s="96"/>
      <c r="BA280" s="96"/>
      <c r="BB280" s="96"/>
      <c r="BC280" s="96"/>
      <c r="BD280" s="96"/>
      <c r="BE280" s="96"/>
      <c r="BF280" s="96"/>
      <c r="BG280" s="96"/>
      <c r="BH280" s="96"/>
      <c r="BI280" s="96"/>
      <c r="BJ280" s="96"/>
      <c r="BK280" s="96"/>
      <c r="BL280" s="96"/>
      <c r="BM280" s="96"/>
      <c r="BN280" s="96"/>
      <c r="BO280" s="96"/>
      <c r="BP280" s="96"/>
      <c r="BQ280" s="96"/>
      <c r="BR280" s="96"/>
      <c r="BS280" s="96"/>
      <c r="BT280" s="96"/>
      <c r="BU280" s="96"/>
      <c r="BV280" s="96"/>
      <c r="BW280" s="96"/>
      <c r="BX280" s="96"/>
      <c r="BY280" s="96"/>
      <c r="BZ280" s="96"/>
      <c r="CA280" s="96"/>
      <c r="CB280" s="96"/>
      <c r="CC280" s="96"/>
      <c r="CD280" s="96"/>
      <c r="CE280" s="96"/>
      <c r="CF280" s="96"/>
      <c r="CG280" s="96"/>
      <c r="CH280" s="96"/>
      <c r="CI280" s="96"/>
      <c r="CJ280" s="96"/>
      <c r="CK280" s="96"/>
      <c r="CL280" s="96"/>
      <c r="CM280" s="96"/>
      <c r="CN280" s="96"/>
      <c r="CO280" s="96"/>
      <c r="CP280" s="96"/>
      <c r="CQ280" s="96"/>
      <c r="CR280" s="96"/>
      <c r="CS280" s="96"/>
      <c r="CT280" s="96"/>
      <c r="CU280" s="96"/>
      <c r="CV280" s="96"/>
      <c r="CW280" s="96"/>
      <c r="CX280" s="96"/>
      <c r="CY280" s="96"/>
      <c r="CZ280" s="96"/>
    </row>
    <row r="281" spans="1:104">
      <c r="A281" t="s">
        <v>314</v>
      </c>
      <c r="D281" s="96"/>
      <c r="E281" s="96"/>
      <c r="F281" s="96"/>
      <c r="G281" s="96"/>
      <c r="H281" s="96"/>
      <c r="I281" s="96"/>
      <c r="J281" s="96"/>
      <c r="K281" s="96"/>
      <c r="L281" s="96"/>
      <c r="M281" s="96"/>
      <c r="N281" s="96"/>
      <c r="O281" s="96"/>
      <c r="P281" s="96"/>
      <c r="Q281" s="96"/>
      <c r="R281" s="96"/>
      <c r="S281" s="96"/>
      <c r="T281" s="96"/>
      <c r="U281" s="96"/>
      <c r="V281" s="96"/>
      <c r="W281" s="96"/>
      <c r="X281" s="96"/>
      <c r="Y281" s="96"/>
      <c r="Z281" s="96"/>
      <c r="AA281" s="96"/>
      <c r="AB281" s="96"/>
      <c r="AC281" s="96"/>
      <c r="AD281" s="96"/>
      <c r="AE281" s="96"/>
      <c r="AF281" s="96"/>
      <c r="AG281" s="96"/>
      <c r="AH281" s="96"/>
      <c r="AI281" s="96"/>
      <c r="AJ281" s="96"/>
      <c r="AK281" s="96"/>
      <c r="AL281" s="96"/>
      <c r="AM281" s="96"/>
      <c r="AN281" s="96"/>
      <c r="AO281" s="96"/>
      <c r="AP281" s="96"/>
      <c r="AQ281" s="96"/>
      <c r="AR281" s="96"/>
      <c r="AS281" s="96"/>
      <c r="AT281" s="96"/>
      <c r="AU281" s="96"/>
      <c r="AV281" s="96"/>
      <c r="AW281" s="96"/>
      <c r="AX281" s="96"/>
      <c r="AY281" s="96"/>
      <c r="AZ281" s="96"/>
      <c r="BA281" s="96"/>
      <c r="BB281" s="96"/>
      <c r="BC281" s="96"/>
      <c r="BD281" s="96"/>
      <c r="BE281" s="96"/>
      <c r="BF281" s="96"/>
      <c r="BG281" s="96"/>
      <c r="BH281" s="96"/>
      <c r="BI281" s="96"/>
      <c r="BJ281" s="96"/>
      <c r="BK281" s="96"/>
      <c r="BL281" s="96"/>
      <c r="BM281" s="96"/>
      <c r="BN281" s="96"/>
      <c r="BO281" s="96"/>
      <c r="BP281" s="96"/>
      <c r="BQ281" s="96"/>
      <c r="BR281" s="96"/>
      <c r="BS281" s="96"/>
      <c r="BT281" s="96"/>
      <c r="BU281" s="96"/>
      <c r="BV281" s="96"/>
      <c r="BW281" s="96"/>
      <c r="BX281" s="96"/>
      <c r="BY281" s="96"/>
      <c r="BZ281" s="96"/>
      <c r="CA281" s="96"/>
      <c r="CB281" s="96"/>
      <c r="CC281" s="96"/>
      <c r="CD281" s="96"/>
      <c r="CE281" s="96"/>
      <c r="CF281" s="96"/>
      <c r="CG281" s="96"/>
      <c r="CH281" s="96"/>
      <c r="CI281" s="96"/>
      <c r="CJ281" s="96"/>
      <c r="CK281" s="96"/>
      <c r="CL281" s="96"/>
      <c r="CM281" s="96"/>
      <c r="CN281" s="96"/>
      <c r="CO281" s="96"/>
      <c r="CP281" s="96"/>
      <c r="CQ281" s="96"/>
      <c r="CR281" s="96"/>
      <c r="CS281" s="96"/>
      <c r="CT281" s="96"/>
      <c r="CU281" s="96"/>
      <c r="CV281" s="96"/>
      <c r="CW281" s="96"/>
      <c r="CX281" s="96"/>
      <c r="CY281" s="96"/>
      <c r="CZ281" s="96"/>
    </row>
    <row r="282" spans="1:104">
      <c r="A282" t="s">
        <v>315</v>
      </c>
      <c r="D282" s="96"/>
      <c r="E282" s="96"/>
      <c r="F282" s="96"/>
      <c r="G282" s="96"/>
      <c r="H282" s="96"/>
      <c r="I282" s="96"/>
      <c r="J282" s="96"/>
      <c r="K282" s="96"/>
      <c r="L282" s="96"/>
      <c r="M282" s="96"/>
      <c r="N282" s="96"/>
      <c r="O282" s="96"/>
      <c r="P282" s="96"/>
      <c r="Q282" s="96"/>
      <c r="R282" s="96"/>
      <c r="S282" s="96"/>
      <c r="T282" s="96"/>
      <c r="U282" s="96"/>
      <c r="V282" s="96"/>
      <c r="W282" s="96"/>
      <c r="X282" s="96"/>
      <c r="Y282" s="96"/>
      <c r="Z282" s="96"/>
      <c r="AA282" s="96"/>
      <c r="AB282" s="96"/>
      <c r="AC282" s="96"/>
      <c r="AD282" s="96"/>
      <c r="AE282" s="96"/>
      <c r="AF282" s="96"/>
      <c r="AG282" s="96"/>
      <c r="AH282" s="96"/>
      <c r="AI282" s="96"/>
      <c r="AJ282" s="96"/>
      <c r="AK282" s="96"/>
      <c r="AL282" s="96"/>
      <c r="AM282" s="96"/>
      <c r="AN282" s="96"/>
      <c r="AO282" s="96"/>
      <c r="AP282" s="96"/>
      <c r="AQ282" s="96"/>
      <c r="AR282" s="96"/>
      <c r="AS282" s="96"/>
      <c r="AT282" s="96"/>
      <c r="AU282" s="96"/>
      <c r="AV282" s="96"/>
      <c r="AW282" s="96"/>
      <c r="AX282" s="96"/>
      <c r="AY282" s="96"/>
      <c r="AZ282" s="96"/>
      <c r="BA282" s="96"/>
      <c r="BB282" s="96"/>
      <c r="BC282" s="96"/>
      <c r="BD282" s="96"/>
      <c r="BE282" s="96"/>
      <c r="BF282" s="96"/>
      <c r="BG282" s="96"/>
      <c r="BH282" s="96"/>
      <c r="BI282" s="96"/>
      <c r="BJ282" s="96"/>
      <c r="BK282" s="96"/>
      <c r="BL282" s="96"/>
      <c r="BM282" s="96"/>
      <c r="BN282" s="96"/>
      <c r="BO282" s="96"/>
      <c r="BP282" s="96"/>
      <c r="BQ282" s="96"/>
      <c r="BR282" s="96"/>
      <c r="BS282" s="96"/>
      <c r="BT282" s="96"/>
      <c r="BU282" s="96"/>
      <c r="BV282" s="96"/>
      <c r="BW282" s="96"/>
      <c r="BX282" s="96"/>
      <c r="BY282" s="96"/>
      <c r="BZ282" s="96"/>
      <c r="CA282" s="96"/>
      <c r="CB282" s="96"/>
      <c r="CC282" s="96"/>
      <c r="CD282" s="96"/>
      <c r="CE282" s="96"/>
      <c r="CF282" s="96"/>
      <c r="CG282" s="96"/>
      <c r="CH282" s="96"/>
      <c r="CI282" s="96"/>
      <c r="CJ282" s="96"/>
      <c r="CK282" s="96"/>
      <c r="CL282" s="96"/>
      <c r="CM282" s="96"/>
      <c r="CN282" s="96"/>
      <c r="CO282" s="96"/>
      <c r="CP282" s="96"/>
      <c r="CQ282" s="96"/>
      <c r="CR282" s="96"/>
      <c r="CS282" s="96"/>
      <c r="CT282" s="96"/>
      <c r="CU282" s="96"/>
      <c r="CV282" s="96"/>
      <c r="CW282" s="96"/>
      <c r="CX282" s="96"/>
      <c r="CY282" s="96"/>
      <c r="CZ282" s="96"/>
    </row>
    <row r="283" spans="1:104">
      <c r="A283" t="s">
        <v>316</v>
      </c>
      <c r="D283" s="96"/>
      <c r="E283" s="96"/>
      <c r="F283" s="96"/>
      <c r="G283" s="96"/>
      <c r="H283" s="96"/>
      <c r="I283" s="96"/>
      <c r="J283" s="96"/>
      <c r="K283" s="96"/>
      <c r="L283" s="96"/>
      <c r="M283" s="96"/>
      <c r="N283" s="96"/>
      <c r="O283" s="96"/>
      <c r="P283" s="96"/>
      <c r="Q283" s="96"/>
      <c r="R283" s="96"/>
      <c r="S283" s="96"/>
      <c r="T283" s="96"/>
      <c r="U283" s="96"/>
      <c r="V283" s="96"/>
      <c r="W283" s="96"/>
      <c r="X283" s="96"/>
      <c r="Y283" s="96"/>
      <c r="Z283" s="96"/>
      <c r="AA283" s="96"/>
      <c r="AB283" s="96"/>
      <c r="AC283" s="96"/>
      <c r="AD283" s="96"/>
      <c r="AE283" s="96"/>
      <c r="AF283" s="96"/>
      <c r="AG283" s="96"/>
      <c r="AH283" s="96"/>
      <c r="AI283" s="96"/>
      <c r="AJ283" s="96"/>
      <c r="AK283" s="96"/>
      <c r="AL283" s="96"/>
      <c r="AM283" s="96"/>
      <c r="AN283" s="96"/>
      <c r="AO283" s="96"/>
      <c r="AP283" s="96"/>
      <c r="AQ283" s="96"/>
      <c r="AR283" s="96"/>
      <c r="AS283" s="96"/>
      <c r="AT283" s="96"/>
      <c r="AU283" s="96"/>
      <c r="AV283" s="96"/>
      <c r="AW283" s="96"/>
      <c r="AX283" s="96"/>
      <c r="AY283" s="96"/>
      <c r="AZ283" s="96"/>
      <c r="BA283" s="96"/>
      <c r="BB283" s="96"/>
      <c r="BC283" s="96"/>
      <c r="BD283" s="96"/>
      <c r="BE283" s="96"/>
      <c r="BF283" s="96"/>
      <c r="BG283" s="96"/>
      <c r="BH283" s="96"/>
      <c r="BI283" s="96"/>
      <c r="BJ283" s="96"/>
      <c r="BK283" s="96"/>
      <c r="BL283" s="96"/>
      <c r="BM283" s="96"/>
      <c r="BN283" s="96"/>
      <c r="BO283" s="96"/>
      <c r="BP283" s="96"/>
      <c r="BQ283" s="96"/>
      <c r="BR283" s="96"/>
      <c r="BS283" s="96"/>
      <c r="BT283" s="96"/>
      <c r="BU283" s="96"/>
      <c r="BV283" s="96"/>
      <c r="BW283" s="96"/>
      <c r="BX283" s="96"/>
      <c r="BY283" s="96"/>
      <c r="BZ283" s="96"/>
      <c r="CA283" s="96"/>
      <c r="CB283" s="96"/>
      <c r="CC283" s="96"/>
      <c r="CD283" s="96"/>
      <c r="CE283" s="96"/>
      <c r="CF283" s="96"/>
      <c r="CG283" s="96"/>
      <c r="CH283" s="96"/>
      <c r="CI283" s="96"/>
      <c r="CJ283" s="96"/>
      <c r="CK283" s="96"/>
      <c r="CL283" s="96"/>
      <c r="CM283" s="96"/>
      <c r="CN283" s="96"/>
      <c r="CO283" s="96"/>
      <c r="CP283" s="96"/>
      <c r="CQ283" s="96"/>
      <c r="CR283" s="96"/>
      <c r="CS283" s="96"/>
      <c r="CT283" s="96"/>
      <c r="CU283" s="96"/>
      <c r="CV283" s="96"/>
      <c r="CW283" s="96"/>
      <c r="CX283" s="96"/>
      <c r="CY283" s="96"/>
      <c r="CZ283" s="96"/>
    </row>
    <row r="284" spans="1:104">
      <c r="A284" t="s">
        <v>317</v>
      </c>
      <c r="D284" s="96"/>
      <c r="E284" s="96"/>
      <c r="F284" s="96"/>
      <c r="G284" s="96"/>
      <c r="H284" s="96"/>
      <c r="I284" s="96"/>
      <c r="J284" s="96"/>
      <c r="K284" s="96"/>
      <c r="L284" s="96"/>
      <c r="M284" s="96"/>
      <c r="N284" s="96"/>
      <c r="O284" s="96"/>
      <c r="P284" s="96"/>
      <c r="Q284" s="96"/>
      <c r="R284" s="96"/>
      <c r="S284" s="96"/>
      <c r="T284" s="96"/>
      <c r="U284" s="96"/>
      <c r="V284" s="96"/>
      <c r="W284" s="96"/>
      <c r="X284" s="96"/>
      <c r="Y284" s="96"/>
      <c r="Z284" s="96"/>
      <c r="AA284" s="96"/>
      <c r="AB284" s="96"/>
      <c r="AC284" s="96"/>
      <c r="AD284" s="96"/>
      <c r="AE284" s="96"/>
      <c r="AF284" s="96"/>
      <c r="AG284" s="96"/>
      <c r="AH284" s="96"/>
      <c r="AI284" s="96"/>
      <c r="AJ284" s="96"/>
      <c r="AK284" s="96"/>
      <c r="AL284" s="96"/>
      <c r="AM284" s="96"/>
      <c r="AN284" s="96"/>
      <c r="AO284" s="96"/>
      <c r="AP284" s="96"/>
      <c r="AQ284" s="96"/>
      <c r="AR284" s="96"/>
      <c r="AS284" s="96"/>
      <c r="AT284" s="96"/>
      <c r="AU284" s="96"/>
      <c r="AV284" s="96"/>
      <c r="AW284" s="96"/>
      <c r="AX284" s="96"/>
      <c r="AY284" s="96"/>
      <c r="AZ284" s="96"/>
      <c r="BA284" s="96"/>
      <c r="BB284" s="96"/>
      <c r="BC284" s="96"/>
      <c r="BD284" s="96"/>
      <c r="BE284" s="96"/>
      <c r="BF284" s="96"/>
      <c r="BG284" s="96"/>
      <c r="BH284" s="96"/>
      <c r="BI284" s="96"/>
      <c r="BJ284" s="96"/>
      <c r="BK284" s="96"/>
      <c r="BL284" s="96"/>
      <c r="BM284" s="96"/>
      <c r="BN284" s="96"/>
      <c r="BO284" s="96"/>
      <c r="BP284" s="96"/>
      <c r="BQ284" s="96"/>
      <c r="BR284" s="96"/>
      <c r="BS284" s="96"/>
      <c r="BT284" s="96"/>
      <c r="BU284" s="96"/>
      <c r="BV284" s="96"/>
      <c r="BW284" s="96"/>
      <c r="BX284" s="96"/>
      <c r="BY284" s="96"/>
      <c r="BZ284" s="96"/>
      <c r="CA284" s="96"/>
      <c r="CB284" s="96"/>
      <c r="CC284" s="96"/>
      <c r="CD284" s="96"/>
      <c r="CE284" s="96"/>
      <c r="CF284" s="96"/>
      <c r="CG284" s="96"/>
      <c r="CH284" s="96"/>
      <c r="CI284" s="96"/>
      <c r="CJ284" s="96"/>
      <c r="CK284" s="96"/>
      <c r="CL284" s="96"/>
      <c r="CM284" s="96"/>
      <c r="CN284" s="96"/>
      <c r="CO284" s="96"/>
      <c r="CP284" s="96"/>
      <c r="CQ284" s="96"/>
      <c r="CR284" s="96"/>
      <c r="CS284" s="96"/>
      <c r="CT284" s="96"/>
      <c r="CU284" s="96"/>
      <c r="CV284" s="96"/>
      <c r="CW284" s="96"/>
      <c r="CX284" s="96"/>
      <c r="CY284" s="96"/>
      <c r="CZ284" s="96"/>
    </row>
    <row r="288" spans="1:104">
      <c r="B288" t="s">
        <v>905</v>
      </c>
    </row>
    <row r="289" spans="1:104">
      <c r="B289" t="s">
        <v>799</v>
      </c>
    </row>
    <row r="290" spans="1:104">
      <c r="A290" t="s">
        <v>801</v>
      </c>
      <c r="C290" s="94"/>
      <c r="D290" s="126"/>
      <c r="E290" s="126"/>
      <c r="F290" s="126"/>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c r="AG290" s="126"/>
      <c r="AH290" s="126"/>
      <c r="AI290" s="126"/>
      <c r="AJ290" s="126"/>
      <c r="AK290" s="126"/>
      <c r="AL290" s="126"/>
      <c r="AM290" s="126"/>
      <c r="AN290" s="126"/>
      <c r="AO290" s="126"/>
      <c r="AP290" s="126"/>
      <c r="AQ290" s="126"/>
      <c r="AR290" s="126"/>
      <c r="AS290" s="126"/>
      <c r="AT290" s="126"/>
      <c r="AU290" s="126"/>
      <c r="AV290" s="126"/>
      <c r="AW290" s="126"/>
      <c r="AX290" s="126"/>
      <c r="AY290" s="126"/>
      <c r="AZ290" s="126"/>
      <c r="BA290" s="126"/>
      <c r="BB290" s="126"/>
      <c r="BC290" s="126"/>
      <c r="BD290" s="126"/>
      <c r="BE290" s="126"/>
      <c r="BF290" s="126"/>
      <c r="BG290" s="126"/>
      <c r="BH290" s="126"/>
      <c r="BI290" s="126"/>
      <c r="BJ290" s="126"/>
      <c r="BK290" s="126"/>
      <c r="BL290" s="126"/>
      <c r="BM290" s="126"/>
      <c r="BN290" s="126"/>
      <c r="BO290" s="126"/>
      <c r="BP290" s="126"/>
      <c r="BQ290" s="126"/>
      <c r="BR290" s="126"/>
      <c r="BS290" s="126"/>
      <c r="BT290" s="126"/>
      <c r="BU290" s="126"/>
      <c r="BV290" s="126"/>
      <c r="BW290" s="126"/>
      <c r="BX290" s="126"/>
      <c r="BY290" s="126"/>
      <c r="BZ290" s="126"/>
      <c r="CA290" s="126"/>
      <c r="CB290" s="126"/>
      <c r="CC290" s="126"/>
      <c r="CD290" s="126"/>
      <c r="CE290" s="126"/>
      <c r="CF290" s="126"/>
      <c r="CG290" s="126"/>
      <c r="CH290" s="126"/>
      <c r="CI290" s="126"/>
      <c r="CJ290" s="126"/>
      <c r="CK290" s="126"/>
      <c r="CL290" s="126"/>
      <c r="CM290" s="126"/>
      <c r="CN290" s="126"/>
      <c r="CO290" s="126"/>
      <c r="CP290" s="126"/>
      <c r="CQ290" s="126"/>
      <c r="CR290" s="126"/>
      <c r="CS290" s="126"/>
      <c r="CT290" s="126"/>
      <c r="CU290" s="126"/>
      <c r="CV290" s="126"/>
      <c r="CW290" s="126"/>
      <c r="CX290" s="126"/>
      <c r="CY290" s="126"/>
      <c r="CZ290" s="126"/>
    </row>
    <row r="291" spans="1:104">
      <c r="A291" t="s">
        <v>802</v>
      </c>
      <c r="C291" s="94"/>
      <c r="D291" s="126"/>
      <c r="E291" s="126"/>
      <c r="F291" s="126"/>
      <c r="G291" s="126"/>
      <c r="H291" s="126"/>
      <c r="I291" s="126"/>
      <c r="J291" s="126"/>
      <c r="K291" s="126"/>
      <c r="L291" s="126"/>
      <c r="M291" s="126"/>
      <c r="N291" s="126"/>
      <c r="O291" s="126"/>
      <c r="P291" s="126"/>
      <c r="Q291" s="126"/>
      <c r="R291" s="126"/>
      <c r="S291" s="126"/>
      <c r="T291" s="126"/>
      <c r="U291" s="126"/>
      <c r="V291" s="126"/>
      <c r="W291" s="126"/>
      <c r="X291" s="126"/>
      <c r="Y291" s="126"/>
      <c r="Z291" s="126"/>
      <c r="AA291" s="126"/>
      <c r="AB291" s="126"/>
      <c r="AC291" s="126"/>
      <c r="AD291" s="126"/>
      <c r="AE291" s="126"/>
      <c r="AF291" s="126"/>
      <c r="AG291" s="126"/>
      <c r="AH291" s="126"/>
      <c r="AI291" s="126"/>
      <c r="AJ291" s="126"/>
      <c r="AK291" s="126"/>
      <c r="AL291" s="126"/>
      <c r="AM291" s="126"/>
      <c r="AN291" s="126"/>
      <c r="AO291" s="126"/>
      <c r="AP291" s="126"/>
      <c r="AQ291" s="126"/>
      <c r="AR291" s="126"/>
      <c r="AS291" s="126"/>
      <c r="AT291" s="126"/>
      <c r="AU291" s="126"/>
      <c r="AV291" s="126"/>
      <c r="AW291" s="126"/>
      <c r="AX291" s="126"/>
      <c r="AY291" s="126"/>
      <c r="AZ291" s="126"/>
      <c r="BA291" s="126"/>
      <c r="BB291" s="126"/>
      <c r="BC291" s="126"/>
      <c r="BD291" s="126"/>
      <c r="BE291" s="126"/>
      <c r="BF291" s="126"/>
      <c r="BG291" s="126"/>
      <c r="BH291" s="126"/>
      <c r="BI291" s="126"/>
      <c r="BJ291" s="126"/>
      <c r="BK291" s="126"/>
      <c r="BL291" s="126"/>
      <c r="BM291" s="126"/>
      <c r="BN291" s="126"/>
      <c r="BO291" s="126"/>
      <c r="BP291" s="126"/>
      <c r="BQ291" s="126"/>
      <c r="BR291" s="126"/>
      <c r="BS291" s="126"/>
      <c r="BT291" s="126"/>
      <c r="BU291" s="126"/>
      <c r="BV291" s="126"/>
      <c r="BW291" s="126"/>
      <c r="BX291" s="126"/>
      <c r="BY291" s="126"/>
      <c r="BZ291" s="126"/>
      <c r="CA291" s="126"/>
      <c r="CB291" s="126"/>
      <c r="CC291" s="126"/>
      <c r="CD291" s="126"/>
      <c r="CE291" s="126"/>
      <c r="CF291" s="126"/>
      <c r="CG291" s="126"/>
      <c r="CH291" s="126"/>
      <c r="CI291" s="126"/>
      <c r="CJ291" s="126"/>
      <c r="CK291" s="126"/>
      <c r="CL291" s="126"/>
      <c r="CM291" s="126"/>
      <c r="CN291" s="126"/>
      <c r="CO291" s="126"/>
      <c r="CP291" s="126"/>
      <c r="CQ291" s="126"/>
      <c r="CR291" s="126"/>
      <c r="CS291" s="126"/>
      <c r="CT291" s="126"/>
      <c r="CU291" s="126"/>
      <c r="CV291" s="126"/>
      <c r="CW291" s="126"/>
      <c r="CX291" s="126"/>
      <c r="CY291" s="126"/>
      <c r="CZ291" s="126"/>
    </row>
    <row r="292" spans="1:104">
      <c r="A292" t="s">
        <v>60</v>
      </c>
      <c r="C292" s="94" t="s">
        <v>771</v>
      </c>
      <c r="D292" s="126"/>
      <c r="E292" s="126"/>
      <c r="F292" s="126"/>
      <c r="G292" s="126"/>
      <c r="H292" s="126"/>
      <c r="I292" s="126"/>
      <c r="J292" s="126"/>
      <c r="K292" s="126"/>
      <c r="L292" s="126"/>
      <c r="M292" s="126"/>
      <c r="N292" s="126"/>
      <c r="O292" s="126"/>
      <c r="P292" s="126"/>
      <c r="Q292" s="126"/>
      <c r="R292" s="126"/>
      <c r="S292" s="126"/>
      <c r="T292" s="126"/>
      <c r="U292" s="126"/>
      <c r="V292" s="126"/>
      <c r="W292" s="126"/>
      <c r="X292" s="126"/>
      <c r="Y292" s="126"/>
      <c r="Z292" s="126"/>
      <c r="AA292" s="126"/>
      <c r="AB292" s="126"/>
      <c r="AC292" s="126"/>
      <c r="AD292" s="126"/>
      <c r="AE292" s="126"/>
      <c r="AF292" s="126"/>
      <c r="AG292" s="126"/>
      <c r="AH292" s="126"/>
      <c r="AI292" s="126"/>
      <c r="AJ292" s="126"/>
      <c r="AK292" s="126"/>
      <c r="AL292" s="126"/>
      <c r="AM292" s="126"/>
      <c r="AN292" s="126"/>
      <c r="AO292" s="126"/>
      <c r="AP292" s="126"/>
      <c r="AQ292" s="126"/>
      <c r="AR292" s="126"/>
      <c r="AS292" s="126"/>
      <c r="AT292" s="126"/>
      <c r="AU292" s="126"/>
      <c r="AV292" s="126"/>
      <c r="AW292" s="126"/>
      <c r="AX292" s="126"/>
      <c r="AY292" s="126"/>
      <c r="AZ292" s="126"/>
      <c r="BA292" s="126"/>
      <c r="BB292" s="126"/>
      <c r="BC292" s="126"/>
      <c r="BD292" s="126"/>
      <c r="BE292" s="126"/>
      <c r="BF292" s="126"/>
      <c r="BG292" s="126"/>
      <c r="BH292" s="126"/>
      <c r="BI292" s="126"/>
      <c r="BJ292" s="126"/>
      <c r="BK292" s="126"/>
      <c r="BL292" s="126"/>
      <c r="BM292" s="126"/>
      <c r="BN292" s="126"/>
      <c r="BO292" s="126"/>
      <c r="BP292" s="126"/>
      <c r="BQ292" s="126"/>
      <c r="BR292" s="126"/>
      <c r="BS292" s="126"/>
      <c r="BT292" s="126"/>
      <c r="BU292" s="126"/>
      <c r="BV292" s="126"/>
      <c r="BW292" s="126"/>
      <c r="BX292" s="126"/>
      <c r="BY292" s="126"/>
      <c r="BZ292" s="126"/>
      <c r="CA292" s="126"/>
      <c r="CB292" s="126"/>
      <c r="CC292" s="126"/>
      <c r="CD292" s="126"/>
      <c r="CE292" s="126"/>
      <c r="CF292" s="126"/>
      <c r="CG292" s="126"/>
      <c r="CH292" s="126"/>
      <c r="CI292" s="126"/>
      <c r="CJ292" s="126"/>
      <c r="CK292" s="126"/>
      <c r="CL292" s="126"/>
      <c r="CM292" s="126"/>
      <c r="CN292" s="126"/>
      <c r="CO292" s="126"/>
      <c r="CP292" s="126"/>
      <c r="CQ292" s="126"/>
      <c r="CR292" s="126"/>
      <c r="CS292" s="126"/>
      <c r="CT292" s="126"/>
      <c r="CU292" s="126"/>
      <c r="CV292" s="126"/>
      <c r="CW292" s="126"/>
      <c r="CX292" s="126"/>
      <c r="CY292" s="126"/>
      <c r="CZ292" s="126"/>
    </row>
    <row r="293" spans="1:104">
      <c r="A293" t="s">
        <v>61</v>
      </c>
      <c r="C293" s="94" t="s">
        <v>772</v>
      </c>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c r="AG293" s="126"/>
      <c r="AH293" s="126"/>
      <c r="AI293" s="126"/>
      <c r="AJ293" s="126"/>
      <c r="AK293" s="126"/>
      <c r="AL293" s="126"/>
      <c r="AM293" s="126"/>
      <c r="AN293" s="126"/>
      <c r="AO293" s="126"/>
      <c r="AP293" s="126"/>
      <c r="AQ293" s="126"/>
      <c r="AR293" s="126"/>
      <c r="AS293" s="126"/>
      <c r="AT293" s="126"/>
      <c r="AU293" s="126"/>
      <c r="AV293" s="126"/>
      <c r="AW293" s="126"/>
      <c r="AX293" s="126"/>
      <c r="AY293" s="126"/>
      <c r="AZ293" s="126"/>
      <c r="BA293" s="126"/>
      <c r="BB293" s="126"/>
      <c r="BC293" s="126"/>
      <c r="BD293" s="126"/>
      <c r="BE293" s="126"/>
      <c r="BF293" s="126"/>
      <c r="BG293" s="126"/>
      <c r="BH293" s="126"/>
      <c r="BI293" s="126"/>
      <c r="BJ293" s="126"/>
      <c r="BK293" s="126"/>
      <c r="BL293" s="126"/>
      <c r="BM293" s="126"/>
      <c r="BN293" s="126"/>
      <c r="BO293" s="126"/>
      <c r="BP293" s="126"/>
      <c r="BQ293" s="126"/>
      <c r="BR293" s="126"/>
      <c r="BS293" s="126"/>
      <c r="BT293" s="126"/>
      <c r="BU293" s="126"/>
      <c r="BV293" s="126"/>
      <c r="BW293" s="126"/>
      <c r="BX293" s="126"/>
      <c r="BY293" s="126"/>
      <c r="BZ293" s="126"/>
      <c r="CA293" s="126"/>
      <c r="CB293" s="126"/>
      <c r="CC293" s="126"/>
      <c r="CD293" s="126"/>
      <c r="CE293" s="126"/>
      <c r="CF293" s="126"/>
      <c r="CG293" s="126"/>
      <c r="CH293" s="126"/>
      <c r="CI293" s="126"/>
      <c r="CJ293" s="126"/>
      <c r="CK293" s="126"/>
      <c r="CL293" s="126"/>
      <c r="CM293" s="126"/>
      <c r="CN293" s="126"/>
      <c r="CO293" s="126"/>
      <c r="CP293" s="126"/>
      <c r="CQ293" s="126"/>
      <c r="CR293" s="126"/>
      <c r="CS293" s="126"/>
      <c r="CT293" s="126"/>
      <c r="CU293" s="126"/>
      <c r="CV293" s="126"/>
      <c r="CW293" s="126"/>
      <c r="CX293" s="126"/>
      <c r="CY293" s="126"/>
      <c r="CZ293" s="126"/>
    </row>
    <row r="294" spans="1:104">
      <c r="A294" t="s">
        <v>62</v>
      </c>
      <c r="C294" s="94" t="s">
        <v>773</v>
      </c>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c r="AC294" s="126"/>
      <c r="AD294" s="126"/>
      <c r="AE294" s="126"/>
      <c r="AF294" s="126"/>
      <c r="AG294" s="126"/>
      <c r="AH294" s="126"/>
      <c r="AI294" s="126"/>
      <c r="AJ294" s="126"/>
      <c r="AK294" s="126"/>
      <c r="AL294" s="126"/>
      <c r="AM294" s="126"/>
      <c r="AN294" s="126"/>
      <c r="AO294" s="126"/>
      <c r="AP294" s="126"/>
      <c r="AQ294" s="126"/>
      <c r="AR294" s="126"/>
      <c r="AS294" s="126"/>
      <c r="AT294" s="126"/>
      <c r="AU294" s="126"/>
      <c r="AV294" s="126"/>
      <c r="AW294" s="126"/>
      <c r="AX294" s="126"/>
      <c r="AY294" s="126"/>
      <c r="AZ294" s="126"/>
      <c r="BA294" s="126"/>
      <c r="BB294" s="126"/>
      <c r="BC294" s="126"/>
      <c r="BD294" s="126"/>
      <c r="BE294" s="126"/>
      <c r="BF294" s="126"/>
      <c r="BG294" s="126"/>
      <c r="BH294" s="126"/>
      <c r="BI294" s="126"/>
      <c r="BJ294" s="126"/>
      <c r="BK294" s="126"/>
      <c r="BL294" s="126"/>
      <c r="BM294" s="126"/>
      <c r="BN294" s="126"/>
      <c r="BO294" s="126"/>
      <c r="BP294" s="126"/>
      <c r="BQ294" s="126"/>
      <c r="BR294" s="126"/>
      <c r="BS294" s="126"/>
      <c r="BT294" s="126"/>
      <c r="BU294" s="126"/>
      <c r="BV294" s="126"/>
      <c r="BW294" s="126"/>
      <c r="BX294" s="126"/>
      <c r="BY294" s="126"/>
      <c r="BZ294" s="126"/>
      <c r="CA294" s="126"/>
      <c r="CB294" s="126"/>
      <c r="CC294" s="126"/>
      <c r="CD294" s="126"/>
      <c r="CE294" s="126"/>
      <c r="CF294" s="126"/>
      <c r="CG294" s="126"/>
      <c r="CH294" s="126"/>
      <c r="CI294" s="126"/>
      <c r="CJ294" s="126"/>
      <c r="CK294" s="126"/>
      <c r="CL294" s="126"/>
      <c r="CM294" s="126"/>
      <c r="CN294" s="126"/>
      <c r="CO294" s="126"/>
      <c r="CP294" s="126"/>
      <c r="CQ294" s="126"/>
      <c r="CR294" s="126"/>
      <c r="CS294" s="126"/>
      <c r="CT294" s="126"/>
      <c r="CU294" s="126"/>
      <c r="CV294" s="126"/>
      <c r="CW294" s="126"/>
      <c r="CX294" s="126"/>
      <c r="CY294" s="126"/>
      <c r="CZ294" s="126"/>
    </row>
    <row r="295" spans="1:104">
      <c r="A295" t="s">
        <v>63</v>
      </c>
      <c r="C295" s="94" t="s">
        <v>774</v>
      </c>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c r="AC295" s="126"/>
      <c r="AD295" s="126"/>
      <c r="AE295" s="126"/>
      <c r="AF295" s="126"/>
      <c r="AG295" s="126"/>
      <c r="AH295" s="126"/>
      <c r="AI295" s="126"/>
      <c r="AJ295" s="126"/>
      <c r="AK295" s="126"/>
      <c r="AL295" s="126"/>
      <c r="AM295" s="126"/>
      <c r="AN295" s="126"/>
      <c r="AO295" s="126"/>
      <c r="AP295" s="126"/>
      <c r="AQ295" s="126"/>
      <c r="AR295" s="126"/>
      <c r="AS295" s="126"/>
      <c r="AT295" s="126"/>
      <c r="AU295" s="126"/>
      <c r="AV295" s="126"/>
      <c r="AW295" s="126"/>
      <c r="AX295" s="126"/>
      <c r="AY295" s="126"/>
      <c r="AZ295" s="126"/>
      <c r="BA295" s="126"/>
      <c r="BB295" s="126"/>
      <c r="BC295" s="126"/>
      <c r="BD295" s="126"/>
      <c r="BE295" s="126"/>
      <c r="BF295" s="126"/>
      <c r="BG295" s="126"/>
      <c r="BH295" s="126"/>
      <c r="BI295" s="126"/>
      <c r="BJ295" s="126"/>
      <c r="BK295" s="126"/>
      <c r="BL295" s="126"/>
      <c r="BM295" s="126"/>
      <c r="BN295" s="126"/>
      <c r="BO295" s="126"/>
      <c r="BP295" s="126"/>
      <c r="BQ295" s="126"/>
      <c r="BR295" s="126"/>
      <c r="BS295" s="126"/>
      <c r="BT295" s="126"/>
      <c r="BU295" s="126"/>
      <c r="BV295" s="126"/>
      <c r="BW295" s="126"/>
      <c r="BX295" s="126"/>
      <c r="BY295" s="126"/>
      <c r="BZ295" s="126"/>
      <c r="CA295" s="126"/>
      <c r="CB295" s="126"/>
      <c r="CC295" s="126"/>
      <c r="CD295" s="126"/>
      <c r="CE295" s="126"/>
      <c r="CF295" s="126"/>
      <c r="CG295" s="126"/>
      <c r="CH295" s="126"/>
      <c r="CI295" s="126"/>
      <c r="CJ295" s="126"/>
      <c r="CK295" s="126"/>
      <c r="CL295" s="126"/>
      <c r="CM295" s="126"/>
      <c r="CN295" s="126"/>
      <c r="CO295" s="126"/>
      <c r="CP295" s="126"/>
      <c r="CQ295" s="126"/>
      <c r="CR295" s="126"/>
      <c r="CS295" s="126"/>
      <c r="CT295" s="126"/>
      <c r="CU295" s="126"/>
      <c r="CV295" s="126"/>
      <c r="CW295" s="126"/>
      <c r="CX295" s="126"/>
      <c r="CY295" s="126"/>
      <c r="CZ295" s="126"/>
    </row>
    <row r="296" spans="1:104">
      <c r="A296" t="s">
        <v>64</v>
      </c>
      <c r="C296" s="81" t="s">
        <v>797</v>
      </c>
      <c r="D296" s="250">
        <v>48</v>
      </c>
      <c r="E296" s="250">
        <v>48</v>
      </c>
      <c r="F296" s="250">
        <v>48</v>
      </c>
      <c r="G296" s="250">
        <v>48</v>
      </c>
      <c r="H296" s="250">
        <v>48</v>
      </c>
      <c r="I296" s="250">
        <v>48</v>
      </c>
      <c r="J296" s="250">
        <v>48</v>
      </c>
      <c r="K296" s="250">
        <v>48</v>
      </c>
      <c r="L296" s="250">
        <v>48</v>
      </c>
      <c r="M296" s="250">
        <v>48</v>
      </c>
      <c r="N296" s="250">
        <v>48</v>
      </c>
      <c r="O296" s="250">
        <v>48</v>
      </c>
      <c r="P296" s="250">
        <v>48</v>
      </c>
      <c r="Q296" s="250">
        <v>48</v>
      </c>
      <c r="R296" s="250">
        <v>48</v>
      </c>
      <c r="S296" s="250">
        <v>48</v>
      </c>
      <c r="T296" s="250">
        <v>48</v>
      </c>
      <c r="U296" s="250">
        <v>48</v>
      </c>
      <c r="V296" s="250">
        <v>48</v>
      </c>
      <c r="W296" s="250">
        <v>48</v>
      </c>
      <c r="X296" s="250">
        <v>48</v>
      </c>
      <c r="Y296" s="250">
        <v>48</v>
      </c>
      <c r="Z296" s="250">
        <v>48</v>
      </c>
      <c r="AA296" s="250">
        <v>48</v>
      </c>
      <c r="AB296" s="250">
        <v>48</v>
      </c>
      <c r="AC296" s="250">
        <v>48</v>
      </c>
      <c r="AD296" s="250">
        <v>48</v>
      </c>
      <c r="AE296" s="250">
        <v>48</v>
      </c>
      <c r="AF296" s="250">
        <v>48</v>
      </c>
      <c r="AG296" s="250">
        <v>48</v>
      </c>
      <c r="AH296" s="250">
        <v>48</v>
      </c>
      <c r="AI296" s="250">
        <v>48</v>
      </c>
      <c r="AJ296" s="250">
        <v>48</v>
      </c>
      <c r="AK296" s="250">
        <v>48</v>
      </c>
      <c r="AL296" s="250">
        <v>48</v>
      </c>
      <c r="AM296" s="250">
        <v>48</v>
      </c>
      <c r="AN296" s="250">
        <v>48</v>
      </c>
      <c r="AO296" s="250">
        <v>48</v>
      </c>
      <c r="AP296" s="250">
        <v>48</v>
      </c>
      <c r="AQ296" s="250">
        <v>48</v>
      </c>
      <c r="AR296" s="250">
        <v>48</v>
      </c>
      <c r="AS296" s="250">
        <v>48</v>
      </c>
      <c r="AT296" s="250">
        <v>48</v>
      </c>
      <c r="AU296" s="250">
        <v>48</v>
      </c>
      <c r="AV296" s="250">
        <v>48</v>
      </c>
      <c r="AW296" s="250">
        <v>48</v>
      </c>
      <c r="AX296" s="250">
        <v>48</v>
      </c>
      <c r="AY296" s="250">
        <v>48</v>
      </c>
      <c r="AZ296" s="250">
        <v>48</v>
      </c>
      <c r="BA296" s="250">
        <v>48</v>
      </c>
      <c r="BB296" s="250">
        <v>48</v>
      </c>
      <c r="BC296" s="250">
        <v>48</v>
      </c>
      <c r="BD296" s="250">
        <v>48</v>
      </c>
      <c r="BE296" s="250">
        <v>48</v>
      </c>
      <c r="BF296" s="250">
        <v>48</v>
      </c>
      <c r="BG296" s="250">
        <v>48</v>
      </c>
      <c r="BH296" s="250">
        <v>48</v>
      </c>
      <c r="BI296" s="250">
        <v>48</v>
      </c>
      <c r="BJ296" s="250">
        <v>48</v>
      </c>
      <c r="BK296" s="250">
        <v>48</v>
      </c>
      <c r="BL296" s="250"/>
      <c r="BM296" s="250"/>
      <c r="BN296" s="250"/>
      <c r="BO296" s="250"/>
      <c r="BP296" s="250"/>
      <c r="BQ296" s="250"/>
      <c r="BR296" s="250"/>
      <c r="BS296" s="250"/>
      <c r="BT296" s="250"/>
      <c r="BU296" s="250"/>
      <c r="BV296" s="250"/>
      <c r="BW296" s="250"/>
      <c r="BX296" s="250"/>
      <c r="BY296" s="250"/>
      <c r="BZ296" s="250"/>
      <c r="CA296" s="250"/>
      <c r="CB296" s="250"/>
      <c r="CC296" s="250"/>
      <c r="CD296" s="250"/>
      <c r="CE296" s="250"/>
      <c r="CF296" s="250"/>
      <c r="CG296" s="250"/>
      <c r="CH296" s="250"/>
      <c r="CI296" s="250"/>
      <c r="CJ296" s="250"/>
      <c r="CK296" s="250"/>
      <c r="CL296" s="250"/>
      <c r="CM296" s="250"/>
      <c r="CN296" s="250"/>
      <c r="CO296" s="250"/>
      <c r="CP296" s="250"/>
      <c r="CQ296" s="250"/>
      <c r="CR296" s="250"/>
      <c r="CS296" s="250"/>
      <c r="CT296" s="250"/>
      <c r="CU296" s="250"/>
      <c r="CV296" s="250"/>
      <c r="CW296" s="250"/>
      <c r="CX296" s="250"/>
      <c r="CY296" s="250"/>
      <c r="CZ296" s="250"/>
    </row>
    <row r="297" spans="1:104">
      <c r="A297" t="s">
        <v>65</v>
      </c>
      <c r="C297" s="81" t="s">
        <v>798</v>
      </c>
      <c r="D297" s="250"/>
      <c r="E297" s="250"/>
      <c r="F297" s="250"/>
      <c r="G297" s="250"/>
      <c r="H297" s="250"/>
      <c r="I297" s="250"/>
      <c r="J297" s="250"/>
      <c r="K297" s="250"/>
      <c r="L297" s="250"/>
      <c r="M297" s="250"/>
      <c r="N297" s="250"/>
      <c r="O297" s="250"/>
      <c r="P297" s="250"/>
      <c r="Q297" s="250"/>
      <c r="R297" s="250"/>
      <c r="S297" s="250"/>
      <c r="T297" s="250"/>
      <c r="U297" s="250"/>
      <c r="V297" s="250"/>
      <c r="W297" s="250"/>
      <c r="X297" s="250"/>
      <c r="Y297" s="250"/>
      <c r="Z297" s="250"/>
      <c r="AA297" s="250"/>
      <c r="AB297" s="250"/>
      <c r="AC297" s="250"/>
      <c r="AD297" s="250"/>
      <c r="AE297" s="250"/>
      <c r="AF297" s="250"/>
      <c r="AG297" s="250"/>
      <c r="AH297" s="250"/>
      <c r="AI297" s="250"/>
      <c r="AJ297" s="250"/>
      <c r="AK297" s="250"/>
      <c r="AL297" s="250"/>
      <c r="AM297" s="250"/>
      <c r="AN297" s="250"/>
      <c r="AO297" s="250"/>
      <c r="AP297" s="250"/>
      <c r="AQ297" s="250"/>
      <c r="AR297" s="250"/>
      <c r="AS297" s="250"/>
      <c r="AT297" s="250"/>
      <c r="AU297" s="250"/>
      <c r="AV297" s="250"/>
      <c r="AW297" s="250"/>
      <c r="AX297" s="250"/>
      <c r="AY297" s="250"/>
      <c r="AZ297" s="250"/>
      <c r="BA297" s="250"/>
      <c r="BB297" s="250"/>
      <c r="BC297" s="250"/>
      <c r="BD297" s="250"/>
      <c r="BE297" s="250"/>
      <c r="BF297" s="250"/>
      <c r="BG297" s="250"/>
      <c r="BH297" s="250"/>
      <c r="BI297" s="250"/>
      <c r="BJ297" s="250"/>
      <c r="BK297" s="250"/>
      <c r="BL297" s="250"/>
      <c r="BM297" s="250"/>
      <c r="BN297" s="250"/>
      <c r="BO297" s="250"/>
      <c r="BP297" s="250"/>
      <c r="BQ297" s="250"/>
      <c r="BR297" s="250"/>
      <c r="BS297" s="250"/>
      <c r="BT297" s="250"/>
      <c r="BU297" s="250"/>
      <c r="BV297" s="250"/>
      <c r="BW297" s="250"/>
      <c r="BX297" s="250"/>
      <c r="BY297" s="250"/>
      <c r="BZ297" s="250"/>
      <c r="CA297" s="250"/>
      <c r="CB297" s="250"/>
      <c r="CC297" s="250"/>
      <c r="CD297" s="250"/>
      <c r="CE297" s="250"/>
      <c r="CF297" s="250"/>
      <c r="CG297" s="250"/>
      <c r="CH297" s="250"/>
      <c r="CI297" s="250"/>
      <c r="CJ297" s="250"/>
      <c r="CK297" s="250"/>
      <c r="CL297" s="250"/>
      <c r="CM297" s="250"/>
      <c r="CN297" s="250"/>
      <c r="CO297" s="250"/>
      <c r="CP297" s="250"/>
      <c r="CQ297" s="250"/>
      <c r="CR297" s="250"/>
      <c r="CS297" s="250"/>
      <c r="CT297" s="250"/>
      <c r="CU297" s="250"/>
      <c r="CV297" s="250"/>
      <c r="CW297" s="250"/>
      <c r="CX297" s="250"/>
      <c r="CY297" s="250"/>
      <c r="CZ297" s="250"/>
    </row>
    <row r="298" spans="1:104">
      <c r="A298" t="s">
        <v>66</v>
      </c>
    </row>
    <row r="299" spans="1:104">
      <c r="A299" t="s">
        <v>67</v>
      </c>
    </row>
    <row r="300" spans="1:104">
      <c r="A300" t="s">
        <v>68</v>
      </c>
    </row>
    <row r="301" spans="1:104">
      <c r="A301" t="s">
        <v>69</v>
      </c>
    </row>
    <row r="302" spans="1:104">
      <c r="A302" t="s">
        <v>70</v>
      </c>
    </row>
    <row r="303" spans="1:104">
      <c r="A303" t="s">
        <v>71</v>
      </c>
    </row>
    <row r="304" spans="1:104">
      <c r="A304" t="s">
        <v>72</v>
      </c>
    </row>
    <row r="305" spans="1:104">
      <c r="A305" t="s">
        <v>73</v>
      </c>
    </row>
    <row r="306" spans="1:104">
      <c r="A306" t="s">
        <v>74</v>
      </c>
    </row>
    <row r="307" spans="1:104">
      <c r="A307" t="s">
        <v>75</v>
      </c>
      <c r="B307" t="s">
        <v>800</v>
      </c>
    </row>
    <row r="308" spans="1:104">
      <c r="A308" t="s">
        <v>76</v>
      </c>
      <c r="C308" s="94" t="s">
        <v>771</v>
      </c>
      <c r="D308" s="126"/>
      <c r="E308" s="126"/>
      <c r="F308" s="126"/>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c r="AG308" s="126"/>
      <c r="AH308" s="126"/>
      <c r="AI308" s="126"/>
      <c r="AJ308" s="126"/>
      <c r="AK308" s="126"/>
      <c r="AL308" s="126"/>
      <c r="AM308" s="126"/>
      <c r="AN308" s="126"/>
      <c r="AO308" s="126"/>
      <c r="AP308" s="126"/>
      <c r="AQ308" s="126"/>
      <c r="AR308" s="126"/>
      <c r="AS308" s="126"/>
      <c r="AT308" s="126"/>
      <c r="AU308" s="126"/>
      <c r="AV308" s="126"/>
      <c r="AW308" s="126"/>
      <c r="AX308" s="126"/>
      <c r="AY308" s="126"/>
      <c r="AZ308" s="126"/>
      <c r="BA308" s="126"/>
      <c r="BB308" s="126"/>
      <c r="BC308" s="126"/>
      <c r="BD308" s="126"/>
      <c r="BE308" s="126"/>
      <c r="BF308" s="126"/>
      <c r="BG308" s="126"/>
      <c r="BH308" s="126"/>
      <c r="BI308" s="126"/>
      <c r="BJ308" s="126"/>
      <c r="BK308" s="126"/>
      <c r="BL308" s="126"/>
      <c r="BM308" s="126"/>
      <c r="BN308" s="126"/>
      <c r="BO308" s="126"/>
      <c r="BP308" s="126"/>
      <c r="BQ308" s="126"/>
      <c r="BR308" s="126"/>
      <c r="BS308" s="126"/>
      <c r="BT308" s="126"/>
      <c r="BU308" s="126"/>
      <c r="BV308" s="126"/>
      <c r="BW308" s="126"/>
      <c r="BX308" s="126"/>
      <c r="BY308" s="126"/>
      <c r="BZ308" s="126"/>
      <c r="CA308" s="126"/>
      <c r="CB308" s="126"/>
      <c r="CC308" s="126"/>
      <c r="CD308" s="126"/>
      <c r="CE308" s="126"/>
      <c r="CF308" s="126"/>
      <c r="CG308" s="126"/>
      <c r="CH308" s="126"/>
      <c r="CI308" s="126"/>
      <c r="CJ308" s="126"/>
      <c r="CK308" s="126"/>
      <c r="CL308" s="126"/>
      <c r="CM308" s="126"/>
      <c r="CN308" s="126"/>
      <c r="CO308" s="126"/>
      <c r="CP308" s="126"/>
      <c r="CQ308" s="126"/>
      <c r="CR308" s="126"/>
      <c r="CS308" s="126"/>
      <c r="CT308" s="126"/>
      <c r="CU308" s="126"/>
      <c r="CV308" s="126"/>
      <c r="CW308" s="126"/>
      <c r="CX308" s="126"/>
      <c r="CY308" s="126"/>
      <c r="CZ308" s="126"/>
    </row>
    <row r="309" spans="1:104">
      <c r="A309" t="s">
        <v>77</v>
      </c>
      <c r="C309" s="94" t="s">
        <v>773</v>
      </c>
      <c r="D309" s="126"/>
      <c r="E309" s="126"/>
      <c r="F309" s="126"/>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c r="AC309" s="126"/>
      <c r="AD309" s="126"/>
      <c r="AE309" s="126"/>
      <c r="AF309" s="126"/>
      <c r="AG309" s="126"/>
      <c r="AH309" s="126"/>
      <c r="AI309" s="126"/>
      <c r="AJ309" s="126"/>
      <c r="AK309" s="126"/>
      <c r="AL309" s="126"/>
      <c r="AM309" s="126"/>
      <c r="AN309" s="126"/>
      <c r="AO309" s="126"/>
      <c r="AP309" s="126"/>
      <c r="AQ309" s="126"/>
      <c r="AR309" s="126"/>
      <c r="AS309" s="126"/>
      <c r="AT309" s="126"/>
      <c r="AU309" s="126"/>
      <c r="AV309" s="126"/>
      <c r="AW309" s="126"/>
      <c r="AX309" s="126"/>
      <c r="AY309" s="126"/>
      <c r="AZ309" s="126"/>
      <c r="BA309" s="126"/>
      <c r="BB309" s="126"/>
      <c r="BC309" s="126"/>
      <c r="BD309" s="126"/>
      <c r="BE309" s="126"/>
      <c r="BF309" s="126"/>
      <c r="BG309" s="126"/>
      <c r="BH309" s="126"/>
      <c r="BI309" s="126"/>
      <c r="BJ309" s="126"/>
      <c r="BK309" s="126"/>
      <c r="BL309" s="126"/>
      <c r="BM309" s="126"/>
      <c r="BN309" s="126"/>
      <c r="BO309" s="126"/>
      <c r="BP309" s="126"/>
      <c r="BQ309" s="126"/>
      <c r="BR309" s="126"/>
      <c r="BS309" s="126"/>
      <c r="BT309" s="126"/>
      <c r="BU309" s="126"/>
      <c r="BV309" s="126"/>
      <c r="BW309" s="126"/>
      <c r="BX309" s="126"/>
      <c r="BY309" s="126"/>
      <c r="BZ309" s="126"/>
      <c r="CA309" s="126"/>
      <c r="CB309" s="126"/>
      <c r="CC309" s="126"/>
      <c r="CD309" s="126"/>
      <c r="CE309" s="126"/>
      <c r="CF309" s="126"/>
      <c r="CG309" s="126"/>
      <c r="CH309" s="126"/>
      <c r="CI309" s="126"/>
      <c r="CJ309" s="126"/>
      <c r="CK309" s="126"/>
      <c r="CL309" s="126"/>
      <c r="CM309" s="126"/>
      <c r="CN309" s="126"/>
      <c r="CO309" s="126"/>
      <c r="CP309" s="126"/>
      <c r="CQ309" s="126"/>
      <c r="CR309" s="126"/>
      <c r="CS309" s="126"/>
      <c r="CT309" s="126"/>
      <c r="CU309" s="126"/>
      <c r="CV309" s="126"/>
      <c r="CW309" s="126"/>
      <c r="CX309" s="126"/>
      <c r="CY309" s="126"/>
      <c r="CZ309" s="126"/>
    </row>
    <row r="310" spans="1:104">
      <c r="A310" t="s">
        <v>78</v>
      </c>
      <c r="C310" s="94" t="s">
        <v>772</v>
      </c>
      <c r="D310" s="126"/>
      <c r="E310" s="126"/>
      <c r="F310" s="126"/>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6"/>
      <c r="AH310" s="126"/>
      <c r="AI310" s="126"/>
      <c r="AJ310" s="126"/>
      <c r="AK310" s="126"/>
      <c r="AL310" s="126"/>
      <c r="AM310" s="126"/>
      <c r="AN310" s="126"/>
      <c r="AO310" s="126"/>
      <c r="AP310" s="126"/>
      <c r="AQ310" s="126"/>
      <c r="AR310" s="126"/>
      <c r="AS310" s="126"/>
      <c r="AT310" s="126"/>
      <c r="AU310" s="126"/>
      <c r="AV310" s="126"/>
      <c r="AW310" s="126"/>
      <c r="AX310" s="126"/>
      <c r="AY310" s="126"/>
      <c r="AZ310" s="126"/>
      <c r="BA310" s="126"/>
      <c r="BB310" s="126"/>
      <c r="BC310" s="126"/>
      <c r="BD310" s="126"/>
      <c r="BE310" s="126"/>
      <c r="BF310" s="126"/>
      <c r="BG310" s="126"/>
      <c r="BH310" s="126"/>
      <c r="BI310" s="126"/>
      <c r="BJ310" s="126"/>
      <c r="BK310" s="126"/>
      <c r="BL310" s="126"/>
      <c r="BM310" s="126"/>
      <c r="BN310" s="126"/>
      <c r="BO310" s="126"/>
      <c r="BP310" s="126"/>
      <c r="BQ310" s="126"/>
      <c r="BR310" s="126"/>
      <c r="BS310" s="126"/>
      <c r="BT310" s="126"/>
      <c r="BU310" s="126"/>
      <c r="BV310" s="126"/>
      <c r="BW310" s="126"/>
      <c r="BX310" s="126"/>
      <c r="BY310" s="126"/>
      <c r="BZ310" s="126"/>
      <c r="CA310" s="126"/>
      <c r="CB310" s="126"/>
      <c r="CC310" s="126"/>
      <c r="CD310" s="126"/>
      <c r="CE310" s="126"/>
      <c r="CF310" s="126"/>
      <c r="CG310" s="126"/>
      <c r="CH310" s="126"/>
      <c r="CI310" s="126"/>
      <c r="CJ310" s="126"/>
      <c r="CK310" s="126"/>
      <c r="CL310" s="126"/>
      <c r="CM310" s="126"/>
      <c r="CN310" s="126"/>
      <c r="CO310" s="126"/>
      <c r="CP310" s="126"/>
      <c r="CQ310" s="126"/>
      <c r="CR310" s="126"/>
      <c r="CS310" s="126"/>
      <c r="CT310" s="126"/>
      <c r="CU310" s="126"/>
      <c r="CV310" s="126"/>
      <c r="CW310" s="126"/>
      <c r="CX310" s="126"/>
      <c r="CY310" s="126"/>
      <c r="CZ310" s="126"/>
    </row>
    <row r="311" spans="1:104">
      <c r="A311" t="s">
        <v>79</v>
      </c>
      <c r="C311" s="94" t="s">
        <v>774</v>
      </c>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c r="AG311" s="126"/>
      <c r="AH311" s="126"/>
      <c r="AI311" s="126"/>
      <c r="AJ311" s="126"/>
      <c r="AK311" s="126"/>
      <c r="AL311" s="126"/>
      <c r="AM311" s="126"/>
      <c r="AN311" s="126"/>
      <c r="AO311" s="126"/>
      <c r="AP311" s="126"/>
      <c r="AQ311" s="126"/>
      <c r="AR311" s="126"/>
      <c r="AS311" s="126"/>
      <c r="AT311" s="126"/>
      <c r="AU311" s="126"/>
      <c r="AV311" s="126"/>
      <c r="AW311" s="126"/>
      <c r="AX311" s="126"/>
      <c r="AY311" s="126"/>
      <c r="AZ311" s="126"/>
      <c r="BA311" s="126"/>
      <c r="BB311" s="126"/>
      <c r="BC311" s="126"/>
      <c r="BD311" s="126"/>
      <c r="BE311" s="126"/>
      <c r="BF311" s="126"/>
      <c r="BG311" s="126"/>
      <c r="BH311" s="126"/>
      <c r="BI311" s="126"/>
      <c r="BJ311" s="126"/>
      <c r="BK311" s="126"/>
      <c r="BL311" s="126"/>
      <c r="BM311" s="126"/>
      <c r="BN311" s="126"/>
      <c r="BO311" s="126"/>
      <c r="BP311" s="126"/>
      <c r="BQ311" s="126"/>
      <c r="BR311" s="126"/>
      <c r="BS311" s="126"/>
      <c r="BT311" s="126"/>
      <c r="BU311" s="126"/>
      <c r="BV311" s="126"/>
      <c r="BW311" s="126"/>
      <c r="BX311" s="126"/>
      <c r="BY311" s="126"/>
      <c r="BZ311" s="126"/>
      <c r="CA311" s="126"/>
      <c r="CB311" s="126"/>
      <c r="CC311" s="126"/>
      <c r="CD311" s="126"/>
      <c r="CE311" s="126"/>
      <c r="CF311" s="126"/>
      <c r="CG311" s="126"/>
      <c r="CH311" s="126"/>
      <c r="CI311" s="126"/>
      <c r="CJ311" s="126"/>
      <c r="CK311" s="126"/>
      <c r="CL311" s="126"/>
      <c r="CM311" s="126"/>
      <c r="CN311" s="126"/>
      <c r="CO311" s="126"/>
      <c r="CP311" s="126"/>
      <c r="CQ311" s="126"/>
      <c r="CR311" s="126"/>
      <c r="CS311" s="126"/>
      <c r="CT311" s="126"/>
      <c r="CU311" s="126"/>
      <c r="CV311" s="126"/>
      <c r="CW311" s="126"/>
      <c r="CX311" s="126"/>
      <c r="CY311" s="126"/>
      <c r="CZ311" s="126"/>
    </row>
    <row r="312" spans="1:104">
      <c r="A312" t="s">
        <v>80</v>
      </c>
      <c r="C312" s="81" t="s">
        <v>797</v>
      </c>
      <c r="D312" s="126">
        <v>43</v>
      </c>
      <c r="E312" s="126">
        <v>43</v>
      </c>
      <c r="F312" s="126">
        <v>43</v>
      </c>
      <c r="G312" s="126">
        <v>43</v>
      </c>
      <c r="H312" s="126">
        <v>43</v>
      </c>
      <c r="I312" s="126">
        <v>43</v>
      </c>
      <c r="J312" s="126">
        <v>43</v>
      </c>
      <c r="K312" s="126">
        <v>43</v>
      </c>
      <c r="L312" s="126">
        <v>43</v>
      </c>
      <c r="M312" s="126">
        <v>43</v>
      </c>
      <c r="N312" s="126">
        <v>43</v>
      </c>
      <c r="O312" s="126">
        <v>43</v>
      </c>
      <c r="P312" s="126">
        <v>43</v>
      </c>
      <c r="Q312" s="126">
        <v>43</v>
      </c>
      <c r="R312" s="126">
        <v>43</v>
      </c>
      <c r="S312" s="126">
        <v>43</v>
      </c>
      <c r="T312" s="126">
        <v>43</v>
      </c>
      <c r="U312" s="126">
        <v>43</v>
      </c>
      <c r="V312" s="126">
        <v>43</v>
      </c>
      <c r="W312" s="126">
        <v>43</v>
      </c>
      <c r="X312" s="126">
        <v>43</v>
      </c>
      <c r="Y312" s="126">
        <v>43</v>
      </c>
      <c r="Z312" s="126">
        <v>43</v>
      </c>
      <c r="AA312" s="126">
        <v>43</v>
      </c>
      <c r="AB312" s="126">
        <v>43</v>
      </c>
      <c r="AC312" s="126">
        <v>43</v>
      </c>
      <c r="AD312" s="126">
        <v>43</v>
      </c>
      <c r="AE312" s="126">
        <v>43</v>
      </c>
      <c r="AF312" s="126">
        <v>43</v>
      </c>
      <c r="AG312" s="126">
        <v>43</v>
      </c>
      <c r="AH312" s="126">
        <v>43</v>
      </c>
      <c r="AI312" s="126">
        <v>43</v>
      </c>
      <c r="AJ312" s="126">
        <v>43</v>
      </c>
      <c r="AK312" s="126">
        <v>43</v>
      </c>
      <c r="AL312" s="126">
        <v>43</v>
      </c>
      <c r="AM312" s="126">
        <v>43</v>
      </c>
      <c r="AN312" s="126">
        <v>43</v>
      </c>
      <c r="AO312" s="126">
        <v>43</v>
      </c>
      <c r="AP312" s="126">
        <v>43</v>
      </c>
      <c r="AQ312" s="126">
        <v>43</v>
      </c>
      <c r="AR312" s="126">
        <v>43</v>
      </c>
      <c r="AS312" s="126">
        <v>43</v>
      </c>
      <c r="AT312" s="126">
        <v>43</v>
      </c>
      <c r="AU312" s="126">
        <v>43</v>
      </c>
      <c r="AV312" s="126">
        <v>43</v>
      </c>
      <c r="AW312" s="126">
        <v>43</v>
      </c>
      <c r="AX312" s="126">
        <v>43</v>
      </c>
      <c r="AY312" s="126">
        <v>43</v>
      </c>
      <c r="AZ312" s="126">
        <v>43</v>
      </c>
      <c r="BA312" s="126">
        <v>43</v>
      </c>
      <c r="BB312" s="126">
        <v>43</v>
      </c>
      <c r="BC312" s="126">
        <v>43</v>
      </c>
      <c r="BD312" s="126">
        <v>43</v>
      </c>
      <c r="BE312" s="126">
        <v>43</v>
      </c>
      <c r="BF312" s="126">
        <v>43</v>
      </c>
      <c r="BG312" s="126">
        <v>43</v>
      </c>
      <c r="BH312" s="126">
        <v>43</v>
      </c>
      <c r="BI312" s="126">
        <v>43</v>
      </c>
      <c r="BJ312" s="126">
        <v>43</v>
      </c>
      <c r="BK312" s="126">
        <v>43</v>
      </c>
      <c r="BL312" s="126"/>
      <c r="BM312" s="126"/>
      <c r="BN312" s="126"/>
      <c r="BO312" s="126"/>
      <c r="BP312" s="126"/>
      <c r="BQ312" s="126"/>
      <c r="BR312" s="126"/>
      <c r="BS312" s="126"/>
      <c r="BT312" s="126"/>
      <c r="BU312" s="126"/>
      <c r="BV312" s="126"/>
      <c r="BW312" s="126"/>
      <c r="BX312" s="126"/>
      <c r="BY312" s="126"/>
      <c r="BZ312" s="126"/>
      <c r="CA312" s="126"/>
      <c r="CB312" s="126"/>
      <c r="CC312" s="126"/>
      <c r="CD312" s="126"/>
      <c r="CE312" s="126"/>
      <c r="CF312" s="126"/>
      <c r="CG312" s="126"/>
      <c r="CH312" s="126"/>
      <c r="CI312" s="126"/>
      <c r="CJ312" s="126"/>
      <c r="CK312" s="126"/>
      <c r="CL312" s="126"/>
      <c r="CM312" s="126"/>
      <c r="CN312" s="126"/>
      <c r="CO312" s="126"/>
      <c r="CP312" s="126"/>
      <c r="CQ312" s="126"/>
      <c r="CR312" s="126"/>
      <c r="CS312" s="126"/>
      <c r="CT312" s="126"/>
      <c r="CU312" s="126"/>
      <c r="CV312" s="126"/>
      <c r="CW312" s="126"/>
      <c r="CX312" s="126"/>
      <c r="CY312" s="126"/>
      <c r="CZ312" s="126"/>
    </row>
    <row r="313" spans="1:104">
      <c r="A313" t="s">
        <v>81</v>
      </c>
      <c r="C313" s="81" t="s">
        <v>798</v>
      </c>
      <c r="D313" s="126"/>
      <c r="E313" s="126"/>
      <c r="F313" s="126"/>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6"/>
      <c r="AG313" s="126"/>
      <c r="AH313" s="126"/>
      <c r="AI313" s="126"/>
      <c r="AJ313" s="126"/>
      <c r="AK313" s="126"/>
      <c r="AL313" s="126"/>
      <c r="AM313" s="126"/>
      <c r="AN313" s="126"/>
      <c r="AO313" s="126"/>
      <c r="AP313" s="126"/>
      <c r="AQ313" s="126"/>
      <c r="AR313" s="126"/>
      <c r="AS313" s="126"/>
      <c r="AT313" s="126"/>
      <c r="AU313" s="126"/>
      <c r="AV313" s="126"/>
      <c r="AW313" s="126"/>
      <c r="AX313" s="126"/>
      <c r="AY313" s="126"/>
      <c r="AZ313" s="126"/>
      <c r="BA313" s="126"/>
      <c r="BB313" s="126"/>
      <c r="BC313" s="126"/>
      <c r="BD313" s="126"/>
      <c r="BE313" s="126"/>
      <c r="BF313" s="126"/>
      <c r="BG313" s="126"/>
      <c r="BH313" s="126"/>
      <c r="BI313" s="126"/>
      <c r="BJ313" s="126"/>
      <c r="BK313" s="126"/>
      <c r="BL313" s="126"/>
      <c r="BM313" s="126"/>
      <c r="BN313" s="126"/>
      <c r="BO313" s="126"/>
      <c r="BP313" s="126"/>
      <c r="BQ313" s="126"/>
      <c r="BR313" s="126"/>
      <c r="BS313" s="126"/>
      <c r="BT313" s="126"/>
      <c r="BU313" s="126"/>
      <c r="BV313" s="126"/>
      <c r="BW313" s="126"/>
      <c r="BX313" s="126"/>
      <c r="BY313" s="126"/>
      <c r="BZ313" s="126"/>
      <c r="CA313" s="126"/>
      <c r="CB313" s="126"/>
      <c r="CC313" s="126"/>
      <c r="CD313" s="126"/>
      <c r="CE313" s="126"/>
      <c r="CF313" s="126"/>
      <c r="CG313" s="126"/>
      <c r="CH313" s="126"/>
      <c r="CI313" s="126"/>
      <c r="CJ313" s="126"/>
      <c r="CK313" s="126"/>
      <c r="CL313" s="126"/>
      <c r="CM313" s="126"/>
      <c r="CN313" s="126"/>
      <c r="CO313" s="126"/>
      <c r="CP313" s="126"/>
      <c r="CQ313" s="126"/>
      <c r="CR313" s="126"/>
      <c r="CS313" s="126"/>
      <c r="CT313" s="126"/>
      <c r="CU313" s="126"/>
      <c r="CV313" s="126"/>
      <c r="CW313" s="126"/>
      <c r="CX313" s="126"/>
      <c r="CY313" s="126"/>
      <c r="CZ313" s="126"/>
    </row>
    <row r="314" spans="1:104">
      <c r="A314" t="s">
        <v>82</v>
      </c>
      <c r="C314" s="81"/>
      <c r="D314" s="250"/>
      <c r="E314" s="250"/>
      <c r="F314" s="250"/>
      <c r="G314" s="250"/>
      <c r="H314" s="250"/>
      <c r="I314" s="250"/>
      <c r="J314" s="250"/>
      <c r="K314" s="250"/>
      <c r="L314" s="250"/>
      <c r="M314" s="250"/>
      <c r="N314" s="250"/>
      <c r="O314" s="250"/>
      <c r="P314" s="250"/>
      <c r="Q314" s="250"/>
      <c r="R314" s="250"/>
      <c r="S314" s="250"/>
      <c r="T314" s="250"/>
      <c r="U314" s="250"/>
      <c r="V314" s="250"/>
      <c r="W314" s="250"/>
      <c r="X314" s="250"/>
      <c r="Y314" s="250"/>
      <c r="Z314" s="250"/>
      <c r="AA314" s="250"/>
      <c r="AB314" s="250"/>
      <c r="AC314" s="250"/>
      <c r="AD314" s="250"/>
      <c r="AE314" s="250"/>
      <c r="AF314" s="250"/>
      <c r="AG314" s="250"/>
      <c r="AH314" s="250"/>
      <c r="AI314" s="250"/>
      <c r="AJ314" s="250"/>
      <c r="AK314" s="250"/>
      <c r="AL314" s="250"/>
      <c r="AM314" s="250"/>
      <c r="AN314" s="250"/>
      <c r="AO314" s="250"/>
      <c r="AP314" s="250"/>
      <c r="AQ314" s="250"/>
      <c r="AR314" s="250"/>
      <c r="AS314" s="250"/>
      <c r="AT314" s="250"/>
      <c r="AU314" s="250"/>
      <c r="AV314" s="250"/>
      <c r="AW314" s="250"/>
      <c r="AX314" s="250"/>
      <c r="AY314" s="250"/>
      <c r="AZ314" s="250"/>
      <c r="BA314" s="250"/>
      <c r="BB314" s="250"/>
      <c r="BC314" s="250"/>
      <c r="BD314" s="250"/>
      <c r="BE314" s="250"/>
      <c r="BF314" s="250"/>
      <c r="BG314" s="250"/>
      <c r="BH314" s="250"/>
      <c r="BI314" s="250"/>
      <c r="BJ314" s="250"/>
      <c r="BK314" s="250"/>
      <c r="BL314" s="250"/>
      <c r="BM314" s="250"/>
      <c r="BN314" s="250"/>
      <c r="BO314" s="250"/>
      <c r="BP314" s="250"/>
      <c r="BQ314" s="250"/>
      <c r="BR314" s="250"/>
      <c r="BS314" s="250"/>
      <c r="BT314" s="250"/>
      <c r="BU314" s="250"/>
      <c r="BV314" s="250"/>
      <c r="BW314" s="250"/>
      <c r="BX314" s="250"/>
      <c r="BY314" s="250"/>
      <c r="BZ314" s="250"/>
      <c r="CA314" s="250"/>
      <c r="CB314" s="250"/>
      <c r="CC314" s="250"/>
      <c r="CD314" s="250"/>
      <c r="CE314" s="250"/>
      <c r="CF314" s="250"/>
      <c r="CG314" s="250"/>
      <c r="CH314" s="250"/>
      <c r="CI314" s="250"/>
      <c r="CJ314" s="250"/>
      <c r="CK314" s="250"/>
      <c r="CL314" s="250"/>
      <c r="CM314" s="250"/>
      <c r="CN314" s="250"/>
      <c r="CO314" s="250"/>
      <c r="CP314" s="250"/>
      <c r="CQ314" s="250"/>
      <c r="CR314" s="250"/>
      <c r="CS314" s="250"/>
      <c r="CT314" s="250"/>
      <c r="CU314" s="250"/>
      <c r="CV314" s="250"/>
      <c r="CW314" s="250"/>
      <c r="CX314" s="250"/>
      <c r="CY314" s="250"/>
      <c r="CZ314" s="250"/>
    </row>
    <row r="315" spans="1:104">
      <c r="A315" t="s">
        <v>83</v>
      </c>
      <c r="C315" s="81"/>
      <c r="D315" s="250"/>
      <c r="E315" s="250"/>
      <c r="F315" s="250"/>
      <c r="G315" s="250"/>
      <c r="H315" s="250"/>
      <c r="I315" s="250"/>
      <c r="J315" s="250"/>
      <c r="K315" s="250"/>
      <c r="L315" s="250"/>
      <c r="M315" s="250"/>
      <c r="N315" s="250"/>
      <c r="O315" s="250"/>
      <c r="P315" s="250"/>
      <c r="Q315" s="250"/>
      <c r="R315" s="250"/>
      <c r="S315" s="250"/>
      <c r="T315" s="250"/>
      <c r="U315" s="250"/>
      <c r="V315" s="250"/>
      <c r="W315" s="250"/>
      <c r="X315" s="250"/>
      <c r="Y315" s="250"/>
      <c r="Z315" s="250"/>
      <c r="AA315" s="250"/>
      <c r="AB315" s="250"/>
      <c r="AC315" s="250"/>
      <c r="AD315" s="250"/>
      <c r="AE315" s="250"/>
      <c r="AF315" s="250"/>
      <c r="AG315" s="250"/>
      <c r="AH315" s="250"/>
      <c r="AI315" s="250"/>
      <c r="AJ315" s="250"/>
      <c r="AK315" s="250"/>
      <c r="AL315" s="250"/>
      <c r="AM315" s="250"/>
      <c r="AN315" s="250"/>
      <c r="AO315" s="250"/>
      <c r="AP315" s="250"/>
      <c r="AQ315" s="250"/>
      <c r="AR315" s="250"/>
      <c r="AS315" s="250"/>
      <c r="AT315" s="250"/>
      <c r="AU315" s="250"/>
      <c r="AV315" s="250"/>
      <c r="AW315" s="250"/>
      <c r="AX315" s="250"/>
      <c r="AY315" s="250"/>
      <c r="AZ315" s="250"/>
      <c r="BA315" s="250"/>
      <c r="BB315" s="250"/>
      <c r="BC315" s="250"/>
      <c r="BD315" s="250"/>
      <c r="BE315" s="250"/>
      <c r="BF315" s="250"/>
      <c r="BG315" s="250"/>
      <c r="BH315" s="250"/>
      <c r="BI315" s="250"/>
      <c r="BJ315" s="250"/>
      <c r="BK315" s="250"/>
      <c r="BL315" s="250"/>
      <c r="BM315" s="250"/>
      <c r="BN315" s="250"/>
      <c r="BO315" s="250"/>
      <c r="BP315" s="250"/>
      <c r="BQ315" s="250"/>
      <c r="BR315" s="250"/>
      <c r="BS315" s="250"/>
      <c r="BT315" s="250"/>
      <c r="BU315" s="250"/>
      <c r="BV315" s="250"/>
      <c r="BW315" s="250"/>
      <c r="BX315" s="250"/>
      <c r="BY315" s="250"/>
      <c r="BZ315" s="250"/>
      <c r="CA315" s="250"/>
      <c r="CB315" s="250"/>
      <c r="CC315" s="250"/>
      <c r="CD315" s="250"/>
      <c r="CE315" s="250"/>
      <c r="CF315" s="250"/>
      <c r="CG315" s="250"/>
      <c r="CH315" s="250"/>
      <c r="CI315" s="250"/>
      <c r="CJ315" s="250"/>
      <c r="CK315" s="250"/>
      <c r="CL315" s="250"/>
      <c r="CM315" s="250"/>
      <c r="CN315" s="250"/>
      <c r="CO315" s="250"/>
      <c r="CP315" s="250"/>
      <c r="CQ315" s="250"/>
      <c r="CR315" s="250"/>
      <c r="CS315" s="250"/>
      <c r="CT315" s="250"/>
      <c r="CU315" s="250"/>
      <c r="CV315" s="250"/>
      <c r="CW315" s="250"/>
      <c r="CX315" s="250"/>
      <c r="CY315" s="250"/>
      <c r="CZ315" s="250"/>
    </row>
  </sheetData>
  <phoneticPr fontId="1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398"/>
  <sheetViews>
    <sheetView zoomScaleNormal="100" zoomScaleSheetLayoutView="100" workbookViewId="0">
      <pane xSplit="2" ySplit="2" topLeftCell="C3" activePane="bottomRight" state="frozen"/>
      <selection pane="topRight" activeCell="C1" sqref="C1"/>
      <selection pane="bottomLeft" activeCell="A3" sqref="A3"/>
      <selection pane="bottomRight" activeCell="C3" sqref="C3"/>
    </sheetView>
  </sheetViews>
  <sheetFormatPr defaultColWidth="9" defaultRowHeight="12"/>
  <cols>
    <col min="1" max="1" width="4.375" style="60" customWidth="1"/>
    <col min="2" max="2" width="12.125" style="60" customWidth="1"/>
    <col min="3" max="3" width="33.625" style="60" bestFit="1" customWidth="1"/>
    <col min="4" max="63" width="6.75" style="60" customWidth="1"/>
    <col min="64" max="64" width="30" style="60" customWidth="1"/>
    <col min="65" max="16384" width="9" style="60"/>
  </cols>
  <sheetData>
    <row r="1" spans="1:64">
      <c r="D1" s="60" t="s">
        <v>352</v>
      </c>
      <c r="E1" s="60" t="s">
        <v>353</v>
      </c>
      <c r="F1" s="60" t="s">
        <v>354</v>
      </c>
      <c r="G1" s="60" t="s">
        <v>61</v>
      </c>
      <c r="H1" s="60" t="s">
        <v>62</v>
      </c>
      <c r="I1" s="60" t="s">
        <v>63</v>
      </c>
      <c r="J1" s="60" t="s">
        <v>64</v>
      </c>
      <c r="K1" s="60" t="s">
        <v>65</v>
      </c>
      <c r="L1" s="60" t="s">
        <v>66</v>
      </c>
      <c r="M1" s="60" t="s">
        <v>67</v>
      </c>
      <c r="N1" s="60" t="s">
        <v>68</v>
      </c>
      <c r="O1" s="60" t="s">
        <v>69</v>
      </c>
      <c r="P1" s="60" t="s">
        <v>70</v>
      </c>
      <c r="Q1" s="60" t="s">
        <v>71</v>
      </c>
      <c r="R1" s="60" t="s">
        <v>72</v>
      </c>
      <c r="S1" s="60" t="s">
        <v>73</v>
      </c>
      <c r="T1" s="60" t="s">
        <v>74</v>
      </c>
      <c r="U1" s="60" t="s">
        <v>75</v>
      </c>
      <c r="V1" s="60" t="s">
        <v>76</v>
      </c>
      <c r="W1" s="60" t="s">
        <v>77</v>
      </c>
      <c r="X1" s="60" t="s">
        <v>78</v>
      </c>
      <c r="Y1" s="60" t="s">
        <v>79</v>
      </c>
      <c r="Z1" s="60" t="s">
        <v>80</v>
      </c>
      <c r="AA1" s="60" t="s">
        <v>81</v>
      </c>
      <c r="AB1" s="60" t="s">
        <v>82</v>
      </c>
      <c r="AC1" s="60" t="s">
        <v>83</v>
      </c>
      <c r="AD1" s="60" t="s">
        <v>84</v>
      </c>
      <c r="AE1" s="60" t="s">
        <v>85</v>
      </c>
      <c r="AF1" s="60" t="s">
        <v>86</v>
      </c>
      <c r="AG1" s="60" t="s">
        <v>87</v>
      </c>
      <c r="AH1" s="60" t="s">
        <v>88</v>
      </c>
      <c r="AI1" s="60" t="s">
        <v>89</v>
      </c>
      <c r="AJ1" s="60" t="s">
        <v>90</v>
      </c>
      <c r="AK1" s="60" t="s">
        <v>91</v>
      </c>
      <c r="AL1" s="60" t="s">
        <v>92</v>
      </c>
      <c r="AM1" s="60" t="s">
        <v>93</v>
      </c>
      <c r="AN1" s="60" t="s">
        <v>94</v>
      </c>
      <c r="AO1" s="60" t="s">
        <v>95</v>
      </c>
      <c r="AP1" s="60" t="s">
        <v>96</v>
      </c>
      <c r="AQ1" s="60" t="s">
        <v>97</v>
      </c>
      <c r="AR1" s="60" t="s">
        <v>98</v>
      </c>
      <c r="AS1" s="60" t="s">
        <v>99</v>
      </c>
      <c r="AT1" s="60" t="s">
        <v>100</v>
      </c>
      <c r="AU1" s="60" t="s">
        <v>101</v>
      </c>
      <c r="AV1" s="60" t="s">
        <v>102</v>
      </c>
      <c r="AW1" s="60" t="s">
        <v>103</v>
      </c>
      <c r="AX1" s="60" t="s">
        <v>104</v>
      </c>
      <c r="AY1" s="60" t="s">
        <v>105</v>
      </c>
      <c r="AZ1" s="60" t="s">
        <v>106</v>
      </c>
      <c r="BA1" s="60" t="s">
        <v>107</v>
      </c>
      <c r="BB1" s="60" t="s">
        <v>108</v>
      </c>
      <c r="BC1" s="60" t="s">
        <v>109</v>
      </c>
      <c r="BD1" s="60" t="s">
        <v>110</v>
      </c>
      <c r="BE1" s="60" t="s">
        <v>111</v>
      </c>
      <c r="BF1" s="60" t="s">
        <v>112</v>
      </c>
      <c r="BG1" s="60" t="s">
        <v>113</v>
      </c>
      <c r="BH1" s="60" t="s">
        <v>114</v>
      </c>
      <c r="BI1" s="60" t="s">
        <v>115</v>
      </c>
      <c r="BJ1" s="60" t="s">
        <v>116</v>
      </c>
      <c r="BK1" s="60" t="s">
        <v>117</v>
      </c>
      <c r="BL1" s="60" t="s">
        <v>159</v>
      </c>
    </row>
    <row r="2" spans="1:64">
      <c r="A2" s="60" t="s">
        <v>352</v>
      </c>
      <c r="B2" s="81"/>
      <c r="C2" s="82" t="s">
        <v>24</v>
      </c>
      <c r="D2" s="82">
        <v>2025</v>
      </c>
      <c r="E2" s="82">
        <v>2026</v>
      </c>
      <c r="F2" s="82">
        <v>2027</v>
      </c>
      <c r="G2" s="82">
        <v>2028</v>
      </c>
      <c r="H2" s="82">
        <v>2029</v>
      </c>
      <c r="I2" s="82">
        <v>2030</v>
      </c>
      <c r="J2" s="82">
        <v>2031</v>
      </c>
      <c r="K2" s="82">
        <v>2032</v>
      </c>
      <c r="L2" s="82">
        <v>2033</v>
      </c>
      <c r="M2" s="82">
        <v>2034</v>
      </c>
      <c r="N2" s="82">
        <v>2035</v>
      </c>
      <c r="O2" s="82">
        <v>2036</v>
      </c>
      <c r="P2" s="82">
        <v>2037</v>
      </c>
      <c r="Q2" s="82">
        <v>2038</v>
      </c>
      <c r="R2" s="82">
        <v>2039</v>
      </c>
      <c r="S2" s="82">
        <v>2040</v>
      </c>
      <c r="T2" s="82">
        <v>2041</v>
      </c>
      <c r="U2" s="82">
        <v>2042</v>
      </c>
      <c r="V2" s="82">
        <v>2043</v>
      </c>
      <c r="W2" s="82">
        <v>2044</v>
      </c>
      <c r="X2" s="82">
        <v>2045</v>
      </c>
      <c r="Y2" s="82">
        <v>2046</v>
      </c>
      <c r="Z2" s="82">
        <v>2047</v>
      </c>
      <c r="AA2" s="82">
        <v>2048</v>
      </c>
      <c r="AB2" s="82">
        <v>2049</v>
      </c>
      <c r="AC2" s="82">
        <v>2050</v>
      </c>
      <c r="AD2" s="82">
        <v>2051</v>
      </c>
      <c r="AE2" s="82">
        <v>2052</v>
      </c>
      <c r="AF2" s="82">
        <v>2053</v>
      </c>
      <c r="AG2" s="82">
        <v>2054</v>
      </c>
      <c r="AH2" s="82">
        <v>2055</v>
      </c>
      <c r="AI2" s="82">
        <v>2056</v>
      </c>
      <c r="AJ2" s="82">
        <v>2057</v>
      </c>
      <c r="AK2" s="82">
        <v>2058</v>
      </c>
      <c r="AL2" s="82">
        <v>2059</v>
      </c>
      <c r="AM2" s="82">
        <v>2060</v>
      </c>
      <c r="AN2" s="82">
        <v>2061</v>
      </c>
      <c r="AO2" s="82">
        <v>2062</v>
      </c>
      <c r="AP2" s="82">
        <v>2063</v>
      </c>
      <c r="AQ2" s="82">
        <v>2064</v>
      </c>
      <c r="AR2" s="82">
        <v>2065</v>
      </c>
      <c r="AS2" s="82">
        <v>2066</v>
      </c>
      <c r="AT2" s="82">
        <v>2067</v>
      </c>
      <c r="AU2" s="82">
        <v>2068</v>
      </c>
      <c r="AV2" s="82">
        <v>2069</v>
      </c>
      <c r="AW2" s="82">
        <v>2070</v>
      </c>
      <c r="AX2" s="82">
        <v>2071</v>
      </c>
      <c r="AY2" s="82">
        <v>2072</v>
      </c>
      <c r="AZ2" s="82">
        <v>2073</v>
      </c>
      <c r="BA2" s="82">
        <v>2074</v>
      </c>
      <c r="BB2" s="81">
        <v>2075</v>
      </c>
      <c r="BC2" s="81">
        <v>2076</v>
      </c>
      <c r="BD2" s="81">
        <v>2077</v>
      </c>
      <c r="BE2" s="81">
        <v>2078</v>
      </c>
      <c r="BF2" s="81">
        <v>2079</v>
      </c>
      <c r="BG2" s="81">
        <v>2080</v>
      </c>
      <c r="BH2" s="81">
        <v>2081</v>
      </c>
      <c r="BI2" s="81">
        <v>2082</v>
      </c>
      <c r="BJ2" s="81">
        <v>2083</v>
      </c>
      <c r="BK2" s="81">
        <v>2084</v>
      </c>
    </row>
    <row r="3" spans="1:64">
      <c r="A3" s="61" t="s">
        <v>353</v>
      </c>
      <c r="B3" s="83" t="s">
        <v>417</v>
      </c>
      <c r="C3" s="222" t="str">
        <f>ご家族情報!G15</f>
        <v>世帯主</v>
      </c>
      <c r="D3" s="84">
        <v>30</v>
      </c>
      <c r="E3" s="84">
        <v>31</v>
      </c>
      <c r="F3" s="84">
        <v>32</v>
      </c>
      <c r="G3" s="84">
        <v>33</v>
      </c>
      <c r="H3" s="84">
        <v>34</v>
      </c>
      <c r="I3" s="84">
        <v>35</v>
      </c>
      <c r="J3" s="84">
        <v>36</v>
      </c>
      <c r="K3" s="84">
        <v>37</v>
      </c>
      <c r="L3" s="84">
        <v>38</v>
      </c>
      <c r="M3" s="84">
        <v>39</v>
      </c>
      <c r="N3" s="84">
        <v>40</v>
      </c>
      <c r="O3" s="84">
        <v>41</v>
      </c>
      <c r="P3" s="84">
        <v>42</v>
      </c>
      <c r="Q3" s="84">
        <v>43</v>
      </c>
      <c r="R3" s="84">
        <v>44</v>
      </c>
      <c r="S3" s="84">
        <v>45</v>
      </c>
      <c r="T3" s="84">
        <v>46</v>
      </c>
      <c r="U3" s="84">
        <v>47</v>
      </c>
      <c r="V3" s="84">
        <v>48</v>
      </c>
      <c r="W3" s="84">
        <v>49</v>
      </c>
      <c r="X3" s="84">
        <v>50</v>
      </c>
      <c r="Y3" s="84">
        <v>51</v>
      </c>
      <c r="Z3" s="84">
        <v>52</v>
      </c>
      <c r="AA3" s="84">
        <v>53</v>
      </c>
      <c r="AB3" s="84">
        <v>54</v>
      </c>
      <c r="AC3" s="84">
        <v>55</v>
      </c>
      <c r="AD3" s="84">
        <v>56</v>
      </c>
      <c r="AE3" s="84">
        <v>57</v>
      </c>
      <c r="AF3" s="84">
        <v>58</v>
      </c>
      <c r="AG3" s="84">
        <v>59</v>
      </c>
      <c r="AH3" s="84">
        <v>60</v>
      </c>
      <c r="AI3" s="84">
        <v>61</v>
      </c>
      <c r="AJ3" s="84">
        <v>62</v>
      </c>
      <c r="AK3" s="84">
        <v>63</v>
      </c>
      <c r="AL3" s="84">
        <v>64</v>
      </c>
      <c r="AM3" s="84">
        <v>65</v>
      </c>
      <c r="AN3" s="84">
        <v>66</v>
      </c>
      <c r="AO3" s="84">
        <v>67</v>
      </c>
      <c r="AP3" s="84">
        <v>68</v>
      </c>
      <c r="AQ3" s="84">
        <v>69</v>
      </c>
      <c r="AR3" s="84">
        <v>70</v>
      </c>
      <c r="AS3" s="84">
        <v>71</v>
      </c>
      <c r="AT3" s="84">
        <v>72</v>
      </c>
      <c r="AU3" s="84">
        <v>73</v>
      </c>
      <c r="AV3" s="84">
        <v>74</v>
      </c>
      <c r="AW3" s="84">
        <v>75</v>
      </c>
      <c r="AX3" s="84">
        <v>76</v>
      </c>
      <c r="AY3" s="84">
        <v>77</v>
      </c>
      <c r="AZ3" s="84">
        <v>78</v>
      </c>
      <c r="BA3" s="84">
        <v>79</v>
      </c>
      <c r="BB3" s="81">
        <v>80</v>
      </c>
      <c r="BC3" s="81">
        <v>81</v>
      </c>
      <c r="BD3" s="81">
        <v>82</v>
      </c>
      <c r="BE3" s="81">
        <v>83</v>
      </c>
      <c r="BF3" s="81">
        <v>84</v>
      </c>
      <c r="BG3" s="81">
        <v>85</v>
      </c>
      <c r="BH3" s="81">
        <v>86</v>
      </c>
      <c r="BI3" s="81">
        <v>87</v>
      </c>
      <c r="BJ3" s="81">
        <v>88</v>
      </c>
      <c r="BK3" s="81">
        <v>89</v>
      </c>
    </row>
    <row r="4" spans="1:64">
      <c r="A4" s="60" t="s">
        <v>60</v>
      </c>
      <c r="B4" s="83" t="s">
        <v>418</v>
      </c>
      <c r="C4" s="222" t="str">
        <f>IF(ご家族情報!G16=""," ",ご家族情報!G16)</f>
        <v xml:space="preserve"> </v>
      </c>
      <c r="D4" s="84" t="s">
        <v>996</v>
      </c>
      <c r="E4" s="84" t="s">
        <v>996</v>
      </c>
      <c r="F4" s="84" t="s">
        <v>996</v>
      </c>
      <c r="G4" s="84" t="s">
        <v>996</v>
      </c>
      <c r="H4" s="84" t="s">
        <v>996</v>
      </c>
      <c r="I4" s="84" t="s">
        <v>996</v>
      </c>
      <c r="J4" s="84" t="s">
        <v>996</v>
      </c>
      <c r="K4" s="84" t="s">
        <v>996</v>
      </c>
      <c r="L4" s="84" t="s">
        <v>996</v>
      </c>
      <c r="M4" s="84" t="s">
        <v>996</v>
      </c>
      <c r="N4" s="84" t="s">
        <v>996</v>
      </c>
      <c r="O4" s="84" t="s">
        <v>996</v>
      </c>
      <c r="P4" s="84" t="s">
        <v>996</v>
      </c>
      <c r="Q4" s="84" t="s">
        <v>996</v>
      </c>
      <c r="R4" s="84" t="s">
        <v>996</v>
      </c>
      <c r="S4" s="84" t="s">
        <v>996</v>
      </c>
      <c r="T4" s="84" t="s">
        <v>996</v>
      </c>
      <c r="U4" s="84" t="s">
        <v>996</v>
      </c>
      <c r="V4" s="84" t="s">
        <v>996</v>
      </c>
      <c r="W4" s="84" t="s">
        <v>996</v>
      </c>
      <c r="X4" s="84" t="s">
        <v>996</v>
      </c>
      <c r="Y4" s="84" t="s">
        <v>996</v>
      </c>
      <c r="Z4" s="84" t="s">
        <v>996</v>
      </c>
      <c r="AA4" s="84" t="s">
        <v>996</v>
      </c>
      <c r="AB4" s="84" t="s">
        <v>996</v>
      </c>
      <c r="AC4" s="84" t="s">
        <v>996</v>
      </c>
      <c r="AD4" s="84" t="s">
        <v>996</v>
      </c>
      <c r="AE4" s="84" t="s">
        <v>996</v>
      </c>
      <c r="AF4" s="84" t="s">
        <v>996</v>
      </c>
      <c r="AG4" s="84" t="s">
        <v>996</v>
      </c>
      <c r="AH4" s="84" t="s">
        <v>996</v>
      </c>
      <c r="AI4" s="84" t="s">
        <v>996</v>
      </c>
      <c r="AJ4" s="84" t="s">
        <v>996</v>
      </c>
      <c r="AK4" s="84" t="s">
        <v>996</v>
      </c>
      <c r="AL4" s="84" t="s">
        <v>996</v>
      </c>
      <c r="AM4" s="84" t="s">
        <v>996</v>
      </c>
      <c r="AN4" s="84" t="s">
        <v>996</v>
      </c>
      <c r="AO4" s="84" t="s">
        <v>996</v>
      </c>
      <c r="AP4" s="84" t="s">
        <v>996</v>
      </c>
      <c r="AQ4" s="84" t="s">
        <v>996</v>
      </c>
      <c r="AR4" s="84" t="s">
        <v>996</v>
      </c>
      <c r="AS4" s="84" t="s">
        <v>996</v>
      </c>
      <c r="AT4" s="84" t="s">
        <v>996</v>
      </c>
      <c r="AU4" s="84" t="s">
        <v>996</v>
      </c>
      <c r="AV4" s="84" t="s">
        <v>996</v>
      </c>
      <c r="AW4" s="84" t="s">
        <v>996</v>
      </c>
      <c r="AX4" s="84" t="s">
        <v>996</v>
      </c>
      <c r="AY4" s="84" t="s">
        <v>996</v>
      </c>
      <c r="AZ4" s="84" t="s">
        <v>996</v>
      </c>
      <c r="BA4" s="84" t="s">
        <v>996</v>
      </c>
      <c r="BB4" s="81" t="s">
        <v>996</v>
      </c>
      <c r="BC4" s="81" t="s">
        <v>996</v>
      </c>
      <c r="BD4" s="81" t="s">
        <v>996</v>
      </c>
      <c r="BE4" s="81" t="s">
        <v>996</v>
      </c>
      <c r="BF4" s="81" t="s">
        <v>996</v>
      </c>
      <c r="BG4" s="81" t="s">
        <v>996</v>
      </c>
      <c r="BH4" s="81" t="s">
        <v>996</v>
      </c>
      <c r="BI4" s="81" t="s">
        <v>996</v>
      </c>
      <c r="BJ4" s="81" t="s">
        <v>996</v>
      </c>
      <c r="BK4" s="81" t="s">
        <v>996</v>
      </c>
    </row>
    <row r="5" spans="1:64">
      <c r="A5" s="61" t="s">
        <v>61</v>
      </c>
      <c r="B5" s="83" t="s">
        <v>419</v>
      </c>
      <c r="C5" s="222" t="str">
        <f>ご家族情報!O15</f>
        <v/>
      </c>
      <c r="D5" s="85" t="s">
        <v>996</v>
      </c>
      <c r="E5" s="85" t="s">
        <v>996</v>
      </c>
      <c r="F5" s="85" t="s">
        <v>996</v>
      </c>
      <c r="G5" s="85" t="s">
        <v>996</v>
      </c>
      <c r="H5" s="85" t="s">
        <v>996</v>
      </c>
      <c r="I5" s="85" t="s">
        <v>996</v>
      </c>
      <c r="J5" s="85" t="s">
        <v>996</v>
      </c>
      <c r="K5" s="85" t="s">
        <v>996</v>
      </c>
      <c r="L5" s="85" t="s">
        <v>996</v>
      </c>
      <c r="M5" s="85" t="s">
        <v>996</v>
      </c>
      <c r="N5" s="85" t="s">
        <v>996</v>
      </c>
      <c r="O5" s="85" t="s">
        <v>996</v>
      </c>
      <c r="P5" s="85" t="s">
        <v>996</v>
      </c>
      <c r="Q5" s="85" t="s">
        <v>996</v>
      </c>
      <c r="R5" s="85" t="s">
        <v>996</v>
      </c>
      <c r="S5" s="85" t="s">
        <v>996</v>
      </c>
      <c r="T5" s="85" t="s">
        <v>996</v>
      </c>
      <c r="U5" s="85" t="s">
        <v>996</v>
      </c>
      <c r="V5" s="85" t="s">
        <v>996</v>
      </c>
      <c r="W5" s="85" t="s">
        <v>996</v>
      </c>
      <c r="X5" s="85" t="s">
        <v>996</v>
      </c>
      <c r="Y5" s="85" t="s">
        <v>996</v>
      </c>
      <c r="Z5" s="85" t="s">
        <v>996</v>
      </c>
      <c r="AA5" s="85" t="s">
        <v>996</v>
      </c>
      <c r="AB5" s="85" t="s">
        <v>996</v>
      </c>
      <c r="AC5" s="85" t="s">
        <v>996</v>
      </c>
      <c r="AD5" s="85" t="s">
        <v>996</v>
      </c>
      <c r="AE5" s="85" t="s">
        <v>996</v>
      </c>
      <c r="AF5" s="85" t="s">
        <v>996</v>
      </c>
      <c r="AG5" s="85" t="s">
        <v>996</v>
      </c>
      <c r="AH5" s="85" t="s">
        <v>996</v>
      </c>
      <c r="AI5" s="85" t="s">
        <v>996</v>
      </c>
      <c r="AJ5" s="85" t="s">
        <v>996</v>
      </c>
      <c r="AK5" s="85" t="s">
        <v>996</v>
      </c>
      <c r="AL5" s="85" t="s">
        <v>996</v>
      </c>
      <c r="AM5" s="85" t="s">
        <v>996</v>
      </c>
      <c r="AN5" s="85" t="s">
        <v>996</v>
      </c>
      <c r="AO5" s="85" t="s">
        <v>996</v>
      </c>
      <c r="AP5" s="85" t="s">
        <v>996</v>
      </c>
      <c r="AQ5" s="85" t="s">
        <v>996</v>
      </c>
      <c r="AR5" s="85" t="s">
        <v>996</v>
      </c>
      <c r="AS5" s="85" t="s">
        <v>996</v>
      </c>
      <c r="AT5" s="85" t="s">
        <v>996</v>
      </c>
      <c r="AU5" s="85" t="s">
        <v>996</v>
      </c>
      <c r="AV5" s="85" t="s">
        <v>996</v>
      </c>
      <c r="AW5" s="85" t="s">
        <v>996</v>
      </c>
      <c r="AX5" s="85" t="s">
        <v>996</v>
      </c>
      <c r="AY5" s="85" t="s">
        <v>996</v>
      </c>
      <c r="AZ5" s="85" t="s">
        <v>996</v>
      </c>
      <c r="BA5" s="85" t="s">
        <v>996</v>
      </c>
      <c r="BB5" s="85" t="s">
        <v>996</v>
      </c>
      <c r="BC5" s="85" t="s">
        <v>996</v>
      </c>
      <c r="BD5" s="85" t="s">
        <v>996</v>
      </c>
      <c r="BE5" s="85" t="s">
        <v>996</v>
      </c>
      <c r="BF5" s="85" t="s">
        <v>996</v>
      </c>
      <c r="BG5" s="85" t="s">
        <v>996</v>
      </c>
      <c r="BH5" s="85" t="s">
        <v>996</v>
      </c>
      <c r="BI5" s="85" t="s">
        <v>996</v>
      </c>
      <c r="BJ5" s="85" t="s">
        <v>996</v>
      </c>
      <c r="BK5" s="85" t="s">
        <v>996</v>
      </c>
    </row>
    <row r="6" spans="1:64">
      <c r="A6" s="60" t="s">
        <v>62</v>
      </c>
      <c r="B6" s="83" t="s">
        <v>419</v>
      </c>
      <c r="C6" s="222" t="str">
        <f>ご家族情報!O16</f>
        <v/>
      </c>
      <c r="D6" s="85" t="s">
        <v>996</v>
      </c>
      <c r="E6" s="85" t="s">
        <v>996</v>
      </c>
      <c r="F6" s="85" t="s">
        <v>996</v>
      </c>
      <c r="G6" s="85" t="s">
        <v>996</v>
      </c>
      <c r="H6" s="85" t="s">
        <v>996</v>
      </c>
      <c r="I6" s="85" t="s">
        <v>996</v>
      </c>
      <c r="J6" s="85" t="s">
        <v>996</v>
      </c>
      <c r="K6" s="85" t="s">
        <v>996</v>
      </c>
      <c r="L6" s="85" t="s">
        <v>996</v>
      </c>
      <c r="M6" s="85" t="s">
        <v>996</v>
      </c>
      <c r="N6" s="85" t="s">
        <v>996</v>
      </c>
      <c r="O6" s="85" t="s">
        <v>996</v>
      </c>
      <c r="P6" s="85" t="s">
        <v>996</v>
      </c>
      <c r="Q6" s="85" t="s">
        <v>996</v>
      </c>
      <c r="R6" s="85" t="s">
        <v>996</v>
      </c>
      <c r="S6" s="85" t="s">
        <v>996</v>
      </c>
      <c r="T6" s="85" t="s">
        <v>996</v>
      </c>
      <c r="U6" s="85" t="s">
        <v>996</v>
      </c>
      <c r="V6" s="85" t="s">
        <v>996</v>
      </c>
      <c r="W6" s="85" t="s">
        <v>996</v>
      </c>
      <c r="X6" s="85" t="s">
        <v>996</v>
      </c>
      <c r="Y6" s="85" t="s">
        <v>996</v>
      </c>
      <c r="Z6" s="85" t="s">
        <v>996</v>
      </c>
      <c r="AA6" s="85" t="s">
        <v>996</v>
      </c>
      <c r="AB6" s="85" t="s">
        <v>996</v>
      </c>
      <c r="AC6" s="85" t="s">
        <v>996</v>
      </c>
      <c r="AD6" s="85" t="s">
        <v>996</v>
      </c>
      <c r="AE6" s="85" t="s">
        <v>996</v>
      </c>
      <c r="AF6" s="85" t="s">
        <v>996</v>
      </c>
      <c r="AG6" s="85" t="s">
        <v>996</v>
      </c>
      <c r="AH6" s="85" t="s">
        <v>996</v>
      </c>
      <c r="AI6" s="85" t="s">
        <v>996</v>
      </c>
      <c r="AJ6" s="85" t="s">
        <v>996</v>
      </c>
      <c r="AK6" s="85" t="s">
        <v>996</v>
      </c>
      <c r="AL6" s="85" t="s">
        <v>996</v>
      </c>
      <c r="AM6" s="85" t="s">
        <v>996</v>
      </c>
      <c r="AN6" s="85" t="s">
        <v>996</v>
      </c>
      <c r="AO6" s="85" t="s">
        <v>996</v>
      </c>
      <c r="AP6" s="85" t="s">
        <v>996</v>
      </c>
      <c r="AQ6" s="85" t="s">
        <v>996</v>
      </c>
      <c r="AR6" s="85" t="s">
        <v>996</v>
      </c>
      <c r="AS6" s="85" t="s">
        <v>996</v>
      </c>
      <c r="AT6" s="85" t="s">
        <v>996</v>
      </c>
      <c r="AU6" s="85" t="s">
        <v>996</v>
      </c>
      <c r="AV6" s="85" t="s">
        <v>996</v>
      </c>
      <c r="AW6" s="85" t="s">
        <v>996</v>
      </c>
      <c r="AX6" s="85" t="s">
        <v>996</v>
      </c>
      <c r="AY6" s="85" t="s">
        <v>996</v>
      </c>
      <c r="AZ6" s="85" t="s">
        <v>996</v>
      </c>
      <c r="BA6" s="85" t="s">
        <v>996</v>
      </c>
      <c r="BB6" s="85" t="s">
        <v>996</v>
      </c>
      <c r="BC6" s="85" t="s">
        <v>996</v>
      </c>
      <c r="BD6" s="85" t="s">
        <v>996</v>
      </c>
      <c r="BE6" s="85" t="s">
        <v>996</v>
      </c>
      <c r="BF6" s="85" t="s">
        <v>996</v>
      </c>
      <c r="BG6" s="85" t="s">
        <v>996</v>
      </c>
      <c r="BH6" s="85" t="s">
        <v>996</v>
      </c>
      <c r="BI6" s="85" t="s">
        <v>996</v>
      </c>
      <c r="BJ6" s="85" t="s">
        <v>996</v>
      </c>
      <c r="BK6" s="85" t="s">
        <v>996</v>
      </c>
    </row>
    <row r="7" spans="1:64">
      <c r="A7" s="61" t="s">
        <v>63</v>
      </c>
      <c r="B7" s="83" t="s">
        <v>419</v>
      </c>
      <c r="C7" s="222" t="str">
        <f>ご家族情報!O17</f>
        <v/>
      </c>
      <c r="D7" s="85" t="s">
        <v>996</v>
      </c>
      <c r="E7" s="85" t="s">
        <v>996</v>
      </c>
      <c r="F7" s="85" t="s">
        <v>996</v>
      </c>
      <c r="G7" s="85" t="s">
        <v>996</v>
      </c>
      <c r="H7" s="85" t="s">
        <v>996</v>
      </c>
      <c r="I7" s="85" t="s">
        <v>996</v>
      </c>
      <c r="J7" s="85" t="s">
        <v>996</v>
      </c>
      <c r="K7" s="85" t="s">
        <v>996</v>
      </c>
      <c r="L7" s="85" t="s">
        <v>996</v>
      </c>
      <c r="M7" s="85" t="s">
        <v>996</v>
      </c>
      <c r="N7" s="85" t="s">
        <v>996</v>
      </c>
      <c r="O7" s="85" t="s">
        <v>996</v>
      </c>
      <c r="P7" s="85" t="s">
        <v>996</v>
      </c>
      <c r="Q7" s="85" t="s">
        <v>996</v>
      </c>
      <c r="R7" s="85" t="s">
        <v>996</v>
      </c>
      <c r="S7" s="85" t="s">
        <v>996</v>
      </c>
      <c r="T7" s="85" t="s">
        <v>996</v>
      </c>
      <c r="U7" s="85" t="s">
        <v>996</v>
      </c>
      <c r="V7" s="85" t="s">
        <v>996</v>
      </c>
      <c r="W7" s="85" t="s">
        <v>996</v>
      </c>
      <c r="X7" s="85" t="s">
        <v>996</v>
      </c>
      <c r="Y7" s="85" t="s">
        <v>996</v>
      </c>
      <c r="Z7" s="85" t="s">
        <v>996</v>
      </c>
      <c r="AA7" s="85" t="s">
        <v>996</v>
      </c>
      <c r="AB7" s="85" t="s">
        <v>996</v>
      </c>
      <c r="AC7" s="85" t="s">
        <v>996</v>
      </c>
      <c r="AD7" s="85" t="s">
        <v>996</v>
      </c>
      <c r="AE7" s="85" t="s">
        <v>996</v>
      </c>
      <c r="AF7" s="85" t="s">
        <v>996</v>
      </c>
      <c r="AG7" s="85" t="s">
        <v>996</v>
      </c>
      <c r="AH7" s="85" t="s">
        <v>996</v>
      </c>
      <c r="AI7" s="85" t="s">
        <v>996</v>
      </c>
      <c r="AJ7" s="85" t="s">
        <v>996</v>
      </c>
      <c r="AK7" s="85" t="s">
        <v>996</v>
      </c>
      <c r="AL7" s="85" t="s">
        <v>996</v>
      </c>
      <c r="AM7" s="85" t="s">
        <v>996</v>
      </c>
      <c r="AN7" s="85" t="s">
        <v>996</v>
      </c>
      <c r="AO7" s="85" t="s">
        <v>996</v>
      </c>
      <c r="AP7" s="85" t="s">
        <v>996</v>
      </c>
      <c r="AQ7" s="85" t="s">
        <v>996</v>
      </c>
      <c r="AR7" s="85" t="s">
        <v>996</v>
      </c>
      <c r="AS7" s="85" t="s">
        <v>996</v>
      </c>
      <c r="AT7" s="85" t="s">
        <v>996</v>
      </c>
      <c r="AU7" s="85" t="s">
        <v>996</v>
      </c>
      <c r="AV7" s="85" t="s">
        <v>996</v>
      </c>
      <c r="AW7" s="85" t="s">
        <v>996</v>
      </c>
      <c r="AX7" s="85" t="s">
        <v>996</v>
      </c>
      <c r="AY7" s="85" t="s">
        <v>996</v>
      </c>
      <c r="AZ7" s="85" t="s">
        <v>996</v>
      </c>
      <c r="BA7" s="85" t="s">
        <v>996</v>
      </c>
      <c r="BB7" s="85" t="s">
        <v>996</v>
      </c>
      <c r="BC7" s="85" t="s">
        <v>996</v>
      </c>
      <c r="BD7" s="85" t="s">
        <v>996</v>
      </c>
      <c r="BE7" s="85" t="s">
        <v>996</v>
      </c>
      <c r="BF7" s="85" t="s">
        <v>996</v>
      </c>
      <c r="BG7" s="85" t="s">
        <v>996</v>
      </c>
      <c r="BH7" s="85" t="s">
        <v>996</v>
      </c>
      <c r="BI7" s="85" t="s">
        <v>996</v>
      </c>
      <c r="BJ7" s="85" t="s">
        <v>996</v>
      </c>
      <c r="BK7" s="85" t="s">
        <v>996</v>
      </c>
    </row>
    <row r="8" spans="1:64">
      <c r="A8" s="60" t="s">
        <v>64</v>
      </c>
      <c r="B8" s="83" t="s">
        <v>419</v>
      </c>
      <c r="C8" s="222" t="str">
        <f>ご家族情報!O18</f>
        <v/>
      </c>
      <c r="D8" s="85" t="s">
        <v>996</v>
      </c>
      <c r="E8" s="85" t="s">
        <v>996</v>
      </c>
      <c r="F8" s="85" t="s">
        <v>996</v>
      </c>
      <c r="G8" s="85" t="s">
        <v>996</v>
      </c>
      <c r="H8" s="85" t="s">
        <v>996</v>
      </c>
      <c r="I8" s="85" t="s">
        <v>996</v>
      </c>
      <c r="J8" s="85" t="s">
        <v>996</v>
      </c>
      <c r="K8" s="85" t="s">
        <v>996</v>
      </c>
      <c r="L8" s="85" t="s">
        <v>996</v>
      </c>
      <c r="M8" s="85" t="s">
        <v>996</v>
      </c>
      <c r="N8" s="85" t="s">
        <v>996</v>
      </c>
      <c r="O8" s="85" t="s">
        <v>996</v>
      </c>
      <c r="P8" s="85" t="s">
        <v>996</v>
      </c>
      <c r="Q8" s="85" t="s">
        <v>996</v>
      </c>
      <c r="R8" s="85" t="s">
        <v>996</v>
      </c>
      <c r="S8" s="85" t="s">
        <v>996</v>
      </c>
      <c r="T8" s="85" t="s">
        <v>996</v>
      </c>
      <c r="U8" s="85" t="s">
        <v>996</v>
      </c>
      <c r="V8" s="85" t="s">
        <v>996</v>
      </c>
      <c r="W8" s="85" t="s">
        <v>996</v>
      </c>
      <c r="X8" s="85" t="s">
        <v>996</v>
      </c>
      <c r="Y8" s="85" t="s">
        <v>996</v>
      </c>
      <c r="Z8" s="85" t="s">
        <v>996</v>
      </c>
      <c r="AA8" s="85" t="s">
        <v>996</v>
      </c>
      <c r="AB8" s="85" t="s">
        <v>996</v>
      </c>
      <c r="AC8" s="85" t="s">
        <v>996</v>
      </c>
      <c r="AD8" s="85" t="s">
        <v>996</v>
      </c>
      <c r="AE8" s="85" t="s">
        <v>996</v>
      </c>
      <c r="AF8" s="85" t="s">
        <v>996</v>
      </c>
      <c r="AG8" s="85" t="s">
        <v>996</v>
      </c>
      <c r="AH8" s="85" t="s">
        <v>996</v>
      </c>
      <c r="AI8" s="85" t="s">
        <v>996</v>
      </c>
      <c r="AJ8" s="85" t="s">
        <v>996</v>
      </c>
      <c r="AK8" s="85" t="s">
        <v>996</v>
      </c>
      <c r="AL8" s="85" t="s">
        <v>996</v>
      </c>
      <c r="AM8" s="85" t="s">
        <v>996</v>
      </c>
      <c r="AN8" s="85" t="s">
        <v>996</v>
      </c>
      <c r="AO8" s="85" t="s">
        <v>996</v>
      </c>
      <c r="AP8" s="85" t="s">
        <v>996</v>
      </c>
      <c r="AQ8" s="85" t="s">
        <v>996</v>
      </c>
      <c r="AR8" s="85" t="s">
        <v>996</v>
      </c>
      <c r="AS8" s="85" t="s">
        <v>996</v>
      </c>
      <c r="AT8" s="85" t="s">
        <v>996</v>
      </c>
      <c r="AU8" s="85" t="s">
        <v>996</v>
      </c>
      <c r="AV8" s="85" t="s">
        <v>996</v>
      </c>
      <c r="AW8" s="85" t="s">
        <v>996</v>
      </c>
      <c r="AX8" s="85" t="s">
        <v>996</v>
      </c>
      <c r="AY8" s="85" t="s">
        <v>996</v>
      </c>
      <c r="AZ8" s="85" t="s">
        <v>996</v>
      </c>
      <c r="BA8" s="85" t="s">
        <v>996</v>
      </c>
      <c r="BB8" s="85" t="s">
        <v>996</v>
      </c>
      <c r="BC8" s="85" t="s">
        <v>996</v>
      </c>
      <c r="BD8" s="85" t="s">
        <v>996</v>
      </c>
      <c r="BE8" s="85" t="s">
        <v>996</v>
      </c>
      <c r="BF8" s="85" t="s">
        <v>996</v>
      </c>
      <c r="BG8" s="85" t="s">
        <v>996</v>
      </c>
      <c r="BH8" s="85" t="s">
        <v>996</v>
      </c>
      <c r="BI8" s="85" t="s">
        <v>996</v>
      </c>
      <c r="BJ8" s="85" t="s">
        <v>996</v>
      </c>
      <c r="BK8" s="85" t="s">
        <v>996</v>
      </c>
    </row>
    <row r="9" spans="1:64">
      <c r="A9" s="60" t="s">
        <v>65</v>
      </c>
      <c r="B9" s="83" t="s">
        <v>419</v>
      </c>
      <c r="C9" s="222" t="str">
        <f>ご家族情報!O19</f>
        <v/>
      </c>
      <c r="D9" s="85" t="s">
        <v>996</v>
      </c>
      <c r="E9" s="85" t="s">
        <v>996</v>
      </c>
      <c r="F9" s="85" t="s">
        <v>996</v>
      </c>
      <c r="G9" s="85" t="s">
        <v>996</v>
      </c>
      <c r="H9" s="85" t="s">
        <v>996</v>
      </c>
      <c r="I9" s="85" t="s">
        <v>996</v>
      </c>
      <c r="J9" s="85" t="s">
        <v>996</v>
      </c>
      <c r="K9" s="85" t="s">
        <v>996</v>
      </c>
      <c r="L9" s="85" t="s">
        <v>996</v>
      </c>
      <c r="M9" s="85" t="s">
        <v>996</v>
      </c>
      <c r="N9" s="85" t="s">
        <v>996</v>
      </c>
      <c r="O9" s="85" t="s">
        <v>996</v>
      </c>
      <c r="P9" s="85" t="s">
        <v>996</v>
      </c>
      <c r="Q9" s="85" t="s">
        <v>996</v>
      </c>
      <c r="R9" s="85" t="s">
        <v>996</v>
      </c>
      <c r="S9" s="85" t="s">
        <v>996</v>
      </c>
      <c r="T9" s="85" t="s">
        <v>996</v>
      </c>
      <c r="U9" s="85" t="s">
        <v>996</v>
      </c>
      <c r="V9" s="85" t="s">
        <v>996</v>
      </c>
      <c r="W9" s="85" t="s">
        <v>996</v>
      </c>
      <c r="X9" s="85" t="s">
        <v>996</v>
      </c>
      <c r="Y9" s="85" t="s">
        <v>996</v>
      </c>
      <c r="Z9" s="85" t="s">
        <v>996</v>
      </c>
      <c r="AA9" s="85" t="s">
        <v>996</v>
      </c>
      <c r="AB9" s="85" t="s">
        <v>996</v>
      </c>
      <c r="AC9" s="85" t="s">
        <v>996</v>
      </c>
      <c r="AD9" s="85" t="s">
        <v>996</v>
      </c>
      <c r="AE9" s="85" t="s">
        <v>996</v>
      </c>
      <c r="AF9" s="85" t="s">
        <v>996</v>
      </c>
      <c r="AG9" s="85" t="s">
        <v>996</v>
      </c>
      <c r="AH9" s="85" t="s">
        <v>996</v>
      </c>
      <c r="AI9" s="85" t="s">
        <v>996</v>
      </c>
      <c r="AJ9" s="85" t="s">
        <v>996</v>
      </c>
      <c r="AK9" s="85" t="s">
        <v>996</v>
      </c>
      <c r="AL9" s="85" t="s">
        <v>996</v>
      </c>
      <c r="AM9" s="85" t="s">
        <v>996</v>
      </c>
      <c r="AN9" s="85" t="s">
        <v>996</v>
      </c>
      <c r="AO9" s="85" t="s">
        <v>996</v>
      </c>
      <c r="AP9" s="85" t="s">
        <v>996</v>
      </c>
      <c r="AQ9" s="85" t="s">
        <v>996</v>
      </c>
      <c r="AR9" s="85" t="s">
        <v>996</v>
      </c>
      <c r="AS9" s="85" t="s">
        <v>996</v>
      </c>
      <c r="AT9" s="85" t="s">
        <v>996</v>
      </c>
      <c r="AU9" s="85" t="s">
        <v>996</v>
      </c>
      <c r="AV9" s="85" t="s">
        <v>996</v>
      </c>
      <c r="AW9" s="85" t="s">
        <v>996</v>
      </c>
      <c r="AX9" s="85" t="s">
        <v>996</v>
      </c>
      <c r="AY9" s="85" t="s">
        <v>996</v>
      </c>
      <c r="AZ9" s="85" t="s">
        <v>996</v>
      </c>
      <c r="BA9" s="85" t="s">
        <v>996</v>
      </c>
      <c r="BB9" s="85" t="s">
        <v>996</v>
      </c>
      <c r="BC9" s="85" t="s">
        <v>996</v>
      </c>
      <c r="BD9" s="85" t="s">
        <v>996</v>
      </c>
      <c r="BE9" s="85" t="s">
        <v>996</v>
      </c>
      <c r="BF9" s="85" t="s">
        <v>996</v>
      </c>
      <c r="BG9" s="85" t="s">
        <v>996</v>
      </c>
      <c r="BH9" s="85" t="s">
        <v>996</v>
      </c>
      <c r="BI9" s="85" t="s">
        <v>996</v>
      </c>
      <c r="BJ9" s="85" t="s">
        <v>996</v>
      </c>
      <c r="BK9" s="85" t="s">
        <v>996</v>
      </c>
    </row>
    <row r="10" spans="1:64">
      <c r="A10" s="60" t="s">
        <v>66</v>
      </c>
      <c r="B10" s="83" t="s">
        <v>419</v>
      </c>
      <c r="C10" s="222" t="str">
        <f>ご家族情報!O20</f>
        <v/>
      </c>
      <c r="D10" s="85" t="s">
        <v>996</v>
      </c>
      <c r="E10" s="85" t="s">
        <v>996</v>
      </c>
      <c r="F10" s="85" t="s">
        <v>996</v>
      </c>
      <c r="G10" s="85" t="s">
        <v>996</v>
      </c>
      <c r="H10" s="85" t="s">
        <v>996</v>
      </c>
      <c r="I10" s="85" t="s">
        <v>996</v>
      </c>
      <c r="J10" s="85" t="s">
        <v>996</v>
      </c>
      <c r="K10" s="85" t="s">
        <v>996</v>
      </c>
      <c r="L10" s="85" t="s">
        <v>996</v>
      </c>
      <c r="M10" s="85" t="s">
        <v>996</v>
      </c>
      <c r="N10" s="85" t="s">
        <v>996</v>
      </c>
      <c r="O10" s="85" t="s">
        <v>996</v>
      </c>
      <c r="P10" s="85" t="s">
        <v>996</v>
      </c>
      <c r="Q10" s="85" t="s">
        <v>996</v>
      </c>
      <c r="R10" s="85" t="s">
        <v>996</v>
      </c>
      <c r="S10" s="85" t="s">
        <v>996</v>
      </c>
      <c r="T10" s="85" t="s">
        <v>996</v>
      </c>
      <c r="U10" s="85" t="s">
        <v>996</v>
      </c>
      <c r="V10" s="85" t="s">
        <v>996</v>
      </c>
      <c r="W10" s="85" t="s">
        <v>996</v>
      </c>
      <c r="X10" s="85" t="s">
        <v>996</v>
      </c>
      <c r="Y10" s="85" t="s">
        <v>996</v>
      </c>
      <c r="Z10" s="85" t="s">
        <v>996</v>
      </c>
      <c r="AA10" s="85" t="s">
        <v>996</v>
      </c>
      <c r="AB10" s="85" t="s">
        <v>996</v>
      </c>
      <c r="AC10" s="85" t="s">
        <v>996</v>
      </c>
      <c r="AD10" s="85" t="s">
        <v>996</v>
      </c>
      <c r="AE10" s="85" t="s">
        <v>996</v>
      </c>
      <c r="AF10" s="85" t="s">
        <v>996</v>
      </c>
      <c r="AG10" s="85" t="s">
        <v>996</v>
      </c>
      <c r="AH10" s="85" t="s">
        <v>996</v>
      </c>
      <c r="AI10" s="85" t="s">
        <v>996</v>
      </c>
      <c r="AJ10" s="85" t="s">
        <v>996</v>
      </c>
      <c r="AK10" s="85" t="s">
        <v>996</v>
      </c>
      <c r="AL10" s="85" t="s">
        <v>996</v>
      </c>
      <c r="AM10" s="85" t="s">
        <v>996</v>
      </c>
      <c r="AN10" s="85" t="s">
        <v>996</v>
      </c>
      <c r="AO10" s="85" t="s">
        <v>996</v>
      </c>
      <c r="AP10" s="85" t="s">
        <v>996</v>
      </c>
      <c r="AQ10" s="85" t="s">
        <v>996</v>
      </c>
      <c r="AR10" s="85" t="s">
        <v>996</v>
      </c>
      <c r="AS10" s="85" t="s">
        <v>996</v>
      </c>
      <c r="AT10" s="85" t="s">
        <v>996</v>
      </c>
      <c r="AU10" s="85" t="s">
        <v>996</v>
      </c>
      <c r="AV10" s="85" t="s">
        <v>996</v>
      </c>
      <c r="AW10" s="85" t="s">
        <v>996</v>
      </c>
      <c r="AX10" s="85" t="s">
        <v>996</v>
      </c>
      <c r="AY10" s="85" t="s">
        <v>996</v>
      </c>
      <c r="AZ10" s="85" t="s">
        <v>996</v>
      </c>
      <c r="BA10" s="85" t="s">
        <v>996</v>
      </c>
      <c r="BB10" s="85" t="s">
        <v>996</v>
      </c>
      <c r="BC10" s="85" t="s">
        <v>996</v>
      </c>
      <c r="BD10" s="85" t="s">
        <v>996</v>
      </c>
      <c r="BE10" s="85" t="s">
        <v>996</v>
      </c>
      <c r="BF10" s="85" t="s">
        <v>996</v>
      </c>
      <c r="BG10" s="85" t="s">
        <v>996</v>
      </c>
      <c r="BH10" s="85" t="s">
        <v>996</v>
      </c>
      <c r="BI10" s="85" t="s">
        <v>996</v>
      </c>
      <c r="BJ10" s="85" t="s">
        <v>996</v>
      </c>
      <c r="BK10" s="85" t="s">
        <v>996</v>
      </c>
    </row>
    <row r="11" spans="1:64">
      <c r="A11" s="60" t="s">
        <v>67</v>
      </c>
      <c r="B11" s="83" t="s">
        <v>420</v>
      </c>
      <c r="C11" s="222" t="str">
        <f>ご家族情報!L15</f>
        <v/>
      </c>
      <c r="D11" s="85" t="s">
        <v>996</v>
      </c>
      <c r="E11" s="85" t="s">
        <v>996</v>
      </c>
      <c r="F11" s="85" t="s">
        <v>996</v>
      </c>
      <c r="G11" s="85" t="s">
        <v>996</v>
      </c>
      <c r="H11" s="85" t="s">
        <v>996</v>
      </c>
      <c r="I11" s="85" t="s">
        <v>996</v>
      </c>
      <c r="J11" s="85" t="s">
        <v>996</v>
      </c>
      <c r="K11" s="85" t="s">
        <v>996</v>
      </c>
      <c r="L11" s="85" t="s">
        <v>996</v>
      </c>
      <c r="M11" s="85" t="s">
        <v>996</v>
      </c>
      <c r="N11" s="85" t="s">
        <v>996</v>
      </c>
      <c r="O11" s="85" t="s">
        <v>996</v>
      </c>
      <c r="P11" s="85" t="s">
        <v>996</v>
      </c>
      <c r="Q11" s="85" t="s">
        <v>996</v>
      </c>
      <c r="R11" s="85" t="s">
        <v>996</v>
      </c>
      <c r="S11" s="85" t="s">
        <v>996</v>
      </c>
      <c r="T11" s="85" t="s">
        <v>996</v>
      </c>
      <c r="U11" s="85" t="s">
        <v>996</v>
      </c>
      <c r="V11" s="85" t="s">
        <v>996</v>
      </c>
      <c r="W11" s="85" t="s">
        <v>996</v>
      </c>
      <c r="X11" s="85" t="s">
        <v>996</v>
      </c>
      <c r="Y11" s="85" t="s">
        <v>996</v>
      </c>
      <c r="Z11" s="85" t="s">
        <v>996</v>
      </c>
      <c r="AA11" s="85" t="s">
        <v>996</v>
      </c>
      <c r="AB11" s="85" t="s">
        <v>996</v>
      </c>
      <c r="AC11" s="85" t="s">
        <v>996</v>
      </c>
      <c r="AD11" s="85" t="s">
        <v>996</v>
      </c>
      <c r="AE11" s="85" t="s">
        <v>996</v>
      </c>
      <c r="AF11" s="85" t="s">
        <v>996</v>
      </c>
      <c r="AG11" s="85" t="s">
        <v>996</v>
      </c>
      <c r="AH11" s="85" t="s">
        <v>996</v>
      </c>
      <c r="AI11" s="85" t="s">
        <v>996</v>
      </c>
      <c r="AJ11" s="85" t="s">
        <v>996</v>
      </c>
      <c r="AK11" s="85" t="s">
        <v>996</v>
      </c>
      <c r="AL11" s="85" t="s">
        <v>996</v>
      </c>
      <c r="AM11" s="85" t="s">
        <v>996</v>
      </c>
      <c r="AN11" s="85" t="s">
        <v>996</v>
      </c>
      <c r="AO11" s="85" t="s">
        <v>996</v>
      </c>
      <c r="AP11" s="85" t="s">
        <v>996</v>
      </c>
      <c r="AQ11" s="85" t="s">
        <v>996</v>
      </c>
      <c r="AR11" s="85" t="s">
        <v>996</v>
      </c>
      <c r="AS11" s="85" t="s">
        <v>996</v>
      </c>
      <c r="AT11" s="85" t="s">
        <v>996</v>
      </c>
      <c r="AU11" s="85" t="s">
        <v>996</v>
      </c>
      <c r="AV11" s="85" t="s">
        <v>996</v>
      </c>
      <c r="AW11" s="85" t="s">
        <v>996</v>
      </c>
      <c r="AX11" s="85" t="s">
        <v>996</v>
      </c>
      <c r="AY11" s="85" t="s">
        <v>996</v>
      </c>
      <c r="AZ11" s="85" t="s">
        <v>996</v>
      </c>
      <c r="BA11" s="85" t="s">
        <v>996</v>
      </c>
      <c r="BB11" s="85" t="s">
        <v>996</v>
      </c>
      <c r="BC11" s="85" t="s">
        <v>996</v>
      </c>
      <c r="BD11" s="85" t="s">
        <v>996</v>
      </c>
      <c r="BE11" s="85" t="s">
        <v>996</v>
      </c>
      <c r="BF11" s="85" t="s">
        <v>996</v>
      </c>
      <c r="BG11" s="85" t="s">
        <v>996</v>
      </c>
      <c r="BH11" s="85" t="s">
        <v>996</v>
      </c>
      <c r="BI11" s="85" t="s">
        <v>996</v>
      </c>
      <c r="BJ11" s="85" t="s">
        <v>996</v>
      </c>
      <c r="BK11" s="85" t="s">
        <v>996</v>
      </c>
    </row>
    <row r="12" spans="1:64">
      <c r="A12" s="60" t="s">
        <v>68</v>
      </c>
      <c r="B12" s="83" t="s">
        <v>420</v>
      </c>
      <c r="C12" s="222" t="str">
        <f>ご家族情報!L16</f>
        <v/>
      </c>
      <c r="D12" s="85" t="s">
        <v>996</v>
      </c>
      <c r="E12" s="85" t="s">
        <v>996</v>
      </c>
      <c r="F12" s="85" t="s">
        <v>996</v>
      </c>
      <c r="G12" s="85" t="s">
        <v>996</v>
      </c>
      <c r="H12" s="85" t="s">
        <v>996</v>
      </c>
      <c r="I12" s="85" t="s">
        <v>996</v>
      </c>
      <c r="J12" s="85" t="s">
        <v>996</v>
      </c>
      <c r="K12" s="85" t="s">
        <v>996</v>
      </c>
      <c r="L12" s="85" t="s">
        <v>996</v>
      </c>
      <c r="M12" s="85" t="s">
        <v>996</v>
      </c>
      <c r="N12" s="85" t="s">
        <v>996</v>
      </c>
      <c r="O12" s="85" t="s">
        <v>996</v>
      </c>
      <c r="P12" s="85" t="s">
        <v>996</v>
      </c>
      <c r="Q12" s="85" t="s">
        <v>996</v>
      </c>
      <c r="R12" s="85" t="s">
        <v>996</v>
      </c>
      <c r="S12" s="85" t="s">
        <v>996</v>
      </c>
      <c r="T12" s="85" t="s">
        <v>996</v>
      </c>
      <c r="U12" s="85" t="s">
        <v>996</v>
      </c>
      <c r="V12" s="85" t="s">
        <v>996</v>
      </c>
      <c r="W12" s="85" t="s">
        <v>996</v>
      </c>
      <c r="X12" s="85" t="s">
        <v>996</v>
      </c>
      <c r="Y12" s="85" t="s">
        <v>996</v>
      </c>
      <c r="Z12" s="85" t="s">
        <v>996</v>
      </c>
      <c r="AA12" s="85" t="s">
        <v>996</v>
      </c>
      <c r="AB12" s="85" t="s">
        <v>996</v>
      </c>
      <c r="AC12" s="85" t="s">
        <v>996</v>
      </c>
      <c r="AD12" s="85" t="s">
        <v>996</v>
      </c>
      <c r="AE12" s="85" t="s">
        <v>996</v>
      </c>
      <c r="AF12" s="85" t="s">
        <v>996</v>
      </c>
      <c r="AG12" s="85" t="s">
        <v>996</v>
      </c>
      <c r="AH12" s="85" t="s">
        <v>996</v>
      </c>
      <c r="AI12" s="85" t="s">
        <v>996</v>
      </c>
      <c r="AJ12" s="85" t="s">
        <v>996</v>
      </c>
      <c r="AK12" s="85" t="s">
        <v>996</v>
      </c>
      <c r="AL12" s="85" t="s">
        <v>996</v>
      </c>
      <c r="AM12" s="85" t="s">
        <v>996</v>
      </c>
      <c r="AN12" s="85" t="s">
        <v>996</v>
      </c>
      <c r="AO12" s="85" t="s">
        <v>996</v>
      </c>
      <c r="AP12" s="85" t="s">
        <v>996</v>
      </c>
      <c r="AQ12" s="85" t="s">
        <v>996</v>
      </c>
      <c r="AR12" s="85" t="s">
        <v>996</v>
      </c>
      <c r="AS12" s="85" t="s">
        <v>996</v>
      </c>
      <c r="AT12" s="85" t="s">
        <v>996</v>
      </c>
      <c r="AU12" s="85" t="s">
        <v>996</v>
      </c>
      <c r="AV12" s="85" t="s">
        <v>996</v>
      </c>
      <c r="AW12" s="85" t="s">
        <v>996</v>
      </c>
      <c r="AX12" s="85" t="s">
        <v>996</v>
      </c>
      <c r="AY12" s="85" t="s">
        <v>996</v>
      </c>
      <c r="AZ12" s="85" t="s">
        <v>996</v>
      </c>
      <c r="BA12" s="85" t="s">
        <v>996</v>
      </c>
      <c r="BB12" s="85" t="s">
        <v>996</v>
      </c>
      <c r="BC12" s="85" t="s">
        <v>996</v>
      </c>
      <c r="BD12" s="85" t="s">
        <v>996</v>
      </c>
      <c r="BE12" s="85" t="s">
        <v>996</v>
      </c>
      <c r="BF12" s="85" t="s">
        <v>996</v>
      </c>
      <c r="BG12" s="85" t="s">
        <v>996</v>
      </c>
      <c r="BH12" s="85" t="s">
        <v>996</v>
      </c>
      <c r="BI12" s="85" t="s">
        <v>996</v>
      </c>
      <c r="BJ12" s="85" t="s">
        <v>996</v>
      </c>
      <c r="BK12" s="85" t="s">
        <v>996</v>
      </c>
    </row>
    <row r="13" spans="1:64">
      <c r="A13" s="60" t="s">
        <v>69</v>
      </c>
      <c r="B13" s="83" t="s">
        <v>420</v>
      </c>
      <c r="C13" s="222" t="str">
        <f>ご家族情報!L17</f>
        <v/>
      </c>
      <c r="D13" s="85" t="s">
        <v>996</v>
      </c>
      <c r="E13" s="85" t="s">
        <v>996</v>
      </c>
      <c r="F13" s="85" t="s">
        <v>996</v>
      </c>
      <c r="G13" s="85" t="s">
        <v>996</v>
      </c>
      <c r="H13" s="85" t="s">
        <v>996</v>
      </c>
      <c r="I13" s="85" t="s">
        <v>996</v>
      </c>
      <c r="J13" s="85" t="s">
        <v>996</v>
      </c>
      <c r="K13" s="85" t="s">
        <v>996</v>
      </c>
      <c r="L13" s="85" t="s">
        <v>996</v>
      </c>
      <c r="M13" s="85" t="s">
        <v>996</v>
      </c>
      <c r="N13" s="85" t="s">
        <v>996</v>
      </c>
      <c r="O13" s="85" t="s">
        <v>996</v>
      </c>
      <c r="P13" s="85" t="s">
        <v>996</v>
      </c>
      <c r="Q13" s="85" t="s">
        <v>996</v>
      </c>
      <c r="R13" s="85" t="s">
        <v>996</v>
      </c>
      <c r="S13" s="85" t="s">
        <v>996</v>
      </c>
      <c r="T13" s="85" t="s">
        <v>996</v>
      </c>
      <c r="U13" s="85" t="s">
        <v>996</v>
      </c>
      <c r="V13" s="85" t="s">
        <v>996</v>
      </c>
      <c r="W13" s="85" t="s">
        <v>996</v>
      </c>
      <c r="X13" s="85" t="s">
        <v>996</v>
      </c>
      <c r="Y13" s="85" t="s">
        <v>996</v>
      </c>
      <c r="Z13" s="85" t="s">
        <v>996</v>
      </c>
      <c r="AA13" s="85" t="s">
        <v>996</v>
      </c>
      <c r="AB13" s="85" t="s">
        <v>996</v>
      </c>
      <c r="AC13" s="85" t="s">
        <v>996</v>
      </c>
      <c r="AD13" s="85" t="s">
        <v>996</v>
      </c>
      <c r="AE13" s="85" t="s">
        <v>996</v>
      </c>
      <c r="AF13" s="85" t="s">
        <v>996</v>
      </c>
      <c r="AG13" s="85" t="s">
        <v>996</v>
      </c>
      <c r="AH13" s="85" t="s">
        <v>996</v>
      </c>
      <c r="AI13" s="85" t="s">
        <v>996</v>
      </c>
      <c r="AJ13" s="85" t="s">
        <v>996</v>
      </c>
      <c r="AK13" s="85" t="s">
        <v>996</v>
      </c>
      <c r="AL13" s="85" t="s">
        <v>996</v>
      </c>
      <c r="AM13" s="85" t="s">
        <v>996</v>
      </c>
      <c r="AN13" s="85" t="s">
        <v>996</v>
      </c>
      <c r="AO13" s="85" t="s">
        <v>996</v>
      </c>
      <c r="AP13" s="85" t="s">
        <v>996</v>
      </c>
      <c r="AQ13" s="85" t="s">
        <v>996</v>
      </c>
      <c r="AR13" s="85" t="s">
        <v>996</v>
      </c>
      <c r="AS13" s="85" t="s">
        <v>996</v>
      </c>
      <c r="AT13" s="85" t="s">
        <v>996</v>
      </c>
      <c r="AU13" s="85" t="s">
        <v>996</v>
      </c>
      <c r="AV13" s="85" t="s">
        <v>996</v>
      </c>
      <c r="AW13" s="85" t="s">
        <v>996</v>
      </c>
      <c r="AX13" s="85" t="s">
        <v>996</v>
      </c>
      <c r="AY13" s="85" t="s">
        <v>996</v>
      </c>
      <c r="AZ13" s="85" t="s">
        <v>996</v>
      </c>
      <c r="BA13" s="85" t="s">
        <v>996</v>
      </c>
      <c r="BB13" s="85" t="s">
        <v>996</v>
      </c>
      <c r="BC13" s="85" t="s">
        <v>996</v>
      </c>
      <c r="BD13" s="85" t="s">
        <v>996</v>
      </c>
      <c r="BE13" s="85" t="s">
        <v>996</v>
      </c>
      <c r="BF13" s="85" t="s">
        <v>996</v>
      </c>
      <c r="BG13" s="85" t="s">
        <v>996</v>
      </c>
      <c r="BH13" s="85" t="s">
        <v>996</v>
      </c>
      <c r="BI13" s="85" t="s">
        <v>996</v>
      </c>
      <c r="BJ13" s="85" t="s">
        <v>996</v>
      </c>
      <c r="BK13" s="85" t="s">
        <v>996</v>
      </c>
    </row>
    <row r="14" spans="1:64">
      <c r="A14" s="60" t="s">
        <v>70</v>
      </c>
      <c r="B14" s="83" t="s">
        <v>420</v>
      </c>
      <c r="C14" s="222" t="str">
        <f>ご家族情報!L18</f>
        <v/>
      </c>
      <c r="D14" s="85" t="s">
        <v>996</v>
      </c>
      <c r="E14" s="85" t="s">
        <v>996</v>
      </c>
      <c r="F14" s="85" t="s">
        <v>996</v>
      </c>
      <c r="G14" s="85" t="s">
        <v>996</v>
      </c>
      <c r="H14" s="85" t="s">
        <v>996</v>
      </c>
      <c r="I14" s="85" t="s">
        <v>996</v>
      </c>
      <c r="J14" s="85" t="s">
        <v>996</v>
      </c>
      <c r="K14" s="85" t="s">
        <v>996</v>
      </c>
      <c r="L14" s="85" t="s">
        <v>996</v>
      </c>
      <c r="M14" s="85" t="s">
        <v>996</v>
      </c>
      <c r="N14" s="85" t="s">
        <v>996</v>
      </c>
      <c r="O14" s="85" t="s">
        <v>996</v>
      </c>
      <c r="P14" s="85" t="s">
        <v>996</v>
      </c>
      <c r="Q14" s="85" t="s">
        <v>996</v>
      </c>
      <c r="R14" s="85" t="s">
        <v>996</v>
      </c>
      <c r="S14" s="85" t="s">
        <v>996</v>
      </c>
      <c r="T14" s="85" t="s">
        <v>996</v>
      </c>
      <c r="U14" s="85" t="s">
        <v>996</v>
      </c>
      <c r="V14" s="85" t="s">
        <v>996</v>
      </c>
      <c r="W14" s="85" t="s">
        <v>996</v>
      </c>
      <c r="X14" s="85" t="s">
        <v>996</v>
      </c>
      <c r="Y14" s="85" t="s">
        <v>996</v>
      </c>
      <c r="Z14" s="85" t="s">
        <v>996</v>
      </c>
      <c r="AA14" s="85" t="s">
        <v>996</v>
      </c>
      <c r="AB14" s="85" t="s">
        <v>996</v>
      </c>
      <c r="AC14" s="85" t="s">
        <v>996</v>
      </c>
      <c r="AD14" s="85" t="s">
        <v>996</v>
      </c>
      <c r="AE14" s="85" t="s">
        <v>996</v>
      </c>
      <c r="AF14" s="85" t="s">
        <v>996</v>
      </c>
      <c r="AG14" s="85" t="s">
        <v>996</v>
      </c>
      <c r="AH14" s="85" t="s">
        <v>996</v>
      </c>
      <c r="AI14" s="85" t="s">
        <v>996</v>
      </c>
      <c r="AJ14" s="85" t="s">
        <v>996</v>
      </c>
      <c r="AK14" s="85" t="s">
        <v>996</v>
      </c>
      <c r="AL14" s="85" t="s">
        <v>996</v>
      </c>
      <c r="AM14" s="85" t="s">
        <v>996</v>
      </c>
      <c r="AN14" s="85" t="s">
        <v>996</v>
      </c>
      <c r="AO14" s="85" t="s">
        <v>996</v>
      </c>
      <c r="AP14" s="85" t="s">
        <v>996</v>
      </c>
      <c r="AQ14" s="85" t="s">
        <v>996</v>
      </c>
      <c r="AR14" s="85" t="s">
        <v>996</v>
      </c>
      <c r="AS14" s="85" t="s">
        <v>996</v>
      </c>
      <c r="AT14" s="85" t="s">
        <v>996</v>
      </c>
      <c r="AU14" s="85" t="s">
        <v>996</v>
      </c>
      <c r="AV14" s="85" t="s">
        <v>996</v>
      </c>
      <c r="AW14" s="85" t="s">
        <v>996</v>
      </c>
      <c r="AX14" s="85" t="s">
        <v>996</v>
      </c>
      <c r="AY14" s="85" t="s">
        <v>996</v>
      </c>
      <c r="AZ14" s="85" t="s">
        <v>996</v>
      </c>
      <c r="BA14" s="85" t="s">
        <v>996</v>
      </c>
      <c r="BB14" s="85" t="s">
        <v>996</v>
      </c>
      <c r="BC14" s="85" t="s">
        <v>996</v>
      </c>
      <c r="BD14" s="85" t="s">
        <v>996</v>
      </c>
      <c r="BE14" s="85" t="s">
        <v>996</v>
      </c>
      <c r="BF14" s="85" t="s">
        <v>996</v>
      </c>
      <c r="BG14" s="85" t="s">
        <v>996</v>
      </c>
      <c r="BH14" s="85" t="s">
        <v>996</v>
      </c>
      <c r="BI14" s="85" t="s">
        <v>996</v>
      </c>
      <c r="BJ14" s="85" t="s">
        <v>996</v>
      </c>
      <c r="BK14" s="85" t="s">
        <v>996</v>
      </c>
    </row>
    <row r="15" spans="1:64">
      <c r="A15" s="60" t="s">
        <v>71</v>
      </c>
      <c r="B15" s="83" t="s">
        <v>420</v>
      </c>
      <c r="C15" s="222" t="str">
        <f>ご家族情報!L19</f>
        <v/>
      </c>
      <c r="D15" s="85" t="s">
        <v>996</v>
      </c>
      <c r="E15" s="85" t="s">
        <v>996</v>
      </c>
      <c r="F15" s="85" t="s">
        <v>996</v>
      </c>
      <c r="G15" s="85" t="s">
        <v>996</v>
      </c>
      <c r="H15" s="85" t="s">
        <v>996</v>
      </c>
      <c r="I15" s="85" t="s">
        <v>996</v>
      </c>
      <c r="J15" s="85" t="s">
        <v>996</v>
      </c>
      <c r="K15" s="85" t="s">
        <v>996</v>
      </c>
      <c r="L15" s="85" t="s">
        <v>996</v>
      </c>
      <c r="M15" s="85" t="s">
        <v>996</v>
      </c>
      <c r="N15" s="85" t="s">
        <v>996</v>
      </c>
      <c r="O15" s="85" t="s">
        <v>996</v>
      </c>
      <c r="P15" s="85" t="s">
        <v>996</v>
      </c>
      <c r="Q15" s="85" t="s">
        <v>996</v>
      </c>
      <c r="R15" s="85" t="s">
        <v>996</v>
      </c>
      <c r="S15" s="85" t="s">
        <v>996</v>
      </c>
      <c r="T15" s="85" t="s">
        <v>996</v>
      </c>
      <c r="U15" s="85" t="s">
        <v>996</v>
      </c>
      <c r="V15" s="85" t="s">
        <v>996</v>
      </c>
      <c r="W15" s="85" t="s">
        <v>996</v>
      </c>
      <c r="X15" s="85" t="s">
        <v>996</v>
      </c>
      <c r="Y15" s="85" t="s">
        <v>996</v>
      </c>
      <c r="Z15" s="85" t="s">
        <v>996</v>
      </c>
      <c r="AA15" s="85" t="s">
        <v>996</v>
      </c>
      <c r="AB15" s="85" t="s">
        <v>996</v>
      </c>
      <c r="AC15" s="85" t="s">
        <v>996</v>
      </c>
      <c r="AD15" s="85" t="s">
        <v>996</v>
      </c>
      <c r="AE15" s="85" t="s">
        <v>996</v>
      </c>
      <c r="AF15" s="85" t="s">
        <v>996</v>
      </c>
      <c r="AG15" s="85" t="s">
        <v>996</v>
      </c>
      <c r="AH15" s="85" t="s">
        <v>996</v>
      </c>
      <c r="AI15" s="85" t="s">
        <v>996</v>
      </c>
      <c r="AJ15" s="85" t="s">
        <v>996</v>
      </c>
      <c r="AK15" s="85" t="s">
        <v>996</v>
      </c>
      <c r="AL15" s="85" t="s">
        <v>996</v>
      </c>
      <c r="AM15" s="85" t="s">
        <v>996</v>
      </c>
      <c r="AN15" s="85" t="s">
        <v>996</v>
      </c>
      <c r="AO15" s="85" t="s">
        <v>996</v>
      </c>
      <c r="AP15" s="85" t="s">
        <v>996</v>
      </c>
      <c r="AQ15" s="85" t="s">
        <v>996</v>
      </c>
      <c r="AR15" s="85" t="s">
        <v>996</v>
      </c>
      <c r="AS15" s="85" t="s">
        <v>996</v>
      </c>
      <c r="AT15" s="85" t="s">
        <v>996</v>
      </c>
      <c r="AU15" s="85" t="s">
        <v>996</v>
      </c>
      <c r="AV15" s="85" t="s">
        <v>996</v>
      </c>
      <c r="AW15" s="85" t="s">
        <v>996</v>
      </c>
      <c r="AX15" s="85" t="s">
        <v>996</v>
      </c>
      <c r="AY15" s="85" t="s">
        <v>996</v>
      </c>
      <c r="AZ15" s="85" t="s">
        <v>996</v>
      </c>
      <c r="BA15" s="85" t="s">
        <v>996</v>
      </c>
      <c r="BB15" s="85" t="s">
        <v>996</v>
      </c>
      <c r="BC15" s="85" t="s">
        <v>996</v>
      </c>
      <c r="BD15" s="85" t="s">
        <v>996</v>
      </c>
      <c r="BE15" s="85" t="s">
        <v>996</v>
      </c>
      <c r="BF15" s="85" t="s">
        <v>996</v>
      </c>
      <c r="BG15" s="85" t="s">
        <v>996</v>
      </c>
      <c r="BH15" s="85" t="s">
        <v>996</v>
      </c>
      <c r="BI15" s="85" t="s">
        <v>996</v>
      </c>
      <c r="BJ15" s="85" t="s">
        <v>996</v>
      </c>
      <c r="BK15" s="85" t="s">
        <v>996</v>
      </c>
    </row>
    <row r="16" spans="1:64">
      <c r="A16" s="60" t="s">
        <v>72</v>
      </c>
      <c r="B16" s="83" t="s">
        <v>420</v>
      </c>
      <c r="C16" s="222" t="str">
        <f>ご家族情報!L20</f>
        <v/>
      </c>
      <c r="D16" s="85" t="s">
        <v>996</v>
      </c>
      <c r="E16" s="85" t="s">
        <v>996</v>
      </c>
      <c r="F16" s="85" t="s">
        <v>996</v>
      </c>
      <c r="G16" s="85" t="s">
        <v>996</v>
      </c>
      <c r="H16" s="85" t="s">
        <v>996</v>
      </c>
      <c r="I16" s="85" t="s">
        <v>996</v>
      </c>
      <c r="J16" s="85" t="s">
        <v>996</v>
      </c>
      <c r="K16" s="85" t="s">
        <v>996</v>
      </c>
      <c r="L16" s="85" t="s">
        <v>996</v>
      </c>
      <c r="M16" s="85" t="s">
        <v>996</v>
      </c>
      <c r="N16" s="85" t="s">
        <v>996</v>
      </c>
      <c r="O16" s="85" t="s">
        <v>996</v>
      </c>
      <c r="P16" s="85" t="s">
        <v>996</v>
      </c>
      <c r="Q16" s="85" t="s">
        <v>996</v>
      </c>
      <c r="R16" s="85" t="s">
        <v>996</v>
      </c>
      <c r="S16" s="85" t="s">
        <v>996</v>
      </c>
      <c r="T16" s="85" t="s">
        <v>996</v>
      </c>
      <c r="U16" s="85" t="s">
        <v>996</v>
      </c>
      <c r="V16" s="85" t="s">
        <v>996</v>
      </c>
      <c r="W16" s="85" t="s">
        <v>996</v>
      </c>
      <c r="X16" s="85" t="s">
        <v>996</v>
      </c>
      <c r="Y16" s="85" t="s">
        <v>996</v>
      </c>
      <c r="Z16" s="85" t="s">
        <v>996</v>
      </c>
      <c r="AA16" s="85" t="s">
        <v>996</v>
      </c>
      <c r="AB16" s="85" t="s">
        <v>996</v>
      </c>
      <c r="AC16" s="85" t="s">
        <v>996</v>
      </c>
      <c r="AD16" s="85" t="s">
        <v>996</v>
      </c>
      <c r="AE16" s="85" t="s">
        <v>996</v>
      </c>
      <c r="AF16" s="85" t="s">
        <v>996</v>
      </c>
      <c r="AG16" s="85" t="s">
        <v>996</v>
      </c>
      <c r="AH16" s="85" t="s">
        <v>996</v>
      </c>
      <c r="AI16" s="85" t="s">
        <v>996</v>
      </c>
      <c r="AJ16" s="85" t="s">
        <v>996</v>
      </c>
      <c r="AK16" s="85" t="s">
        <v>996</v>
      </c>
      <c r="AL16" s="85" t="s">
        <v>996</v>
      </c>
      <c r="AM16" s="85" t="s">
        <v>996</v>
      </c>
      <c r="AN16" s="85" t="s">
        <v>996</v>
      </c>
      <c r="AO16" s="85" t="s">
        <v>996</v>
      </c>
      <c r="AP16" s="85" t="s">
        <v>996</v>
      </c>
      <c r="AQ16" s="85" t="s">
        <v>996</v>
      </c>
      <c r="AR16" s="85" t="s">
        <v>996</v>
      </c>
      <c r="AS16" s="85" t="s">
        <v>996</v>
      </c>
      <c r="AT16" s="85" t="s">
        <v>996</v>
      </c>
      <c r="AU16" s="85" t="s">
        <v>996</v>
      </c>
      <c r="AV16" s="85" t="s">
        <v>996</v>
      </c>
      <c r="AW16" s="85" t="s">
        <v>996</v>
      </c>
      <c r="AX16" s="85" t="s">
        <v>996</v>
      </c>
      <c r="AY16" s="85" t="s">
        <v>996</v>
      </c>
      <c r="AZ16" s="85" t="s">
        <v>996</v>
      </c>
      <c r="BA16" s="85" t="s">
        <v>996</v>
      </c>
      <c r="BB16" s="85" t="s">
        <v>996</v>
      </c>
      <c r="BC16" s="85" t="s">
        <v>996</v>
      </c>
      <c r="BD16" s="85" t="s">
        <v>996</v>
      </c>
      <c r="BE16" s="85" t="s">
        <v>996</v>
      </c>
      <c r="BF16" s="85" t="s">
        <v>996</v>
      </c>
      <c r="BG16" s="85" t="s">
        <v>996</v>
      </c>
      <c r="BH16" s="85" t="s">
        <v>996</v>
      </c>
      <c r="BI16" s="85" t="s">
        <v>996</v>
      </c>
      <c r="BJ16" s="85" t="s">
        <v>996</v>
      </c>
      <c r="BK16" s="85" t="s">
        <v>996</v>
      </c>
    </row>
    <row r="17" spans="1:63">
      <c r="A17" s="60" t="s">
        <v>73</v>
      </c>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row>
    <row r="18" spans="1:63">
      <c r="A18" s="60" t="s">
        <v>74</v>
      </c>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row>
    <row r="19" spans="1:63">
      <c r="A19" s="60" t="s">
        <v>75</v>
      </c>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row>
    <row r="20" spans="1:63">
      <c r="A20" s="60" t="s">
        <v>76</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row>
    <row r="21" spans="1:63">
      <c r="A21" s="60" t="s">
        <v>77</v>
      </c>
      <c r="B21" s="63" t="s">
        <v>553</v>
      </c>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row>
    <row r="22" spans="1:63">
      <c r="A22" s="60" t="s">
        <v>78</v>
      </c>
      <c r="B22" s="63" t="s">
        <v>438</v>
      </c>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row>
    <row r="23" spans="1:63">
      <c r="A23" s="60" t="s">
        <v>79</v>
      </c>
      <c r="B23" s="61"/>
      <c r="C23" s="81" t="s">
        <v>361</v>
      </c>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v>74.8</v>
      </c>
      <c r="AN23" s="88">
        <v>81.599999999999994</v>
      </c>
      <c r="AO23" s="88">
        <v>81.599999999999994</v>
      </c>
      <c r="AP23" s="88">
        <v>81.599999999999994</v>
      </c>
      <c r="AQ23" s="88">
        <v>81.599999999999994</v>
      </c>
      <c r="AR23" s="88">
        <v>81.599999999999994</v>
      </c>
      <c r="AS23" s="88">
        <v>81.599999999999994</v>
      </c>
      <c r="AT23" s="88">
        <v>81.599999999999994</v>
      </c>
      <c r="AU23" s="88">
        <v>81.599999999999994</v>
      </c>
      <c r="AV23" s="88">
        <v>81.599999999999994</v>
      </c>
      <c r="AW23" s="88">
        <v>81.599999999999994</v>
      </c>
      <c r="AX23" s="88">
        <v>81.599999999999994</v>
      </c>
      <c r="AY23" s="88">
        <v>81.599999999999994</v>
      </c>
      <c r="AZ23" s="88">
        <v>81.599999999999994</v>
      </c>
      <c r="BA23" s="88">
        <v>81.599999999999994</v>
      </c>
      <c r="BB23" s="88">
        <v>81.599999999999994</v>
      </c>
      <c r="BC23" s="88">
        <v>81.599999999999994</v>
      </c>
      <c r="BD23" s="88">
        <v>81.599999999999994</v>
      </c>
      <c r="BE23" s="88">
        <v>81.599999999999994</v>
      </c>
      <c r="BF23" s="88">
        <v>81.599999999999994</v>
      </c>
      <c r="BG23" s="88">
        <v>81.599999999999994</v>
      </c>
      <c r="BH23" s="88">
        <v>81.599999999999994</v>
      </c>
      <c r="BI23" s="88">
        <v>81.599999999999994</v>
      </c>
      <c r="BJ23" s="88">
        <v>81.599999999999994</v>
      </c>
      <c r="BK23" s="88">
        <v>81.599999999999994</v>
      </c>
    </row>
    <row r="24" spans="1:63">
      <c r="A24" s="60" t="s">
        <v>80</v>
      </c>
      <c r="B24" s="63"/>
      <c r="C24" s="87" t="s">
        <v>362</v>
      </c>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v>107.9</v>
      </c>
      <c r="AN24" s="93">
        <v>146.4</v>
      </c>
      <c r="AO24" s="93">
        <v>146.4</v>
      </c>
      <c r="AP24" s="93">
        <v>146.4</v>
      </c>
      <c r="AQ24" s="93">
        <v>146.4</v>
      </c>
      <c r="AR24" s="93">
        <v>146.4</v>
      </c>
      <c r="AS24" s="93">
        <v>146.4</v>
      </c>
      <c r="AT24" s="93">
        <v>146.4</v>
      </c>
      <c r="AU24" s="93">
        <v>146.4</v>
      </c>
      <c r="AV24" s="93">
        <v>146.4</v>
      </c>
      <c r="AW24" s="93">
        <v>146.4</v>
      </c>
      <c r="AX24" s="93">
        <v>146.4</v>
      </c>
      <c r="AY24" s="93">
        <v>146.4</v>
      </c>
      <c r="AZ24" s="93">
        <v>146.4</v>
      </c>
      <c r="BA24" s="93">
        <v>146.4</v>
      </c>
      <c r="BB24" s="93">
        <v>146.4</v>
      </c>
      <c r="BC24" s="93">
        <v>146.4</v>
      </c>
      <c r="BD24" s="93">
        <v>146.4</v>
      </c>
      <c r="BE24" s="93">
        <v>146.4</v>
      </c>
      <c r="BF24" s="93">
        <v>146.4</v>
      </c>
      <c r="BG24" s="93">
        <v>146.4</v>
      </c>
      <c r="BH24" s="93">
        <v>146.4</v>
      </c>
      <c r="BI24" s="93">
        <v>146.4</v>
      </c>
      <c r="BJ24" s="93">
        <v>146.4</v>
      </c>
      <c r="BK24" s="93">
        <v>146.4</v>
      </c>
    </row>
    <row r="25" spans="1:63">
      <c r="A25" s="60" t="s">
        <v>81</v>
      </c>
      <c r="B25" s="63"/>
      <c r="C25" s="81" t="s">
        <v>563</v>
      </c>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row>
    <row r="26" spans="1:63">
      <c r="A26" s="60" t="s">
        <v>82</v>
      </c>
      <c r="C26" s="81" t="s">
        <v>594</v>
      </c>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row>
    <row r="27" spans="1:63">
      <c r="A27" s="60" t="s">
        <v>83</v>
      </c>
      <c r="B27" s="61"/>
      <c r="C27" s="81" t="s">
        <v>981</v>
      </c>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row>
    <row r="28" spans="1:63">
      <c r="A28" s="60" t="s">
        <v>84</v>
      </c>
      <c r="B28" s="61"/>
      <c r="C28" s="81" t="s">
        <v>982</v>
      </c>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row>
    <row r="29" spans="1:63">
      <c r="A29" s="60" t="s">
        <v>85</v>
      </c>
      <c r="B29" s="63" t="s">
        <v>439</v>
      </c>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row>
    <row r="30" spans="1:63">
      <c r="A30" s="60" t="s">
        <v>86</v>
      </c>
      <c r="B30" s="63"/>
      <c r="C30" s="81" t="s">
        <v>361</v>
      </c>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row>
    <row r="31" spans="1:63">
      <c r="A31" s="60" t="s">
        <v>87</v>
      </c>
      <c r="B31" s="61"/>
      <c r="C31" s="81" t="s">
        <v>362</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row>
    <row r="32" spans="1:63">
      <c r="A32" s="60" t="s">
        <v>88</v>
      </c>
      <c r="B32" s="61"/>
      <c r="C32" s="81" t="s">
        <v>563</v>
      </c>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row>
    <row r="33" spans="1:63">
      <c r="A33" s="60" t="s">
        <v>89</v>
      </c>
      <c r="B33" s="61"/>
      <c r="C33" s="81" t="s">
        <v>594</v>
      </c>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row>
    <row r="34" spans="1:63">
      <c r="A34" s="60" t="s">
        <v>90</v>
      </c>
      <c r="B34" s="61"/>
      <c r="C34" s="81" t="s">
        <v>983</v>
      </c>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row>
    <row r="35" spans="1:63">
      <c r="A35" s="60" t="s">
        <v>91</v>
      </c>
      <c r="B35" s="61"/>
      <c r="C35" s="81" t="s">
        <v>984</v>
      </c>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row>
    <row r="36" spans="1:63">
      <c r="A36" s="60" t="s">
        <v>92</v>
      </c>
      <c r="B36" s="61"/>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row>
    <row r="37" spans="1:63">
      <c r="A37" s="60" t="s">
        <v>93</v>
      </c>
      <c r="B37" s="61"/>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row>
    <row r="38" spans="1:63">
      <c r="A38" s="60" t="s">
        <v>94</v>
      </c>
      <c r="B38" s="60" t="s">
        <v>440</v>
      </c>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row>
    <row r="39" spans="1:63">
      <c r="A39" s="60" t="s">
        <v>95</v>
      </c>
      <c r="C39" s="60" t="s">
        <v>39</v>
      </c>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row>
    <row r="40" spans="1:63">
      <c r="A40" s="60" t="s">
        <v>96</v>
      </c>
      <c r="C40" s="60" t="s">
        <v>40</v>
      </c>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row>
    <row r="41" spans="1:63">
      <c r="A41" s="60" t="s">
        <v>97</v>
      </c>
      <c r="C41" s="60" t="s">
        <v>41</v>
      </c>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row>
    <row r="42" spans="1:63">
      <c r="A42" s="60" t="s">
        <v>98</v>
      </c>
      <c r="B42" s="60" t="s">
        <v>595</v>
      </c>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row>
    <row r="43" spans="1:63">
      <c r="A43" s="60" t="s">
        <v>99</v>
      </c>
      <c r="C43" s="60" t="s">
        <v>39</v>
      </c>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row>
    <row r="44" spans="1:63">
      <c r="A44" s="60" t="s">
        <v>100</v>
      </c>
      <c r="C44" s="60" t="s">
        <v>40</v>
      </c>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row>
    <row r="45" spans="1:63">
      <c r="A45" s="60" t="s">
        <v>101</v>
      </c>
      <c r="C45" s="60" t="s">
        <v>41</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row>
    <row r="46" spans="1:63">
      <c r="A46" s="60" t="s">
        <v>102</v>
      </c>
      <c r="B46" s="62" t="s">
        <v>930</v>
      </c>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row>
    <row r="47" spans="1:63">
      <c r="A47" s="60" t="s">
        <v>103</v>
      </c>
      <c r="B47" s="63"/>
      <c r="C47" s="60" t="s">
        <v>456</v>
      </c>
      <c r="D47" s="88">
        <v>500</v>
      </c>
      <c r="E47" s="88">
        <v>500</v>
      </c>
      <c r="F47" s="88">
        <v>500</v>
      </c>
      <c r="G47" s="88">
        <v>500</v>
      </c>
      <c r="H47" s="88">
        <v>500</v>
      </c>
      <c r="I47" s="88">
        <v>573</v>
      </c>
      <c r="J47" s="88">
        <v>573</v>
      </c>
      <c r="K47" s="88">
        <v>573</v>
      </c>
      <c r="L47" s="88">
        <v>573</v>
      </c>
      <c r="M47" s="88">
        <v>573</v>
      </c>
      <c r="N47" s="88">
        <v>649</v>
      </c>
      <c r="O47" s="88">
        <v>649</v>
      </c>
      <c r="P47" s="88">
        <v>649</v>
      </c>
      <c r="Q47" s="88">
        <v>649</v>
      </c>
      <c r="R47" s="88">
        <v>649</v>
      </c>
      <c r="S47" s="88">
        <v>724</v>
      </c>
      <c r="T47" s="88">
        <v>724</v>
      </c>
      <c r="U47" s="88">
        <v>724</v>
      </c>
      <c r="V47" s="88">
        <v>724</v>
      </c>
      <c r="W47" s="88">
        <v>724</v>
      </c>
      <c r="X47" s="88">
        <v>760</v>
      </c>
      <c r="Y47" s="88">
        <v>760</v>
      </c>
      <c r="Z47" s="88">
        <v>760</v>
      </c>
      <c r="AA47" s="88">
        <v>760</v>
      </c>
      <c r="AB47" s="88">
        <v>760</v>
      </c>
      <c r="AC47" s="88">
        <v>718</v>
      </c>
      <c r="AD47" s="88">
        <v>718</v>
      </c>
      <c r="AE47" s="88">
        <v>718</v>
      </c>
      <c r="AF47" s="88">
        <v>718</v>
      </c>
      <c r="AG47" s="88">
        <v>718</v>
      </c>
      <c r="AH47" s="88">
        <v>718</v>
      </c>
      <c r="AI47" s="88">
        <v>511</v>
      </c>
      <c r="AJ47" s="88">
        <v>511</v>
      </c>
      <c r="AK47" s="88">
        <v>511</v>
      </c>
      <c r="AL47" s="88">
        <v>511</v>
      </c>
      <c r="AM47" s="88">
        <v>511</v>
      </c>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row>
    <row r="48" spans="1:63">
      <c r="A48" s="60" t="s">
        <v>104</v>
      </c>
      <c r="B48" s="63"/>
      <c r="C48" s="60" t="s">
        <v>457</v>
      </c>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row>
    <row r="49" spans="1:63">
      <c r="A49" s="60" t="s">
        <v>105</v>
      </c>
      <c r="B49" s="61"/>
      <c r="C49" s="60" t="s">
        <v>458</v>
      </c>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row>
    <row r="50" spans="1:63">
      <c r="A50" s="60" t="s">
        <v>106</v>
      </c>
      <c r="B50" s="63"/>
      <c r="C50" s="60" t="s">
        <v>459</v>
      </c>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row>
    <row r="51" spans="1:63">
      <c r="A51" s="60" t="s">
        <v>107</v>
      </c>
      <c r="B51" s="63"/>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row>
    <row r="52" spans="1:63">
      <c r="A52" s="60" t="s">
        <v>108</v>
      </c>
      <c r="B52" s="63"/>
      <c r="C52" s="60" t="s">
        <v>664</v>
      </c>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v>1500</v>
      </c>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row>
    <row r="53" spans="1:63">
      <c r="A53" s="60" t="s">
        <v>109</v>
      </c>
      <c r="C53" s="60" t="s">
        <v>665</v>
      </c>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row>
    <row r="54" spans="1:63">
      <c r="A54" s="60" t="s">
        <v>110</v>
      </c>
      <c r="C54" s="60" t="s">
        <v>660</v>
      </c>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row>
    <row r="55" spans="1:63">
      <c r="A55" s="60" t="s">
        <v>111</v>
      </c>
      <c r="C55" s="60" t="s">
        <v>661</v>
      </c>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row>
    <row r="56" spans="1:63">
      <c r="A56" s="60" t="s">
        <v>112</v>
      </c>
      <c r="C56" s="60" t="s">
        <v>662</v>
      </c>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row>
    <row r="57" spans="1:63">
      <c r="A57" s="60" t="s">
        <v>113</v>
      </c>
      <c r="C57" s="60" t="s">
        <v>663</v>
      </c>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row>
    <row r="58" spans="1:63">
      <c r="A58" s="60" t="s">
        <v>114</v>
      </c>
      <c r="C58" s="60" t="s">
        <v>695</v>
      </c>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row>
    <row r="59" spans="1:63">
      <c r="A59" s="60" t="s">
        <v>115</v>
      </c>
      <c r="C59" s="60" t="s">
        <v>696</v>
      </c>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row>
    <row r="60" spans="1:63">
      <c r="A60" s="60" t="s">
        <v>116</v>
      </c>
    </row>
    <row r="61" spans="1:63">
      <c r="A61" s="60" t="s">
        <v>117</v>
      </c>
      <c r="C61" s="252" t="s">
        <v>760</v>
      </c>
      <c r="D61" s="92">
        <v>144</v>
      </c>
      <c r="E61" s="92">
        <v>144</v>
      </c>
      <c r="F61" s="92">
        <v>144</v>
      </c>
      <c r="G61" s="92">
        <v>144</v>
      </c>
      <c r="H61" s="92">
        <v>144</v>
      </c>
      <c r="I61" s="92">
        <v>158.6</v>
      </c>
      <c r="J61" s="92">
        <v>158.6</v>
      </c>
      <c r="K61" s="92">
        <v>158.6</v>
      </c>
      <c r="L61" s="92">
        <v>158.6</v>
      </c>
      <c r="M61" s="92">
        <v>158.6</v>
      </c>
      <c r="N61" s="92">
        <v>173.8</v>
      </c>
      <c r="O61" s="92">
        <v>173.8</v>
      </c>
      <c r="P61" s="92">
        <v>173.8</v>
      </c>
      <c r="Q61" s="92">
        <v>173.8</v>
      </c>
      <c r="R61" s="92">
        <v>173.8</v>
      </c>
      <c r="S61" s="92">
        <v>182.4</v>
      </c>
      <c r="T61" s="92">
        <v>182.4</v>
      </c>
      <c r="U61" s="92">
        <v>182.4</v>
      </c>
      <c r="V61" s="92">
        <v>182.4</v>
      </c>
      <c r="W61" s="92">
        <v>182.4</v>
      </c>
      <c r="X61" s="92">
        <v>186</v>
      </c>
      <c r="Y61" s="92">
        <v>186</v>
      </c>
      <c r="Z61" s="92">
        <v>186</v>
      </c>
      <c r="AA61" s="92">
        <v>186</v>
      </c>
      <c r="AB61" s="92">
        <v>186</v>
      </c>
      <c r="AC61" s="92">
        <v>181.8</v>
      </c>
      <c r="AD61" s="92">
        <v>181.8</v>
      </c>
      <c r="AE61" s="92">
        <v>181.8</v>
      </c>
      <c r="AF61" s="92">
        <v>181.8</v>
      </c>
      <c r="AG61" s="92">
        <v>181.8</v>
      </c>
      <c r="AH61" s="92">
        <v>181.8</v>
      </c>
      <c r="AI61" s="92">
        <v>146.19999999999999</v>
      </c>
      <c r="AJ61" s="92">
        <v>146.19999999999999</v>
      </c>
      <c r="AK61" s="92">
        <v>146.19999999999999</v>
      </c>
      <c r="AL61" s="92">
        <v>146.19999999999999</v>
      </c>
      <c r="AM61" s="92">
        <v>146.19999999999999</v>
      </c>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row>
    <row r="62" spans="1:63">
      <c r="A62" s="60" t="s">
        <v>118</v>
      </c>
      <c r="C62" s="252" t="s">
        <v>761</v>
      </c>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row>
    <row r="63" spans="1:63">
      <c r="A63" s="60" t="s">
        <v>119</v>
      </c>
      <c r="C63" s="60" t="s">
        <v>917</v>
      </c>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row>
    <row r="64" spans="1:63">
      <c r="A64" s="60" t="s">
        <v>120</v>
      </c>
      <c r="C64" s="60" t="s">
        <v>918</v>
      </c>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row>
    <row r="65" spans="1:63">
      <c r="A65" s="60" t="s">
        <v>121</v>
      </c>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row>
    <row r="66" spans="1:63">
      <c r="A66" s="60" t="s">
        <v>122</v>
      </c>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row>
    <row r="67" spans="1:63">
      <c r="A67" s="60" t="s">
        <v>123</v>
      </c>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row>
    <row r="68" spans="1:63">
      <c r="A68" s="60" t="s">
        <v>124</v>
      </c>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row>
    <row r="69" spans="1:63">
      <c r="A69" s="60" t="s">
        <v>125</v>
      </c>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row>
    <row r="70" spans="1:63">
      <c r="A70" s="60" t="s">
        <v>126</v>
      </c>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row>
    <row r="71" spans="1:63">
      <c r="A71" s="60" t="s">
        <v>127</v>
      </c>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row>
    <row r="72" spans="1:63">
      <c r="A72" s="60" t="s">
        <v>128</v>
      </c>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row>
    <row r="73" spans="1:63">
      <c r="A73" s="60" t="s">
        <v>129</v>
      </c>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row>
    <row r="74" spans="1:63">
      <c r="A74" s="60" t="s">
        <v>130</v>
      </c>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row>
    <row r="75" spans="1:63">
      <c r="A75" s="60" t="s">
        <v>131</v>
      </c>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row>
    <row r="76" spans="1:63">
      <c r="A76" s="60" t="s">
        <v>132</v>
      </c>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row>
    <row r="77" spans="1:63">
      <c r="A77" s="60" t="s">
        <v>133</v>
      </c>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row>
    <row r="78" spans="1:63">
      <c r="A78" s="60" t="s">
        <v>134</v>
      </c>
      <c r="B78" s="60" t="s">
        <v>441</v>
      </c>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row>
    <row r="79" spans="1:63">
      <c r="A79" s="60" t="s">
        <v>135</v>
      </c>
      <c r="C79" s="81" t="s">
        <v>363</v>
      </c>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c r="BI79" s="88"/>
      <c r="BJ79" s="88"/>
      <c r="BK79" s="88"/>
    </row>
    <row r="80" spans="1:63">
      <c r="A80" s="60" t="s">
        <v>136</v>
      </c>
      <c r="C80" s="81" t="s">
        <v>364</v>
      </c>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row>
    <row r="81" spans="1:63">
      <c r="A81" s="60" t="s">
        <v>137</v>
      </c>
      <c r="C81" s="81" t="s">
        <v>365</v>
      </c>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row>
    <row r="82" spans="1:63">
      <c r="A82" s="60" t="s">
        <v>138</v>
      </c>
      <c r="C82" s="81" t="s">
        <v>366</v>
      </c>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row>
    <row r="83" spans="1:63">
      <c r="A83" s="60" t="s">
        <v>139</v>
      </c>
      <c r="C83" s="81" t="s">
        <v>367</v>
      </c>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row>
    <row r="84" spans="1:63">
      <c r="A84" s="60" t="s">
        <v>140</v>
      </c>
      <c r="C84" s="81" t="s">
        <v>368</v>
      </c>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row>
    <row r="85" spans="1:63">
      <c r="A85" s="60" t="s">
        <v>141</v>
      </c>
      <c r="C85" s="81"/>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c r="BI85" s="88"/>
      <c r="BJ85" s="88"/>
      <c r="BK85" s="88"/>
    </row>
    <row r="86" spans="1:63">
      <c r="A86" s="60" t="s">
        <v>142</v>
      </c>
      <c r="C86" s="81" t="s">
        <v>369</v>
      </c>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c r="BI86" s="88"/>
      <c r="BJ86" s="88"/>
      <c r="BK86" s="88"/>
    </row>
    <row r="87" spans="1:63">
      <c r="A87" s="60" t="s">
        <v>143</v>
      </c>
      <c r="C87" s="81" t="s">
        <v>370</v>
      </c>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row>
    <row r="88" spans="1:63">
      <c r="A88" s="60" t="s">
        <v>144</v>
      </c>
      <c r="C88" s="81" t="s">
        <v>371</v>
      </c>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row>
    <row r="89" spans="1:63">
      <c r="A89" s="60" t="s">
        <v>145</v>
      </c>
      <c r="C89" s="81" t="s">
        <v>372</v>
      </c>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row>
    <row r="90" spans="1:63">
      <c r="A90" s="60" t="s">
        <v>146</v>
      </c>
      <c r="C90" s="81" t="s">
        <v>373</v>
      </c>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row>
    <row r="91" spans="1:63">
      <c r="A91" s="60" t="s">
        <v>147</v>
      </c>
      <c r="C91" s="81" t="s">
        <v>374</v>
      </c>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c r="BI91" s="88"/>
      <c r="BJ91" s="88"/>
      <c r="BK91" s="88"/>
    </row>
    <row r="92" spans="1:63">
      <c r="A92" s="60" t="s">
        <v>148</v>
      </c>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row>
    <row r="93" spans="1:63">
      <c r="A93" s="60" t="s">
        <v>149</v>
      </c>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row>
    <row r="94" spans="1:63">
      <c r="A94" s="60" t="s">
        <v>150</v>
      </c>
      <c r="B94" s="60" t="s">
        <v>670</v>
      </c>
      <c r="D94" s="88"/>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row>
    <row r="95" spans="1:63">
      <c r="A95" s="60" t="s">
        <v>151</v>
      </c>
      <c r="C95" s="81" t="s">
        <v>659</v>
      </c>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88"/>
    </row>
    <row r="96" spans="1:63">
      <c r="A96" s="60" t="s">
        <v>152</v>
      </c>
      <c r="C96" s="81"/>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c r="BI96" s="88"/>
      <c r="BJ96" s="88"/>
      <c r="BK96" s="88"/>
    </row>
    <row r="97" spans="1:63">
      <c r="A97" s="60" t="s">
        <v>153</v>
      </c>
      <c r="C97" s="81" t="s">
        <v>666</v>
      </c>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row>
    <row r="98" spans="1:63">
      <c r="A98" s="60" t="s">
        <v>154</v>
      </c>
      <c r="C98" s="81" t="s">
        <v>667</v>
      </c>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c r="BI98" s="88"/>
      <c r="BJ98" s="88"/>
      <c r="BK98" s="88"/>
    </row>
    <row r="99" spans="1:63">
      <c r="A99" s="60" t="s">
        <v>155</v>
      </c>
      <c r="C99" s="81" t="s">
        <v>668</v>
      </c>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c r="BI99" s="88"/>
      <c r="BJ99" s="88"/>
      <c r="BK99" s="88"/>
    </row>
    <row r="100" spans="1:63">
      <c r="A100" s="60" t="s">
        <v>156</v>
      </c>
      <c r="C100" s="81" t="s">
        <v>669</v>
      </c>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c r="BI100" s="88"/>
      <c r="BJ100" s="88"/>
      <c r="BK100" s="88"/>
    </row>
    <row r="101" spans="1:63">
      <c r="A101" s="60" t="s">
        <v>157</v>
      </c>
      <c r="C101" s="81" t="s">
        <v>737</v>
      </c>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c r="BK101" s="88"/>
    </row>
    <row r="102" spans="1:63">
      <c r="A102" s="60" t="s">
        <v>158</v>
      </c>
      <c r="C102" s="81" t="s">
        <v>738</v>
      </c>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row>
    <row r="103" spans="1:63">
      <c r="A103" s="60" t="s">
        <v>159</v>
      </c>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s="66"/>
      <c r="BB103" s="66"/>
      <c r="BC103" s="66"/>
      <c r="BD103" s="66"/>
      <c r="BE103" s="66"/>
      <c r="BF103" s="66"/>
      <c r="BG103" s="66"/>
      <c r="BH103" s="66"/>
      <c r="BI103" s="66"/>
      <c r="BJ103" s="66"/>
      <c r="BK103" s="66"/>
    </row>
    <row r="104" spans="1:63">
      <c r="A104" s="60" t="s">
        <v>160</v>
      </c>
      <c r="B104" s="60" t="s">
        <v>671</v>
      </c>
      <c r="D104" s="88"/>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c r="BI104" s="66"/>
      <c r="BJ104" s="66"/>
      <c r="BK104" s="66"/>
    </row>
    <row r="105" spans="1:63">
      <c r="A105" s="60" t="s">
        <v>161</v>
      </c>
      <c r="C105" s="81" t="s">
        <v>659</v>
      </c>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c r="BK105" s="88"/>
    </row>
    <row r="106" spans="1:63">
      <c r="A106" s="60" t="s">
        <v>162</v>
      </c>
      <c r="C106" s="81"/>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c r="BK106" s="88"/>
    </row>
    <row r="107" spans="1:63">
      <c r="A107" s="60" t="s">
        <v>163</v>
      </c>
      <c r="C107" s="81" t="s">
        <v>666</v>
      </c>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88"/>
      <c r="BE107" s="88"/>
      <c r="BF107" s="88"/>
      <c r="BG107" s="88"/>
      <c r="BH107" s="88"/>
      <c r="BI107" s="88"/>
      <c r="BJ107" s="88"/>
      <c r="BK107" s="88"/>
    </row>
    <row r="108" spans="1:63">
      <c r="A108" s="60" t="s">
        <v>164</v>
      </c>
      <c r="C108" s="81" t="s">
        <v>667</v>
      </c>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c r="BI108" s="88"/>
      <c r="BJ108" s="88"/>
      <c r="BK108" s="88"/>
    </row>
    <row r="109" spans="1:63">
      <c r="A109" s="60" t="s">
        <v>165</v>
      </c>
      <c r="C109" s="81" t="s">
        <v>668</v>
      </c>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c r="BK109" s="88"/>
    </row>
    <row r="110" spans="1:63">
      <c r="A110" s="60" t="s">
        <v>166</v>
      </c>
      <c r="C110" s="81" t="s">
        <v>669</v>
      </c>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c r="BK110" s="88"/>
    </row>
    <row r="111" spans="1:63">
      <c r="A111" s="60" t="s">
        <v>167</v>
      </c>
      <c r="C111" s="81" t="s">
        <v>737</v>
      </c>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c r="BK111" s="88"/>
    </row>
    <row r="112" spans="1:63">
      <c r="A112" s="60" t="s">
        <v>168</v>
      </c>
      <c r="C112" s="81" t="s">
        <v>738</v>
      </c>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row>
    <row r="113" spans="1:63">
      <c r="A113" s="60" t="s">
        <v>169</v>
      </c>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c r="BI113" s="66"/>
      <c r="BJ113" s="66"/>
      <c r="BK113" s="66"/>
    </row>
    <row r="114" spans="1:63">
      <c r="A114" s="60" t="s">
        <v>170</v>
      </c>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66"/>
      <c r="BF114" s="66"/>
      <c r="BG114" s="66"/>
      <c r="BH114" s="66"/>
      <c r="BI114" s="66"/>
      <c r="BJ114" s="66"/>
      <c r="BK114" s="66"/>
    </row>
    <row r="115" spans="1:63">
      <c r="A115" s="60" t="s">
        <v>171</v>
      </c>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6"/>
      <c r="BI115" s="66"/>
      <c r="BJ115" s="66"/>
      <c r="BK115" s="66"/>
    </row>
    <row r="116" spans="1:63">
      <c r="A116" s="60" t="s">
        <v>172</v>
      </c>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row>
    <row r="117" spans="1:63">
      <c r="A117" s="60" t="s">
        <v>173</v>
      </c>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6"/>
      <c r="BH117" s="66"/>
      <c r="BI117" s="66"/>
      <c r="BJ117" s="66"/>
      <c r="BK117" s="66"/>
    </row>
    <row r="118" spans="1:63">
      <c r="A118" s="60" t="s">
        <v>174</v>
      </c>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c r="BD118" s="66"/>
      <c r="BE118" s="66"/>
      <c r="BF118" s="66"/>
      <c r="BG118" s="66"/>
      <c r="BH118" s="66"/>
      <c r="BI118" s="66"/>
      <c r="BJ118" s="66"/>
      <c r="BK118" s="66"/>
    </row>
    <row r="119" spans="1:63">
      <c r="A119" s="60" t="s">
        <v>175</v>
      </c>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row>
    <row r="120" spans="1:63">
      <c r="A120" s="60" t="s">
        <v>176</v>
      </c>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c r="BC120" s="66"/>
      <c r="BD120" s="66"/>
      <c r="BE120" s="66"/>
      <c r="BF120" s="66"/>
      <c r="BG120" s="66"/>
      <c r="BH120" s="66"/>
      <c r="BI120" s="66"/>
      <c r="BJ120" s="66"/>
      <c r="BK120" s="66"/>
    </row>
    <row r="121" spans="1:63">
      <c r="A121" s="60" t="s">
        <v>177</v>
      </c>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66"/>
      <c r="BF121" s="66"/>
      <c r="BG121" s="66"/>
      <c r="BH121" s="66"/>
      <c r="BI121" s="66"/>
      <c r="BJ121" s="66"/>
      <c r="BK121" s="66"/>
    </row>
    <row r="122" spans="1:63">
      <c r="A122" s="60" t="s">
        <v>178</v>
      </c>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c r="BI122" s="66"/>
      <c r="BJ122" s="66"/>
      <c r="BK122" s="66"/>
    </row>
    <row r="123" spans="1:63">
      <c r="A123" s="60" t="s">
        <v>179</v>
      </c>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66"/>
      <c r="BA123" s="66"/>
      <c r="BB123" s="66"/>
      <c r="BC123" s="66"/>
      <c r="BD123" s="66"/>
      <c r="BE123" s="66"/>
      <c r="BF123" s="66"/>
      <c r="BG123" s="66"/>
      <c r="BH123" s="66"/>
      <c r="BI123" s="66"/>
      <c r="BJ123" s="66"/>
      <c r="BK123" s="66"/>
    </row>
    <row r="124" spans="1:63">
      <c r="A124" s="60" t="s">
        <v>180</v>
      </c>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6"/>
      <c r="BI124" s="66"/>
      <c r="BJ124" s="66"/>
      <c r="BK124" s="66"/>
    </row>
    <row r="125" spans="1:63">
      <c r="A125" s="60" t="s">
        <v>181</v>
      </c>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c r="BI125" s="66"/>
      <c r="BJ125" s="66"/>
      <c r="BK125" s="66"/>
    </row>
    <row r="126" spans="1:63">
      <c r="A126" s="60" t="s">
        <v>182</v>
      </c>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row>
    <row r="127" spans="1:63">
      <c r="A127" s="60" t="s">
        <v>183</v>
      </c>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66"/>
      <c r="BC127" s="66"/>
      <c r="BD127" s="66"/>
      <c r="BE127" s="66"/>
      <c r="BF127" s="66"/>
      <c r="BG127" s="66"/>
      <c r="BH127" s="66"/>
      <c r="BI127" s="66"/>
      <c r="BJ127" s="66"/>
      <c r="BK127" s="66"/>
    </row>
    <row r="128" spans="1:63">
      <c r="A128" s="60" t="s">
        <v>184</v>
      </c>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66"/>
      <c r="BA128" s="66"/>
      <c r="BB128" s="66"/>
      <c r="BC128" s="66"/>
      <c r="BD128" s="66"/>
      <c r="BE128" s="66"/>
      <c r="BF128" s="66"/>
      <c r="BG128" s="66"/>
      <c r="BH128" s="66"/>
      <c r="BI128" s="66"/>
      <c r="BJ128" s="66"/>
      <c r="BK128" s="66"/>
    </row>
    <row r="129" spans="1:64">
      <c r="A129" s="60" t="s">
        <v>185</v>
      </c>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6"/>
      <c r="AZ129" s="66"/>
      <c r="BA129" s="66"/>
      <c r="BB129" s="66"/>
      <c r="BC129" s="66"/>
      <c r="BD129" s="66"/>
      <c r="BE129" s="66"/>
      <c r="BF129" s="66"/>
      <c r="BG129" s="66"/>
      <c r="BH129" s="66"/>
      <c r="BI129" s="66"/>
      <c r="BJ129" s="66"/>
      <c r="BK129" s="66"/>
    </row>
    <row r="130" spans="1:64">
      <c r="A130" s="60" t="s">
        <v>186</v>
      </c>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row>
    <row r="131" spans="1:64">
      <c r="A131" s="60" t="s">
        <v>187</v>
      </c>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c r="AQ131" s="66"/>
      <c r="AR131" s="66"/>
      <c r="AS131" s="66"/>
      <c r="AT131" s="66"/>
      <c r="AU131" s="66"/>
      <c r="AV131" s="66"/>
      <c r="AW131" s="66"/>
      <c r="AX131" s="66"/>
      <c r="AY131" s="66"/>
      <c r="AZ131" s="66"/>
      <c r="BA131" s="66"/>
      <c r="BB131" s="66"/>
      <c r="BC131" s="66"/>
      <c r="BD131" s="66"/>
      <c r="BE131" s="66"/>
      <c r="BF131" s="66"/>
      <c r="BG131" s="66"/>
      <c r="BH131" s="66"/>
      <c r="BI131" s="66"/>
      <c r="BJ131" s="66"/>
      <c r="BK131" s="66"/>
    </row>
    <row r="132" spans="1:64">
      <c r="A132" s="60" t="s">
        <v>188</v>
      </c>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c r="BC132" s="66"/>
      <c r="BD132" s="66"/>
      <c r="BE132" s="66"/>
      <c r="BF132" s="66"/>
      <c r="BG132" s="66"/>
      <c r="BH132" s="66"/>
      <c r="BI132" s="66"/>
      <c r="BJ132" s="66"/>
      <c r="BK132" s="66"/>
    </row>
    <row r="133" spans="1:64">
      <c r="A133" s="60" t="s">
        <v>189</v>
      </c>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c r="AR133" s="66"/>
      <c r="AS133" s="66"/>
      <c r="AT133" s="66"/>
      <c r="AU133" s="66"/>
      <c r="AV133" s="66"/>
      <c r="AW133" s="66"/>
      <c r="AX133" s="66"/>
      <c r="AY133" s="66"/>
      <c r="AZ133" s="66"/>
      <c r="BA133" s="66"/>
      <c r="BB133" s="66"/>
      <c r="BC133" s="66"/>
      <c r="BD133" s="66"/>
      <c r="BE133" s="66"/>
      <c r="BF133" s="66"/>
      <c r="BG133" s="66"/>
      <c r="BH133" s="66"/>
      <c r="BI133" s="66"/>
      <c r="BJ133" s="66"/>
      <c r="BK133" s="66"/>
    </row>
    <row r="134" spans="1:64">
      <c r="A134" s="60" t="s">
        <v>190</v>
      </c>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66"/>
      <c r="AP134" s="66"/>
      <c r="AQ134" s="66"/>
      <c r="AR134" s="66"/>
      <c r="AS134" s="66"/>
      <c r="AT134" s="66"/>
      <c r="AU134" s="66"/>
      <c r="AV134" s="66"/>
      <c r="AW134" s="66"/>
      <c r="AX134" s="66"/>
      <c r="AY134" s="66"/>
      <c r="AZ134" s="66"/>
      <c r="BA134" s="66"/>
      <c r="BB134" s="66"/>
      <c r="BC134" s="66"/>
      <c r="BD134" s="66"/>
      <c r="BE134" s="66"/>
      <c r="BF134" s="66"/>
      <c r="BG134" s="66"/>
      <c r="BH134" s="66"/>
      <c r="BI134" s="66"/>
      <c r="BJ134" s="66"/>
      <c r="BK134" s="66"/>
    </row>
    <row r="135" spans="1:64">
      <c r="A135" s="60" t="s">
        <v>191</v>
      </c>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c r="AN135" s="66"/>
      <c r="AO135" s="66"/>
      <c r="AP135" s="66"/>
      <c r="AQ135" s="66"/>
      <c r="AR135" s="66"/>
      <c r="AS135" s="66"/>
      <c r="AT135" s="66"/>
      <c r="AU135" s="66"/>
      <c r="AV135" s="66"/>
      <c r="AW135" s="66"/>
      <c r="AX135" s="66"/>
      <c r="AY135" s="66"/>
      <c r="AZ135" s="66"/>
      <c r="BA135" s="66"/>
      <c r="BB135" s="66"/>
      <c r="BC135" s="66"/>
      <c r="BD135" s="66"/>
      <c r="BE135" s="66"/>
      <c r="BF135" s="66"/>
      <c r="BG135" s="66"/>
      <c r="BH135" s="66"/>
      <c r="BI135" s="66"/>
      <c r="BJ135" s="66"/>
      <c r="BK135" s="66"/>
    </row>
    <row r="136" spans="1:64">
      <c r="A136" s="60" t="s">
        <v>192</v>
      </c>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c r="AN136" s="66"/>
      <c r="AO136" s="66"/>
      <c r="AP136" s="66"/>
      <c r="AQ136" s="66"/>
      <c r="AR136" s="66"/>
      <c r="AS136" s="66"/>
      <c r="AT136" s="66"/>
      <c r="AU136" s="66"/>
      <c r="AV136" s="66"/>
      <c r="AW136" s="66"/>
      <c r="AX136" s="66"/>
      <c r="AY136" s="66"/>
      <c r="AZ136" s="66"/>
      <c r="BA136" s="66"/>
      <c r="BB136" s="66"/>
      <c r="BC136" s="66"/>
      <c r="BD136" s="66"/>
      <c r="BE136" s="66"/>
      <c r="BF136" s="66"/>
      <c r="BG136" s="66"/>
      <c r="BH136" s="66"/>
      <c r="BI136" s="66"/>
      <c r="BJ136" s="66"/>
      <c r="BK136" s="66"/>
    </row>
    <row r="137" spans="1:64">
      <c r="A137" s="60" t="s">
        <v>193</v>
      </c>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c r="AL137" s="66"/>
      <c r="AM137" s="66"/>
      <c r="AN137" s="66"/>
      <c r="AO137" s="66"/>
      <c r="AP137" s="66"/>
      <c r="AQ137" s="66"/>
      <c r="AR137" s="66"/>
      <c r="AS137" s="66"/>
      <c r="AT137" s="66"/>
      <c r="AU137" s="66"/>
      <c r="AV137" s="66"/>
      <c r="AW137" s="66"/>
      <c r="AX137" s="66"/>
      <c r="AY137" s="66"/>
      <c r="AZ137" s="66"/>
      <c r="BA137" s="66"/>
      <c r="BB137" s="66"/>
      <c r="BC137" s="66"/>
      <c r="BD137" s="66"/>
      <c r="BE137" s="66"/>
      <c r="BF137" s="66"/>
      <c r="BG137" s="66"/>
      <c r="BH137" s="66"/>
      <c r="BI137" s="66"/>
      <c r="BJ137" s="66"/>
      <c r="BK137" s="66"/>
    </row>
    <row r="138" spans="1:64">
      <c r="A138" s="60" t="s">
        <v>194</v>
      </c>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c r="AM138" s="66"/>
      <c r="AN138" s="66"/>
      <c r="AO138" s="66"/>
      <c r="AP138" s="66"/>
      <c r="AQ138" s="66"/>
      <c r="AR138" s="66"/>
      <c r="AS138" s="66"/>
      <c r="AT138" s="66"/>
      <c r="AU138" s="66"/>
      <c r="AV138" s="66"/>
      <c r="AW138" s="66"/>
      <c r="AX138" s="66"/>
      <c r="AY138" s="66"/>
      <c r="AZ138" s="66"/>
      <c r="BA138" s="66"/>
      <c r="BB138" s="66"/>
      <c r="BC138" s="66"/>
      <c r="BD138" s="66"/>
      <c r="BE138" s="66"/>
      <c r="BF138" s="66"/>
      <c r="BG138" s="66"/>
      <c r="BH138" s="66"/>
      <c r="BI138" s="66"/>
      <c r="BJ138" s="66"/>
      <c r="BK138" s="66"/>
    </row>
    <row r="139" spans="1:64">
      <c r="A139" s="60" t="s">
        <v>195</v>
      </c>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c r="AV139" s="66"/>
      <c r="AW139" s="66"/>
      <c r="AX139" s="66"/>
      <c r="AY139" s="66"/>
      <c r="AZ139" s="66"/>
      <c r="BA139" s="66"/>
      <c r="BB139" s="66"/>
      <c r="BC139" s="66"/>
      <c r="BD139" s="66"/>
      <c r="BE139" s="66"/>
      <c r="BF139" s="66"/>
      <c r="BG139" s="66"/>
      <c r="BH139" s="66"/>
      <c r="BI139" s="66"/>
      <c r="BJ139" s="66"/>
      <c r="BK139" s="66"/>
    </row>
    <row r="140" spans="1:64">
      <c r="A140" s="60" t="s">
        <v>196</v>
      </c>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c r="AM140" s="66"/>
      <c r="AN140" s="66"/>
      <c r="AO140" s="66"/>
      <c r="AP140" s="66"/>
      <c r="AQ140" s="66"/>
      <c r="AR140" s="66"/>
      <c r="AS140" s="66"/>
      <c r="AT140" s="66"/>
      <c r="AU140" s="66"/>
      <c r="AV140" s="66"/>
      <c r="AW140" s="66"/>
      <c r="AX140" s="66"/>
      <c r="AY140" s="66"/>
      <c r="AZ140" s="66"/>
      <c r="BA140" s="66"/>
      <c r="BB140" s="66"/>
      <c r="BC140" s="66"/>
      <c r="BD140" s="66"/>
      <c r="BE140" s="66"/>
      <c r="BF140" s="66"/>
      <c r="BG140" s="66"/>
      <c r="BH140" s="66"/>
      <c r="BI140" s="66"/>
      <c r="BJ140" s="66"/>
      <c r="BK140" s="66"/>
    </row>
    <row r="141" spans="1:64">
      <c r="A141" s="60" t="s">
        <v>197</v>
      </c>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c r="AI141" s="66"/>
      <c r="AJ141" s="66"/>
      <c r="AK141" s="66"/>
      <c r="AL141" s="66"/>
      <c r="AM141" s="66"/>
      <c r="AN141" s="66"/>
      <c r="AO141" s="66"/>
      <c r="AP141" s="66"/>
      <c r="AQ141" s="66"/>
      <c r="AR141" s="66"/>
      <c r="AS141" s="66"/>
      <c r="AT141" s="66"/>
      <c r="AU141" s="66"/>
      <c r="AV141" s="66"/>
      <c r="AW141" s="66"/>
      <c r="AX141" s="66"/>
      <c r="AY141" s="66"/>
      <c r="AZ141" s="66"/>
      <c r="BA141" s="66"/>
      <c r="BB141" s="66"/>
      <c r="BC141" s="66"/>
      <c r="BD141" s="66"/>
      <c r="BE141" s="66"/>
      <c r="BF141" s="66"/>
      <c r="BG141" s="66"/>
      <c r="BH141" s="66"/>
      <c r="BI141" s="66"/>
      <c r="BJ141" s="66"/>
      <c r="BK141" s="66"/>
    </row>
    <row r="142" spans="1:64">
      <c r="A142" s="60" t="s">
        <v>198</v>
      </c>
      <c r="B142" s="60" t="s">
        <v>442</v>
      </c>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c r="AM142" s="66"/>
      <c r="AN142" s="66"/>
      <c r="AO142" s="66"/>
      <c r="AP142" s="66"/>
      <c r="AQ142" s="66"/>
      <c r="AR142" s="66"/>
      <c r="AS142" s="66"/>
      <c r="AT142" s="66"/>
      <c r="AU142" s="66"/>
      <c r="AV142" s="66"/>
      <c r="AW142" s="66"/>
      <c r="AX142" s="66"/>
      <c r="AY142" s="66"/>
      <c r="AZ142" s="66"/>
      <c r="BA142" s="66"/>
      <c r="BB142" s="66"/>
      <c r="BC142" s="66"/>
      <c r="BD142" s="66"/>
      <c r="BE142" s="66"/>
      <c r="BF142" s="66"/>
      <c r="BG142" s="66"/>
      <c r="BH142" s="66"/>
      <c r="BI142" s="66"/>
      <c r="BJ142" s="66"/>
      <c r="BK142" s="66"/>
    </row>
    <row r="143" spans="1:64">
      <c r="A143" s="60" t="s">
        <v>199</v>
      </c>
      <c r="C143" s="81" t="s">
        <v>383</v>
      </c>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88"/>
      <c r="AM143" s="88"/>
      <c r="AN143" s="88"/>
      <c r="AO143" s="88"/>
      <c r="AP143" s="88"/>
      <c r="AQ143" s="88"/>
      <c r="AR143" s="88"/>
      <c r="AS143" s="88"/>
      <c r="AT143" s="88"/>
      <c r="AU143" s="88"/>
      <c r="AV143" s="88"/>
      <c r="AW143" s="88"/>
      <c r="AX143" s="88"/>
      <c r="AY143" s="88"/>
      <c r="AZ143" s="88"/>
      <c r="BA143" s="88"/>
      <c r="BB143" s="88"/>
      <c r="BC143" s="88"/>
      <c r="BD143" s="88"/>
      <c r="BE143" s="88"/>
      <c r="BF143" s="88"/>
      <c r="BG143" s="88"/>
      <c r="BH143" s="88"/>
      <c r="BI143" s="88"/>
      <c r="BJ143" s="88"/>
      <c r="BK143" s="88"/>
      <c r="BL143" s="92"/>
    </row>
    <row r="144" spans="1:64">
      <c r="A144" s="60" t="s">
        <v>200</v>
      </c>
      <c r="C144" s="81" t="s">
        <v>384</v>
      </c>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c r="AG144" s="88"/>
      <c r="AH144" s="88"/>
      <c r="AI144" s="88"/>
      <c r="AJ144" s="88"/>
      <c r="AK144" s="88"/>
      <c r="AL144" s="88"/>
      <c r="AM144" s="88"/>
      <c r="AN144" s="88"/>
      <c r="AO144" s="88"/>
      <c r="AP144" s="88"/>
      <c r="AQ144" s="88"/>
      <c r="AR144" s="88"/>
      <c r="AS144" s="88"/>
      <c r="AT144" s="88"/>
      <c r="AU144" s="88"/>
      <c r="AV144" s="88"/>
      <c r="AW144" s="88"/>
      <c r="AX144" s="88"/>
      <c r="AY144" s="88"/>
      <c r="AZ144" s="88"/>
      <c r="BA144" s="88"/>
      <c r="BB144" s="88"/>
      <c r="BC144" s="88"/>
      <c r="BD144" s="88"/>
      <c r="BE144" s="88"/>
      <c r="BF144" s="88"/>
      <c r="BG144" s="88"/>
      <c r="BH144" s="88"/>
      <c r="BI144" s="88"/>
      <c r="BJ144" s="88"/>
      <c r="BK144" s="88"/>
      <c r="BL144" s="92"/>
    </row>
    <row r="145" spans="1:64">
      <c r="A145" s="60" t="s">
        <v>201</v>
      </c>
      <c r="C145" s="81" t="s">
        <v>385</v>
      </c>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c r="AG145" s="88"/>
      <c r="AH145" s="88"/>
      <c r="AI145" s="88"/>
      <c r="AJ145" s="88"/>
      <c r="AK145" s="88"/>
      <c r="AL145" s="88"/>
      <c r="AM145" s="88"/>
      <c r="AN145" s="88"/>
      <c r="AO145" s="88"/>
      <c r="AP145" s="88"/>
      <c r="AQ145" s="88"/>
      <c r="AR145" s="88"/>
      <c r="AS145" s="88"/>
      <c r="AT145" s="88"/>
      <c r="AU145" s="88"/>
      <c r="AV145" s="88"/>
      <c r="AW145" s="88"/>
      <c r="AX145" s="88"/>
      <c r="AY145" s="88"/>
      <c r="AZ145" s="88"/>
      <c r="BA145" s="88"/>
      <c r="BB145" s="88"/>
      <c r="BC145" s="88"/>
      <c r="BD145" s="88"/>
      <c r="BE145" s="88"/>
      <c r="BF145" s="88"/>
      <c r="BG145" s="88"/>
      <c r="BH145" s="88"/>
      <c r="BI145" s="88"/>
      <c r="BJ145" s="88"/>
      <c r="BK145" s="88"/>
      <c r="BL145" s="92"/>
    </row>
    <row r="146" spans="1:64">
      <c r="A146" s="60" t="s">
        <v>202</v>
      </c>
      <c r="C146" s="81" t="s">
        <v>386</v>
      </c>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c r="AG146" s="88"/>
      <c r="AH146" s="88"/>
      <c r="AI146" s="88"/>
      <c r="AJ146" s="88"/>
      <c r="AK146" s="88"/>
      <c r="AL146" s="88"/>
      <c r="AM146" s="88"/>
      <c r="AN146" s="88"/>
      <c r="AO146" s="88"/>
      <c r="AP146" s="88"/>
      <c r="AQ146" s="88"/>
      <c r="AR146" s="88"/>
      <c r="AS146" s="88"/>
      <c r="AT146" s="88"/>
      <c r="AU146" s="88"/>
      <c r="AV146" s="88"/>
      <c r="AW146" s="88"/>
      <c r="AX146" s="88"/>
      <c r="AY146" s="88"/>
      <c r="AZ146" s="88"/>
      <c r="BA146" s="88"/>
      <c r="BB146" s="88"/>
      <c r="BC146" s="88"/>
      <c r="BD146" s="88"/>
      <c r="BE146" s="88"/>
      <c r="BF146" s="88"/>
      <c r="BG146" s="88"/>
      <c r="BH146" s="88"/>
      <c r="BI146" s="88"/>
      <c r="BJ146" s="88"/>
      <c r="BK146" s="88"/>
      <c r="BL146" s="92"/>
    </row>
    <row r="147" spans="1:64">
      <c r="A147" s="60" t="s">
        <v>203</v>
      </c>
      <c r="C147" s="81" t="s">
        <v>387</v>
      </c>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c r="AG147" s="88"/>
      <c r="AH147" s="88"/>
      <c r="AI147" s="88"/>
      <c r="AJ147" s="88"/>
      <c r="AK147" s="88"/>
      <c r="AL147" s="88"/>
      <c r="AM147" s="88"/>
      <c r="AN147" s="88"/>
      <c r="AO147" s="88"/>
      <c r="AP147" s="88"/>
      <c r="AQ147" s="88"/>
      <c r="AR147" s="88"/>
      <c r="AS147" s="88"/>
      <c r="AT147" s="88"/>
      <c r="AU147" s="88"/>
      <c r="AV147" s="88"/>
      <c r="AW147" s="88"/>
      <c r="AX147" s="88"/>
      <c r="AY147" s="88"/>
      <c r="AZ147" s="88"/>
      <c r="BA147" s="88"/>
      <c r="BB147" s="88"/>
      <c r="BC147" s="88"/>
      <c r="BD147" s="88"/>
      <c r="BE147" s="88"/>
      <c r="BF147" s="88"/>
      <c r="BG147" s="88"/>
      <c r="BH147" s="88"/>
      <c r="BI147" s="88"/>
      <c r="BJ147" s="88"/>
      <c r="BK147" s="88"/>
      <c r="BL147" s="92"/>
    </row>
    <row r="148" spans="1:64">
      <c r="A148" s="60" t="s">
        <v>204</v>
      </c>
      <c r="C148" s="81" t="s">
        <v>388</v>
      </c>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88"/>
      <c r="AS148" s="88"/>
      <c r="AT148" s="88"/>
      <c r="AU148" s="88"/>
      <c r="AV148" s="88"/>
      <c r="AW148" s="88"/>
      <c r="AX148" s="88"/>
      <c r="AY148" s="88"/>
      <c r="AZ148" s="88"/>
      <c r="BA148" s="88"/>
      <c r="BB148" s="88"/>
      <c r="BC148" s="88"/>
      <c r="BD148" s="88"/>
      <c r="BE148" s="88"/>
      <c r="BF148" s="88"/>
      <c r="BG148" s="88"/>
      <c r="BH148" s="88"/>
      <c r="BI148" s="88"/>
      <c r="BJ148" s="88"/>
      <c r="BK148" s="88"/>
      <c r="BL148" s="92"/>
    </row>
    <row r="149" spans="1:64">
      <c r="A149" s="60" t="s">
        <v>205</v>
      </c>
      <c r="C149" s="81" t="s">
        <v>389</v>
      </c>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c r="AQ149" s="88"/>
      <c r="AR149" s="88"/>
      <c r="AS149" s="88"/>
      <c r="AT149" s="88"/>
      <c r="AU149" s="88"/>
      <c r="AV149" s="88"/>
      <c r="AW149" s="88"/>
      <c r="AX149" s="88"/>
      <c r="AY149" s="88"/>
      <c r="AZ149" s="88"/>
      <c r="BA149" s="88"/>
      <c r="BB149" s="88"/>
      <c r="BC149" s="88"/>
      <c r="BD149" s="88"/>
      <c r="BE149" s="88"/>
      <c r="BF149" s="88"/>
      <c r="BG149" s="88"/>
      <c r="BH149" s="88"/>
      <c r="BI149" s="88"/>
      <c r="BJ149" s="88"/>
      <c r="BK149" s="88"/>
      <c r="BL149" s="92"/>
    </row>
    <row r="150" spans="1:64">
      <c r="A150" s="60" t="s">
        <v>206</v>
      </c>
      <c r="C150" s="81" t="s">
        <v>390</v>
      </c>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K150" s="88"/>
      <c r="AL150" s="88"/>
      <c r="AM150" s="88"/>
      <c r="AN150" s="88"/>
      <c r="AO150" s="88"/>
      <c r="AP150" s="88"/>
      <c r="AQ150" s="88"/>
      <c r="AR150" s="88"/>
      <c r="AS150" s="88"/>
      <c r="AT150" s="88"/>
      <c r="AU150" s="88"/>
      <c r="AV150" s="88"/>
      <c r="AW150" s="88"/>
      <c r="AX150" s="88"/>
      <c r="AY150" s="88"/>
      <c r="AZ150" s="88"/>
      <c r="BA150" s="88"/>
      <c r="BB150" s="88"/>
      <c r="BC150" s="88"/>
      <c r="BD150" s="88"/>
      <c r="BE150" s="88"/>
      <c r="BF150" s="88"/>
      <c r="BG150" s="88"/>
      <c r="BH150" s="88"/>
      <c r="BI150" s="88"/>
      <c r="BJ150" s="88"/>
      <c r="BK150" s="88"/>
      <c r="BL150" s="92"/>
    </row>
    <row r="151" spans="1:64">
      <c r="A151" s="60" t="s">
        <v>207</v>
      </c>
      <c r="C151" s="81" t="s">
        <v>391</v>
      </c>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88"/>
      <c r="AO151" s="88"/>
      <c r="AP151" s="88"/>
      <c r="AQ151" s="88"/>
      <c r="AR151" s="88"/>
      <c r="AS151" s="88"/>
      <c r="AT151" s="88"/>
      <c r="AU151" s="88"/>
      <c r="AV151" s="88"/>
      <c r="AW151" s="88"/>
      <c r="AX151" s="88"/>
      <c r="AY151" s="88"/>
      <c r="AZ151" s="88"/>
      <c r="BA151" s="88"/>
      <c r="BB151" s="88"/>
      <c r="BC151" s="88"/>
      <c r="BD151" s="88"/>
      <c r="BE151" s="88"/>
      <c r="BF151" s="88"/>
      <c r="BG151" s="88"/>
      <c r="BH151" s="88"/>
      <c r="BI151" s="88"/>
      <c r="BJ151" s="88"/>
      <c r="BK151" s="88"/>
      <c r="BL151" s="92"/>
    </row>
    <row r="152" spans="1:64">
      <c r="A152" s="60" t="s">
        <v>208</v>
      </c>
      <c r="C152" s="81" t="s">
        <v>392</v>
      </c>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c r="AG152" s="88"/>
      <c r="AH152" s="88"/>
      <c r="AI152" s="88"/>
      <c r="AJ152" s="88"/>
      <c r="AK152" s="88"/>
      <c r="AL152" s="88"/>
      <c r="AM152" s="88"/>
      <c r="AN152" s="88"/>
      <c r="AO152" s="88"/>
      <c r="AP152" s="88"/>
      <c r="AQ152" s="88"/>
      <c r="AR152" s="88"/>
      <c r="AS152" s="88"/>
      <c r="AT152" s="88"/>
      <c r="AU152" s="88"/>
      <c r="AV152" s="88"/>
      <c r="AW152" s="88"/>
      <c r="AX152" s="88"/>
      <c r="AY152" s="88"/>
      <c r="AZ152" s="88"/>
      <c r="BA152" s="88"/>
      <c r="BB152" s="88"/>
      <c r="BC152" s="88"/>
      <c r="BD152" s="88"/>
      <c r="BE152" s="88"/>
      <c r="BF152" s="88"/>
      <c r="BG152" s="88"/>
      <c r="BH152" s="88"/>
      <c r="BI152" s="88"/>
      <c r="BJ152" s="88"/>
      <c r="BK152" s="88"/>
      <c r="BL152" s="92"/>
    </row>
    <row r="153" spans="1:64">
      <c r="A153" s="60" t="s">
        <v>209</v>
      </c>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66"/>
      <c r="AP153" s="66"/>
      <c r="AQ153" s="66"/>
      <c r="AR153" s="66"/>
      <c r="AS153" s="66"/>
      <c r="AT153" s="66"/>
      <c r="AU153" s="66"/>
      <c r="AV153" s="66"/>
      <c r="AW153" s="66"/>
      <c r="AX153" s="66"/>
      <c r="AY153" s="66"/>
      <c r="AZ153" s="66"/>
      <c r="BA153" s="66"/>
      <c r="BB153" s="66"/>
      <c r="BC153" s="66"/>
      <c r="BD153" s="66"/>
      <c r="BE153" s="66"/>
      <c r="BF153" s="66"/>
      <c r="BG153" s="66"/>
      <c r="BH153" s="66"/>
      <c r="BI153" s="66"/>
      <c r="BJ153" s="66"/>
      <c r="BK153" s="66"/>
    </row>
    <row r="154" spans="1:64">
      <c r="A154" s="60" t="s">
        <v>210</v>
      </c>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c r="AL154" s="66"/>
      <c r="AM154" s="66"/>
      <c r="AN154" s="66"/>
      <c r="AO154" s="66"/>
      <c r="AP154" s="66"/>
      <c r="AQ154" s="66"/>
      <c r="AR154" s="66"/>
      <c r="AS154" s="66"/>
      <c r="AT154" s="66"/>
      <c r="AU154" s="66"/>
      <c r="AV154" s="66"/>
      <c r="AW154" s="66"/>
      <c r="AX154" s="66"/>
      <c r="AY154" s="66"/>
      <c r="AZ154" s="66"/>
      <c r="BA154" s="66"/>
      <c r="BB154" s="66"/>
      <c r="BC154" s="66"/>
      <c r="BD154" s="66"/>
      <c r="BE154" s="66"/>
      <c r="BF154" s="66"/>
      <c r="BG154" s="66"/>
      <c r="BH154" s="66"/>
      <c r="BI154" s="66"/>
      <c r="BJ154" s="66"/>
      <c r="BK154" s="66"/>
    </row>
    <row r="155" spans="1:64">
      <c r="A155" s="60" t="s">
        <v>211</v>
      </c>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c r="AN155" s="66"/>
      <c r="AO155" s="66"/>
      <c r="AP155" s="66"/>
      <c r="AQ155" s="66"/>
      <c r="AR155" s="66"/>
      <c r="AS155" s="66"/>
      <c r="AT155" s="66"/>
      <c r="AU155" s="66"/>
      <c r="AV155" s="66"/>
      <c r="AW155" s="66"/>
      <c r="AX155" s="66"/>
      <c r="AY155" s="66"/>
      <c r="AZ155" s="66"/>
      <c r="BA155" s="66"/>
      <c r="BB155" s="66"/>
      <c r="BC155" s="66"/>
      <c r="BD155" s="66"/>
      <c r="BE155" s="66"/>
      <c r="BF155" s="66"/>
      <c r="BG155" s="66"/>
      <c r="BH155" s="66"/>
      <c r="BI155" s="66"/>
      <c r="BJ155" s="66"/>
      <c r="BK155" s="66"/>
    </row>
    <row r="156" spans="1:64">
      <c r="A156" s="60" t="s">
        <v>212</v>
      </c>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c r="AQ156" s="66"/>
      <c r="AR156" s="66"/>
      <c r="AS156" s="66"/>
      <c r="AT156" s="66"/>
      <c r="AU156" s="66"/>
      <c r="AV156" s="66"/>
      <c r="AW156" s="66"/>
      <c r="AX156" s="66"/>
      <c r="AY156" s="66"/>
      <c r="AZ156" s="66"/>
      <c r="BA156" s="66"/>
      <c r="BB156" s="66"/>
      <c r="BC156" s="66"/>
      <c r="BD156" s="66"/>
      <c r="BE156" s="66"/>
      <c r="BF156" s="66"/>
      <c r="BG156" s="66"/>
      <c r="BH156" s="66"/>
      <c r="BI156" s="66"/>
      <c r="BJ156" s="66"/>
      <c r="BK156" s="66"/>
    </row>
    <row r="157" spans="1:64">
      <c r="A157" s="60" t="s">
        <v>213</v>
      </c>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66"/>
      <c r="AP157" s="66"/>
      <c r="AQ157" s="66"/>
      <c r="AR157" s="66"/>
      <c r="AS157" s="66"/>
      <c r="AT157" s="66"/>
      <c r="AU157" s="66"/>
      <c r="AV157" s="66"/>
      <c r="AW157" s="66"/>
      <c r="AX157" s="66"/>
      <c r="AY157" s="66"/>
      <c r="AZ157" s="66"/>
      <c r="BA157" s="66"/>
      <c r="BB157" s="66"/>
      <c r="BC157" s="66"/>
      <c r="BD157" s="66"/>
      <c r="BE157" s="66"/>
      <c r="BF157" s="66"/>
      <c r="BG157" s="66"/>
      <c r="BH157" s="66"/>
      <c r="BI157" s="66"/>
      <c r="BJ157" s="66"/>
      <c r="BK157" s="66"/>
    </row>
    <row r="158" spans="1:64">
      <c r="A158" s="60" t="s">
        <v>214</v>
      </c>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c r="AL158" s="66"/>
      <c r="AM158" s="66"/>
      <c r="AN158" s="66"/>
      <c r="AO158" s="66"/>
      <c r="AP158" s="66"/>
      <c r="AQ158" s="66"/>
      <c r="AR158" s="66"/>
      <c r="AS158" s="66"/>
      <c r="AT158" s="66"/>
      <c r="AU158" s="66"/>
      <c r="AV158" s="66"/>
      <c r="AW158" s="66"/>
      <c r="AX158" s="66"/>
      <c r="AY158" s="66"/>
      <c r="AZ158" s="66"/>
      <c r="BA158" s="66"/>
      <c r="BB158" s="66"/>
      <c r="BC158" s="66"/>
      <c r="BD158" s="66"/>
      <c r="BE158" s="66"/>
      <c r="BF158" s="66"/>
      <c r="BG158" s="66"/>
      <c r="BH158" s="66"/>
      <c r="BI158" s="66"/>
      <c r="BJ158" s="66"/>
      <c r="BK158" s="66"/>
    </row>
    <row r="159" spans="1:64">
      <c r="A159" s="60" t="s">
        <v>215</v>
      </c>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c r="AH159" s="66"/>
      <c r="AI159" s="66"/>
      <c r="AJ159" s="66"/>
      <c r="AK159" s="66"/>
      <c r="AL159" s="66"/>
      <c r="AM159" s="66"/>
      <c r="AN159" s="66"/>
      <c r="AO159" s="66"/>
      <c r="AP159" s="66"/>
      <c r="AQ159" s="66"/>
      <c r="AR159" s="66"/>
      <c r="AS159" s="66"/>
      <c r="AT159" s="66"/>
      <c r="AU159" s="66"/>
      <c r="AV159" s="66"/>
      <c r="AW159" s="66"/>
      <c r="AX159" s="66"/>
      <c r="AY159" s="66"/>
      <c r="AZ159" s="66"/>
      <c r="BA159" s="66"/>
      <c r="BB159" s="66"/>
      <c r="BC159" s="66"/>
      <c r="BD159" s="66"/>
      <c r="BE159" s="66"/>
      <c r="BF159" s="66"/>
      <c r="BG159" s="66"/>
      <c r="BH159" s="66"/>
      <c r="BI159" s="66"/>
      <c r="BJ159" s="66"/>
      <c r="BK159" s="66"/>
    </row>
    <row r="160" spans="1:64">
      <c r="A160" s="60" t="s">
        <v>216</v>
      </c>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c r="AI160" s="66"/>
      <c r="AJ160" s="66"/>
      <c r="AK160" s="66"/>
      <c r="AL160" s="66"/>
      <c r="AM160" s="66"/>
      <c r="AN160" s="66"/>
      <c r="AO160" s="66"/>
      <c r="AP160" s="66"/>
      <c r="AQ160" s="66"/>
      <c r="AR160" s="66"/>
      <c r="AS160" s="66"/>
      <c r="AT160" s="66"/>
      <c r="AU160" s="66"/>
      <c r="AV160" s="66"/>
      <c r="AW160" s="66"/>
      <c r="AX160" s="66"/>
      <c r="AY160" s="66"/>
      <c r="AZ160" s="66"/>
      <c r="BA160" s="66"/>
      <c r="BB160" s="66"/>
      <c r="BC160" s="66"/>
      <c r="BD160" s="66"/>
      <c r="BE160" s="66"/>
      <c r="BF160" s="66"/>
      <c r="BG160" s="66"/>
      <c r="BH160" s="66"/>
      <c r="BI160" s="66"/>
      <c r="BJ160" s="66"/>
      <c r="BK160" s="66"/>
    </row>
    <row r="161" spans="1:64">
      <c r="A161" s="60" t="s">
        <v>217</v>
      </c>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c r="AI161" s="66"/>
      <c r="AJ161" s="66"/>
      <c r="AK161" s="66"/>
      <c r="AL161" s="66"/>
      <c r="AM161" s="66"/>
      <c r="AN161" s="66"/>
      <c r="AO161" s="66"/>
      <c r="AP161" s="66"/>
      <c r="AQ161" s="66"/>
      <c r="AR161" s="66"/>
      <c r="AS161" s="66"/>
      <c r="AT161" s="66"/>
      <c r="AU161" s="66"/>
      <c r="AV161" s="66"/>
      <c r="AW161" s="66"/>
      <c r="AX161" s="66"/>
      <c r="AY161" s="66"/>
      <c r="AZ161" s="66"/>
      <c r="BA161" s="66"/>
      <c r="BB161" s="66"/>
      <c r="BC161" s="66"/>
      <c r="BD161" s="66"/>
      <c r="BE161" s="66"/>
      <c r="BF161" s="66"/>
      <c r="BG161" s="66"/>
      <c r="BH161" s="66"/>
      <c r="BI161" s="66"/>
      <c r="BJ161" s="66"/>
      <c r="BK161" s="66"/>
    </row>
    <row r="162" spans="1:64">
      <c r="A162" s="60" t="s">
        <v>218</v>
      </c>
      <c r="C162" s="81" t="s">
        <v>393</v>
      </c>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92"/>
    </row>
    <row r="163" spans="1:64">
      <c r="A163" s="60" t="s">
        <v>219</v>
      </c>
      <c r="C163" s="81" t="s">
        <v>394</v>
      </c>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92"/>
    </row>
    <row r="164" spans="1:64">
      <c r="A164" s="60" t="s">
        <v>220</v>
      </c>
      <c r="C164" s="81" t="s">
        <v>395</v>
      </c>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92"/>
    </row>
    <row r="165" spans="1:64">
      <c r="A165" s="60" t="s">
        <v>221</v>
      </c>
      <c r="C165" s="81" t="s">
        <v>396</v>
      </c>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c r="AG165" s="88"/>
      <c r="AH165" s="88"/>
      <c r="AI165" s="88"/>
      <c r="AJ165" s="88"/>
      <c r="AK165" s="88"/>
      <c r="AL165" s="88"/>
      <c r="AM165" s="88"/>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92"/>
    </row>
    <row r="166" spans="1:64">
      <c r="A166" s="60" t="s">
        <v>222</v>
      </c>
      <c r="C166" s="81" t="s">
        <v>397</v>
      </c>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92"/>
    </row>
    <row r="167" spans="1:64">
      <c r="A167" s="60" t="s">
        <v>223</v>
      </c>
      <c r="C167" s="81" t="s">
        <v>398</v>
      </c>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92"/>
    </row>
    <row r="168" spans="1:64">
      <c r="A168" s="60" t="s">
        <v>224</v>
      </c>
      <c r="C168" s="81" t="s">
        <v>399</v>
      </c>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92"/>
    </row>
    <row r="169" spans="1:64">
      <c r="A169" s="60" t="s">
        <v>225</v>
      </c>
      <c r="C169" s="81" t="s">
        <v>400</v>
      </c>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92"/>
    </row>
    <row r="170" spans="1:64">
      <c r="A170" s="60" t="s">
        <v>226</v>
      </c>
      <c r="C170" s="81" t="s">
        <v>401</v>
      </c>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88"/>
      <c r="BK170" s="88"/>
      <c r="BL170" s="92"/>
    </row>
    <row r="171" spans="1:64">
      <c r="A171" s="60" t="s">
        <v>227</v>
      </c>
      <c r="C171" s="81" t="s">
        <v>402</v>
      </c>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92"/>
    </row>
    <row r="172" spans="1:64">
      <c r="A172" s="60" t="s">
        <v>228</v>
      </c>
      <c r="C172" s="81" t="s">
        <v>971</v>
      </c>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c r="AD172" s="92"/>
      <c r="AE172" s="92"/>
      <c r="AF172" s="92"/>
      <c r="AG172" s="92"/>
      <c r="AH172" s="92"/>
      <c r="AI172" s="92"/>
      <c r="AJ172" s="92"/>
      <c r="AK172" s="92"/>
      <c r="AL172" s="92"/>
      <c r="AM172" s="92"/>
      <c r="AN172" s="92"/>
      <c r="AO172" s="92"/>
      <c r="AP172" s="92"/>
      <c r="AQ172" s="92"/>
      <c r="AR172" s="92"/>
      <c r="AS172" s="92"/>
      <c r="AT172" s="92"/>
      <c r="AU172" s="92"/>
      <c r="AV172" s="92"/>
      <c r="AW172" s="92"/>
      <c r="AX172" s="92"/>
      <c r="AY172" s="92"/>
      <c r="AZ172" s="92"/>
      <c r="BA172" s="92"/>
      <c r="BB172" s="92"/>
      <c r="BC172" s="92"/>
      <c r="BD172" s="92"/>
      <c r="BE172" s="92"/>
      <c r="BF172" s="92"/>
      <c r="BG172" s="92"/>
      <c r="BH172" s="92"/>
      <c r="BI172" s="92"/>
      <c r="BJ172" s="92"/>
      <c r="BK172" s="92"/>
      <c r="BL172" s="92"/>
    </row>
    <row r="173" spans="1:64">
      <c r="A173" s="60" t="s">
        <v>229</v>
      </c>
      <c r="C173" s="81" t="s">
        <v>972</v>
      </c>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c r="AG173" s="92"/>
      <c r="AH173" s="92"/>
      <c r="AI173" s="92"/>
      <c r="AJ173" s="92"/>
      <c r="AK173" s="92"/>
      <c r="AL173" s="92"/>
      <c r="AM173" s="92"/>
      <c r="AN173" s="92"/>
      <c r="AO173" s="92"/>
      <c r="AP173" s="92"/>
      <c r="AQ173" s="92"/>
      <c r="AR173" s="92"/>
      <c r="AS173" s="92"/>
      <c r="AT173" s="92"/>
      <c r="AU173" s="92"/>
      <c r="AV173" s="92"/>
      <c r="AW173" s="92"/>
      <c r="AX173" s="92"/>
      <c r="AY173" s="92"/>
      <c r="AZ173" s="92"/>
      <c r="BA173" s="92"/>
      <c r="BB173" s="92"/>
      <c r="BC173" s="92"/>
      <c r="BD173" s="92"/>
      <c r="BE173" s="92"/>
      <c r="BF173" s="92"/>
      <c r="BG173" s="92"/>
      <c r="BH173" s="92"/>
      <c r="BI173" s="92"/>
      <c r="BJ173" s="92"/>
      <c r="BK173" s="92"/>
      <c r="BL173" s="92"/>
    </row>
    <row r="174" spans="1:64">
      <c r="A174" s="60" t="s">
        <v>230</v>
      </c>
      <c r="C174" s="81" t="s">
        <v>973</v>
      </c>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c r="AG174" s="92"/>
      <c r="AH174" s="92"/>
      <c r="AI174" s="92"/>
      <c r="AJ174" s="92"/>
      <c r="AK174" s="92"/>
      <c r="AL174" s="92"/>
      <c r="AM174" s="92"/>
      <c r="AN174" s="92"/>
      <c r="AO174" s="92"/>
      <c r="AP174" s="92"/>
      <c r="AQ174" s="92"/>
      <c r="AR174" s="92"/>
      <c r="AS174" s="92"/>
      <c r="AT174" s="92"/>
      <c r="AU174" s="92"/>
      <c r="AV174" s="92"/>
      <c r="AW174" s="92"/>
      <c r="AX174" s="92"/>
      <c r="AY174" s="92"/>
      <c r="AZ174" s="92"/>
      <c r="BA174" s="92"/>
      <c r="BB174" s="92"/>
      <c r="BC174" s="92"/>
      <c r="BD174" s="92"/>
      <c r="BE174" s="92"/>
      <c r="BF174" s="92"/>
      <c r="BG174" s="92"/>
      <c r="BH174" s="92"/>
      <c r="BI174" s="92"/>
      <c r="BJ174" s="92"/>
      <c r="BK174" s="92"/>
      <c r="BL174" s="92"/>
    </row>
    <row r="175" spans="1:64">
      <c r="A175" s="60" t="s">
        <v>231</v>
      </c>
      <c r="C175" s="81" t="s">
        <v>974</v>
      </c>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c r="AB175" s="92"/>
      <c r="AC175" s="92"/>
      <c r="AD175" s="92"/>
      <c r="AE175" s="92"/>
      <c r="AF175" s="92"/>
      <c r="AG175" s="92"/>
      <c r="AH175" s="92"/>
      <c r="AI175" s="92"/>
      <c r="AJ175" s="92"/>
      <c r="AK175" s="92"/>
      <c r="AL175" s="92"/>
      <c r="AM175" s="92"/>
      <c r="AN175" s="92"/>
      <c r="AO175" s="92"/>
      <c r="AP175" s="92"/>
      <c r="AQ175" s="92"/>
      <c r="AR175" s="92"/>
      <c r="AS175" s="92"/>
      <c r="AT175" s="92"/>
      <c r="AU175" s="92"/>
      <c r="AV175" s="92"/>
      <c r="AW175" s="92"/>
      <c r="AX175" s="92"/>
      <c r="AY175" s="92"/>
      <c r="AZ175" s="92"/>
      <c r="BA175" s="92"/>
      <c r="BB175" s="92"/>
      <c r="BC175" s="92"/>
      <c r="BD175" s="92"/>
      <c r="BE175" s="92"/>
      <c r="BF175" s="92"/>
      <c r="BG175" s="92"/>
      <c r="BH175" s="92"/>
      <c r="BI175" s="92"/>
      <c r="BJ175" s="92"/>
      <c r="BK175" s="92"/>
      <c r="BL175" s="92"/>
    </row>
    <row r="176" spans="1:64">
      <c r="A176" s="60" t="s">
        <v>232</v>
      </c>
      <c r="C176" s="81" t="s">
        <v>975</v>
      </c>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c r="AE176" s="92"/>
      <c r="AF176" s="92"/>
      <c r="AG176" s="92"/>
      <c r="AH176" s="92"/>
      <c r="AI176" s="92"/>
      <c r="AJ176" s="92"/>
      <c r="AK176" s="92"/>
      <c r="AL176" s="92"/>
      <c r="AM176" s="92"/>
      <c r="AN176" s="92"/>
      <c r="AO176" s="92"/>
      <c r="AP176" s="92"/>
      <c r="AQ176" s="92"/>
      <c r="AR176" s="92"/>
      <c r="AS176" s="92"/>
      <c r="AT176" s="92"/>
      <c r="AU176" s="92"/>
      <c r="AV176" s="92"/>
      <c r="AW176" s="92"/>
      <c r="AX176" s="92"/>
      <c r="AY176" s="92"/>
      <c r="AZ176" s="92"/>
      <c r="BA176" s="92"/>
      <c r="BB176" s="92"/>
      <c r="BC176" s="92"/>
      <c r="BD176" s="92"/>
      <c r="BE176" s="92"/>
      <c r="BF176" s="92"/>
      <c r="BG176" s="92"/>
      <c r="BH176" s="92"/>
      <c r="BI176" s="92"/>
      <c r="BJ176" s="92"/>
      <c r="BK176" s="92"/>
      <c r="BL176" s="92"/>
    </row>
    <row r="177" spans="1:64">
      <c r="A177" s="60" t="s">
        <v>233</v>
      </c>
      <c r="C177" s="81" t="s">
        <v>976</v>
      </c>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c r="AG177" s="92"/>
      <c r="AH177" s="92"/>
      <c r="AI177" s="92"/>
      <c r="AJ177" s="92"/>
      <c r="AK177" s="92"/>
      <c r="AL177" s="92"/>
      <c r="AM177" s="92"/>
      <c r="AN177" s="92"/>
      <c r="AO177" s="92"/>
      <c r="AP177" s="92"/>
      <c r="AQ177" s="92"/>
      <c r="AR177" s="92"/>
      <c r="AS177" s="92"/>
      <c r="AT177" s="92"/>
      <c r="AU177" s="92"/>
      <c r="AV177" s="92"/>
      <c r="AW177" s="92"/>
      <c r="AX177" s="92"/>
      <c r="AY177" s="92"/>
      <c r="AZ177" s="92"/>
      <c r="BA177" s="92"/>
      <c r="BB177" s="92"/>
      <c r="BC177" s="92"/>
      <c r="BD177" s="92"/>
      <c r="BE177" s="92"/>
      <c r="BF177" s="92"/>
      <c r="BG177" s="92"/>
      <c r="BH177" s="92"/>
      <c r="BI177" s="92"/>
      <c r="BJ177" s="92"/>
      <c r="BK177" s="92"/>
      <c r="BL177" s="92"/>
    </row>
    <row r="178" spans="1:64">
      <c r="A178" s="60" t="s">
        <v>234</v>
      </c>
      <c r="C178" s="81" t="s">
        <v>977</v>
      </c>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c r="AE178" s="92"/>
      <c r="AF178" s="92"/>
      <c r="AG178" s="92"/>
      <c r="AH178" s="92"/>
      <c r="AI178" s="92"/>
      <c r="AJ178" s="92"/>
      <c r="AK178" s="92"/>
      <c r="AL178" s="92"/>
      <c r="AM178" s="92"/>
      <c r="AN178" s="92"/>
      <c r="AO178" s="92"/>
      <c r="AP178" s="92"/>
      <c r="AQ178" s="92"/>
      <c r="AR178" s="92"/>
      <c r="AS178" s="92"/>
      <c r="AT178" s="92"/>
      <c r="AU178" s="92"/>
      <c r="AV178" s="92"/>
      <c r="AW178" s="92"/>
      <c r="AX178" s="92"/>
      <c r="AY178" s="92"/>
      <c r="AZ178" s="92"/>
      <c r="BA178" s="92"/>
      <c r="BB178" s="92"/>
      <c r="BC178" s="92"/>
      <c r="BD178" s="92"/>
      <c r="BE178" s="92"/>
      <c r="BF178" s="92"/>
      <c r="BG178" s="92"/>
      <c r="BH178" s="92"/>
      <c r="BI178" s="92"/>
      <c r="BJ178" s="92"/>
      <c r="BK178" s="92"/>
      <c r="BL178" s="92"/>
    </row>
    <row r="179" spans="1:64">
      <c r="A179" s="60" t="s">
        <v>235</v>
      </c>
      <c r="C179" s="81" t="s">
        <v>978</v>
      </c>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E179" s="92"/>
      <c r="AF179" s="92"/>
      <c r="AG179" s="92"/>
      <c r="AH179" s="92"/>
      <c r="AI179" s="92"/>
      <c r="AJ179" s="92"/>
      <c r="AK179" s="92"/>
      <c r="AL179" s="92"/>
      <c r="AM179" s="92"/>
      <c r="AN179" s="92"/>
      <c r="AO179" s="92"/>
      <c r="AP179" s="92"/>
      <c r="AQ179" s="92"/>
      <c r="AR179" s="92"/>
      <c r="AS179" s="92"/>
      <c r="AT179" s="92"/>
      <c r="AU179" s="92"/>
      <c r="AV179" s="92"/>
      <c r="AW179" s="92"/>
      <c r="AX179" s="92"/>
      <c r="AY179" s="92"/>
      <c r="AZ179" s="92"/>
      <c r="BA179" s="92"/>
      <c r="BB179" s="92"/>
      <c r="BC179" s="92"/>
      <c r="BD179" s="92"/>
      <c r="BE179" s="92"/>
      <c r="BF179" s="92"/>
      <c r="BG179" s="92"/>
      <c r="BH179" s="92"/>
      <c r="BI179" s="92"/>
      <c r="BJ179" s="92"/>
      <c r="BK179" s="92"/>
      <c r="BL179" s="92"/>
    </row>
    <row r="180" spans="1:64">
      <c r="A180" s="60" t="s">
        <v>236</v>
      </c>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c r="AI180" s="66"/>
      <c r="AJ180" s="66"/>
      <c r="AK180" s="66"/>
      <c r="AL180" s="66"/>
      <c r="AM180" s="66"/>
      <c r="AN180" s="66"/>
      <c r="AO180" s="66"/>
      <c r="AP180" s="66"/>
      <c r="AQ180" s="66"/>
      <c r="AR180" s="66"/>
      <c r="AS180" s="66"/>
      <c r="AT180" s="66"/>
      <c r="AU180" s="66"/>
      <c r="AV180" s="66"/>
      <c r="AW180" s="66"/>
      <c r="AX180" s="66"/>
      <c r="AY180" s="66"/>
      <c r="AZ180" s="66"/>
      <c r="BA180" s="66"/>
      <c r="BB180" s="66"/>
      <c r="BC180" s="66"/>
      <c r="BD180" s="66"/>
      <c r="BE180" s="66"/>
      <c r="BF180" s="66"/>
      <c r="BG180" s="66"/>
      <c r="BH180" s="66"/>
      <c r="BI180" s="66"/>
      <c r="BJ180" s="66"/>
      <c r="BK180" s="66"/>
    </row>
    <row r="181" spans="1:64">
      <c r="A181" s="60" t="s">
        <v>237</v>
      </c>
    </row>
    <row r="182" spans="1:64">
      <c r="A182" s="60" t="s">
        <v>238</v>
      </c>
    </row>
    <row r="183" spans="1:64">
      <c r="A183" s="60" t="s">
        <v>239</v>
      </c>
    </row>
    <row r="184" spans="1:64">
      <c r="A184" s="60" t="s">
        <v>240</v>
      </c>
    </row>
    <row r="185" spans="1:64">
      <c r="A185" s="60" t="s">
        <v>241</v>
      </c>
    </row>
    <row r="186" spans="1:64">
      <c r="A186" s="60" t="s">
        <v>242</v>
      </c>
    </row>
    <row r="187" spans="1:64">
      <c r="A187" s="60" t="s">
        <v>243</v>
      </c>
    </row>
    <row r="188" spans="1:64">
      <c r="A188" s="60" t="s">
        <v>244</v>
      </c>
    </row>
    <row r="189" spans="1:64">
      <c r="A189" s="60" t="s">
        <v>245</v>
      </c>
    </row>
    <row r="190" spans="1:64">
      <c r="A190" s="60" t="s">
        <v>246</v>
      </c>
    </row>
    <row r="191" spans="1:64">
      <c r="A191" s="60" t="s">
        <v>247</v>
      </c>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c r="AG191" s="66"/>
      <c r="AH191" s="66"/>
      <c r="AI191" s="66"/>
      <c r="AJ191" s="66"/>
      <c r="AK191" s="66"/>
      <c r="AL191" s="66"/>
      <c r="AM191" s="66"/>
      <c r="AN191" s="66"/>
      <c r="AO191" s="66"/>
      <c r="AP191" s="66"/>
      <c r="AQ191" s="66"/>
      <c r="AR191" s="66"/>
      <c r="AS191" s="66"/>
      <c r="AT191" s="66"/>
      <c r="AU191" s="66"/>
      <c r="AV191" s="66"/>
      <c r="AW191" s="66"/>
      <c r="AX191" s="66"/>
      <c r="AY191" s="66"/>
      <c r="AZ191" s="66"/>
      <c r="BA191" s="66"/>
      <c r="BB191" s="66"/>
      <c r="BC191" s="66"/>
      <c r="BD191" s="66"/>
      <c r="BE191" s="66"/>
      <c r="BF191" s="66"/>
      <c r="BG191" s="66"/>
      <c r="BH191" s="66"/>
      <c r="BI191" s="66"/>
      <c r="BJ191" s="66"/>
      <c r="BK191" s="66"/>
    </row>
    <row r="192" spans="1:64">
      <c r="A192" s="60" t="s">
        <v>248</v>
      </c>
      <c r="B192" s="60" t="s">
        <v>443</v>
      </c>
      <c r="D192" s="66"/>
      <c r="E192" s="66"/>
      <c r="F192" s="66"/>
      <c r="G192" s="66"/>
      <c r="H192" s="66"/>
      <c r="I192" s="66"/>
      <c r="J192" s="66"/>
      <c r="K192" s="66"/>
      <c r="L192" s="66"/>
      <c r="M192" s="66"/>
      <c r="N192" s="66"/>
      <c r="O192" s="66"/>
      <c r="P192" s="66"/>
      <c r="Q192" s="66"/>
      <c r="R192" s="66"/>
      <c r="S192" s="66"/>
      <c r="T192" s="66"/>
      <c r="U192" s="66"/>
      <c r="V192" s="66"/>
      <c r="W192" s="66"/>
      <c r="X192" s="66"/>
      <c r="Y192" s="66"/>
      <c r="Z192" s="66"/>
      <c r="AA192" s="66"/>
      <c r="AB192" s="66"/>
      <c r="AC192" s="66"/>
      <c r="AD192" s="66"/>
      <c r="AE192" s="66"/>
      <c r="AF192" s="66"/>
      <c r="AG192" s="66"/>
      <c r="AH192" s="66"/>
      <c r="AI192" s="66"/>
      <c r="AJ192" s="66"/>
      <c r="AK192" s="66"/>
      <c r="AL192" s="66"/>
      <c r="AM192" s="66"/>
      <c r="AN192" s="66"/>
      <c r="AO192" s="66"/>
      <c r="AP192" s="66"/>
      <c r="AQ192" s="66"/>
      <c r="AR192" s="66"/>
      <c r="AS192" s="66"/>
      <c r="AT192" s="66"/>
      <c r="AU192" s="66"/>
      <c r="AV192" s="66"/>
      <c r="AW192" s="66"/>
      <c r="AX192" s="66"/>
      <c r="AY192" s="66"/>
      <c r="AZ192" s="66"/>
      <c r="BA192" s="66"/>
      <c r="BB192" s="66"/>
      <c r="BC192" s="66"/>
      <c r="BD192" s="66"/>
      <c r="BE192" s="66"/>
      <c r="BF192" s="66"/>
      <c r="BG192" s="66"/>
      <c r="BH192" s="66"/>
      <c r="BI192" s="66"/>
      <c r="BJ192" s="66"/>
      <c r="BK192" s="66"/>
    </row>
    <row r="193" spans="1:63">
      <c r="A193" s="60" t="s">
        <v>249</v>
      </c>
      <c r="C193" s="81" t="s">
        <v>403</v>
      </c>
      <c r="D193" s="88">
        <v>36</v>
      </c>
      <c r="E193" s="88">
        <v>36</v>
      </c>
      <c r="F193" s="88">
        <v>36</v>
      </c>
      <c r="G193" s="88">
        <v>36</v>
      </c>
      <c r="H193" s="88">
        <v>36</v>
      </c>
      <c r="I193" s="88">
        <v>36</v>
      </c>
      <c r="J193" s="88">
        <v>36</v>
      </c>
      <c r="K193" s="88">
        <v>36</v>
      </c>
      <c r="L193" s="88">
        <v>36</v>
      </c>
      <c r="M193" s="88">
        <v>36</v>
      </c>
      <c r="N193" s="88">
        <v>36</v>
      </c>
      <c r="O193" s="88">
        <v>36</v>
      </c>
      <c r="P193" s="88">
        <v>36</v>
      </c>
      <c r="Q193" s="88">
        <v>36</v>
      </c>
      <c r="R193" s="88">
        <v>36</v>
      </c>
      <c r="S193" s="88">
        <v>36</v>
      </c>
      <c r="T193" s="88">
        <v>36</v>
      </c>
      <c r="U193" s="88">
        <v>36</v>
      </c>
      <c r="V193" s="88">
        <v>36</v>
      </c>
      <c r="W193" s="88">
        <v>36</v>
      </c>
      <c r="X193" s="88">
        <v>36</v>
      </c>
      <c r="Y193" s="88">
        <v>36</v>
      </c>
      <c r="Z193" s="88">
        <v>36</v>
      </c>
      <c r="AA193" s="88">
        <v>36</v>
      </c>
      <c r="AB193" s="88">
        <v>36</v>
      </c>
      <c r="AC193" s="88">
        <v>36</v>
      </c>
      <c r="AD193" s="88">
        <v>36</v>
      </c>
      <c r="AE193" s="88">
        <v>36</v>
      </c>
      <c r="AF193" s="88">
        <v>36</v>
      </c>
      <c r="AG193" s="88">
        <v>36</v>
      </c>
      <c r="AH193" s="88">
        <v>36</v>
      </c>
      <c r="AI193" s="88"/>
      <c r="AJ193" s="88"/>
      <c r="AK193" s="88"/>
      <c r="AL193" s="88"/>
      <c r="AM193" s="88"/>
      <c r="AN193" s="88"/>
      <c r="AO193" s="88"/>
      <c r="AP193" s="88"/>
      <c r="AQ193" s="88"/>
      <c r="AR193" s="88"/>
      <c r="AS193" s="88"/>
      <c r="AT193" s="88"/>
      <c r="AU193" s="88"/>
      <c r="AV193" s="88"/>
      <c r="AW193" s="88"/>
      <c r="AX193" s="88"/>
      <c r="AY193" s="88"/>
      <c r="AZ193" s="88"/>
      <c r="BA193" s="88"/>
      <c r="BB193" s="88"/>
      <c r="BC193" s="88"/>
      <c r="BD193" s="88"/>
      <c r="BE193" s="88"/>
      <c r="BF193" s="88"/>
      <c r="BG193" s="88"/>
      <c r="BH193" s="88"/>
      <c r="BI193" s="88"/>
      <c r="BJ193" s="88"/>
      <c r="BK193" s="88"/>
    </row>
    <row r="194" spans="1:63">
      <c r="A194" s="60" t="s">
        <v>250</v>
      </c>
      <c r="C194" s="81" t="s">
        <v>409</v>
      </c>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c r="AG194" s="88"/>
      <c r="AH194" s="88">
        <v>170.6</v>
      </c>
      <c r="AI194" s="88">
        <v>170.6</v>
      </c>
      <c r="AJ194" s="88">
        <v>170.6</v>
      </c>
      <c r="AK194" s="88">
        <v>170.6</v>
      </c>
      <c r="AL194" s="88">
        <v>170.6</v>
      </c>
      <c r="AM194" s="88">
        <v>170.6</v>
      </c>
      <c r="AN194" s="88">
        <v>170.6</v>
      </c>
      <c r="AO194" s="88">
        <v>170.6</v>
      </c>
      <c r="AP194" s="88">
        <v>170.6</v>
      </c>
      <c r="AQ194" s="88">
        <v>170.6</v>
      </c>
      <c r="AR194" s="88">
        <v>170.6</v>
      </c>
      <c r="AS194" s="88">
        <v>170.6</v>
      </c>
      <c r="AT194" s="88">
        <v>170.6</v>
      </c>
      <c r="AU194" s="88">
        <v>170.6</v>
      </c>
      <c r="AV194" s="88">
        <v>170.6</v>
      </c>
      <c r="AW194" s="88">
        <v>170.6</v>
      </c>
      <c r="AX194" s="88">
        <v>170.6</v>
      </c>
      <c r="AY194" s="88">
        <v>170.6</v>
      </c>
      <c r="AZ194" s="88">
        <v>170.6</v>
      </c>
      <c r="BA194" s="88">
        <v>170.6</v>
      </c>
      <c r="BB194" s="88">
        <v>170.6</v>
      </c>
      <c r="BC194" s="88">
        <v>170.6</v>
      </c>
      <c r="BD194" s="88">
        <v>170.6</v>
      </c>
      <c r="BE194" s="88">
        <v>170.6</v>
      </c>
      <c r="BF194" s="88">
        <v>170.6</v>
      </c>
      <c r="BG194" s="88"/>
      <c r="BH194" s="88"/>
      <c r="BI194" s="88"/>
      <c r="BJ194" s="88"/>
      <c r="BK194" s="88"/>
    </row>
    <row r="195" spans="1:63">
      <c r="A195" s="60" t="s">
        <v>251</v>
      </c>
      <c r="C195" s="81" t="s">
        <v>424</v>
      </c>
      <c r="D195" s="88">
        <v>36</v>
      </c>
      <c r="E195" s="88">
        <v>72</v>
      </c>
      <c r="F195" s="88">
        <v>108</v>
      </c>
      <c r="G195" s="88">
        <v>144</v>
      </c>
      <c r="H195" s="88">
        <v>180</v>
      </c>
      <c r="I195" s="88">
        <v>216</v>
      </c>
      <c r="J195" s="88">
        <v>252</v>
      </c>
      <c r="K195" s="88">
        <v>288</v>
      </c>
      <c r="L195" s="88">
        <v>324</v>
      </c>
      <c r="M195" s="88">
        <v>360</v>
      </c>
      <c r="N195" s="88">
        <v>396</v>
      </c>
      <c r="O195" s="88">
        <v>432</v>
      </c>
      <c r="P195" s="88">
        <v>468</v>
      </c>
      <c r="Q195" s="88">
        <v>504</v>
      </c>
      <c r="R195" s="88">
        <v>540</v>
      </c>
      <c r="S195" s="88">
        <v>576</v>
      </c>
      <c r="T195" s="88">
        <v>612</v>
      </c>
      <c r="U195" s="88">
        <v>648</v>
      </c>
      <c r="V195" s="88">
        <v>684</v>
      </c>
      <c r="W195" s="88">
        <v>720</v>
      </c>
      <c r="X195" s="88">
        <v>756</v>
      </c>
      <c r="Y195" s="88">
        <v>792</v>
      </c>
      <c r="Z195" s="88">
        <v>828</v>
      </c>
      <c r="AA195" s="88">
        <v>864</v>
      </c>
      <c r="AB195" s="88">
        <v>900</v>
      </c>
      <c r="AC195" s="88">
        <v>936</v>
      </c>
      <c r="AD195" s="88">
        <v>972</v>
      </c>
      <c r="AE195" s="88">
        <v>1008</v>
      </c>
      <c r="AF195" s="88">
        <v>1044</v>
      </c>
      <c r="AG195" s="88">
        <v>1080</v>
      </c>
      <c r="AH195" s="88">
        <v>1042.2</v>
      </c>
      <c r="AI195" s="88">
        <v>971.2</v>
      </c>
      <c r="AJ195" s="88">
        <v>903.7</v>
      </c>
      <c r="AK195" s="88">
        <v>839.3</v>
      </c>
      <c r="AL195" s="88">
        <v>778.1</v>
      </c>
      <c r="AM195" s="88">
        <v>719.7</v>
      </c>
      <c r="AN195" s="88">
        <v>664.1</v>
      </c>
      <c r="AO195" s="88">
        <v>611.20000000000005</v>
      </c>
      <c r="AP195" s="88">
        <v>560.79999999999995</v>
      </c>
      <c r="AQ195" s="88">
        <v>512.79999999999995</v>
      </c>
      <c r="AR195" s="88">
        <v>467.1</v>
      </c>
      <c r="AS195" s="88">
        <v>423.5</v>
      </c>
      <c r="AT195" s="88">
        <v>382</v>
      </c>
      <c r="AU195" s="88">
        <v>342.5</v>
      </c>
      <c r="AV195" s="88">
        <v>304.89999999999998</v>
      </c>
      <c r="AW195" s="88">
        <v>269.10000000000002</v>
      </c>
      <c r="AX195" s="88">
        <v>235</v>
      </c>
      <c r="AY195" s="88">
        <v>202.5</v>
      </c>
      <c r="AZ195" s="88">
        <v>171.5</v>
      </c>
      <c r="BA195" s="88">
        <v>142</v>
      </c>
      <c r="BB195" s="88">
        <v>114</v>
      </c>
      <c r="BC195" s="88">
        <v>87.2</v>
      </c>
      <c r="BD195" s="88">
        <v>61.8</v>
      </c>
      <c r="BE195" s="88">
        <v>37.5</v>
      </c>
      <c r="BF195" s="88">
        <v>14.4</v>
      </c>
      <c r="BG195" s="88"/>
      <c r="BH195" s="88"/>
      <c r="BI195" s="88"/>
      <c r="BJ195" s="88"/>
      <c r="BK195" s="88"/>
    </row>
    <row r="196" spans="1:63">
      <c r="A196" s="60" t="s">
        <v>252</v>
      </c>
      <c r="C196" s="81" t="s">
        <v>425</v>
      </c>
      <c r="D196" s="88">
        <v>37</v>
      </c>
      <c r="E196" s="88">
        <v>75.8</v>
      </c>
      <c r="F196" s="88">
        <v>116.5</v>
      </c>
      <c r="G196" s="88">
        <v>159.30000000000001</v>
      </c>
      <c r="H196" s="88">
        <v>204.3</v>
      </c>
      <c r="I196" s="88">
        <v>251.5</v>
      </c>
      <c r="J196" s="88">
        <v>301</v>
      </c>
      <c r="K196" s="88">
        <v>353</v>
      </c>
      <c r="L196" s="88">
        <v>407.6</v>
      </c>
      <c r="M196" s="88">
        <v>465</v>
      </c>
      <c r="N196" s="88">
        <v>525.20000000000005</v>
      </c>
      <c r="O196" s="88">
        <v>588.4</v>
      </c>
      <c r="P196" s="88">
        <v>654.79999999999995</v>
      </c>
      <c r="Q196" s="88">
        <v>724.5</v>
      </c>
      <c r="R196" s="88">
        <v>797.7</v>
      </c>
      <c r="S196" s="88">
        <v>874.6</v>
      </c>
      <c r="T196" s="88">
        <v>955.3</v>
      </c>
      <c r="U196" s="88">
        <v>1040</v>
      </c>
      <c r="V196" s="88">
        <v>1129</v>
      </c>
      <c r="W196" s="88">
        <v>1222.4000000000001</v>
      </c>
      <c r="X196" s="88">
        <v>1320.5</v>
      </c>
      <c r="Y196" s="88">
        <v>1423.5</v>
      </c>
      <c r="Z196" s="88">
        <v>1531.6</v>
      </c>
      <c r="AA196" s="88">
        <v>1645.1</v>
      </c>
      <c r="AB196" s="88">
        <v>1764.4</v>
      </c>
      <c r="AC196" s="88">
        <v>1889.5</v>
      </c>
      <c r="AD196" s="88">
        <v>2021</v>
      </c>
      <c r="AE196" s="88">
        <v>2159</v>
      </c>
      <c r="AF196" s="88">
        <v>2303.9</v>
      </c>
      <c r="AG196" s="88">
        <v>2456.1</v>
      </c>
      <c r="AH196" s="88">
        <v>2441.4</v>
      </c>
      <c r="AI196" s="88">
        <v>2389</v>
      </c>
      <c r="AJ196" s="88">
        <v>2333.9</v>
      </c>
      <c r="AK196" s="88">
        <v>2276.1999999999998</v>
      </c>
      <c r="AL196" s="88">
        <v>2215.5</v>
      </c>
      <c r="AM196" s="88">
        <v>2151.8000000000002</v>
      </c>
      <c r="AN196" s="88">
        <v>2084.9</v>
      </c>
      <c r="AO196" s="88">
        <v>2014.7</v>
      </c>
      <c r="AP196" s="88">
        <v>1940.9</v>
      </c>
      <c r="AQ196" s="88">
        <v>1863.5</v>
      </c>
      <c r="AR196" s="88">
        <v>1782.2</v>
      </c>
      <c r="AS196" s="88">
        <v>1696.8</v>
      </c>
      <c r="AT196" s="88">
        <v>1607.2</v>
      </c>
      <c r="AU196" s="88">
        <v>1513.1</v>
      </c>
      <c r="AV196" s="88">
        <v>1414.2</v>
      </c>
      <c r="AW196" s="88">
        <v>1310.5</v>
      </c>
      <c r="AX196" s="88">
        <v>1201.5</v>
      </c>
      <c r="AY196" s="88">
        <v>1087.0999999999999</v>
      </c>
      <c r="AZ196" s="88">
        <v>967</v>
      </c>
      <c r="BA196" s="88">
        <v>840.8</v>
      </c>
      <c r="BB196" s="88">
        <v>708.4</v>
      </c>
      <c r="BC196" s="88">
        <v>569.29999999999995</v>
      </c>
      <c r="BD196" s="88">
        <v>423.3</v>
      </c>
      <c r="BE196" s="88">
        <v>270</v>
      </c>
      <c r="BF196" s="88">
        <v>109</v>
      </c>
      <c r="BG196" s="88"/>
      <c r="BH196" s="88"/>
      <c r="BI196" s="88"/>
      <c r="BJ196" s="88"/>
      <c r="BK196" s="88"/>
    </row>
    <row r="197" spans="1:63">
      <c r="A197" s="60" t="s">
        <v>253</v>
      </c>
      <c r="C197" s="81"/>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c r="AG197" s="88"/>
      <c r="AH197" s="88"/>
      <c r="AI197" s="88"/>
      <c r="AJ197" s="88"/>
      <c r="AK197" s="88"/>
      <c r="AL197" s="88"/>
      <c r="AM197" s="88"/>
      <c r="AN197" s="88"/>
      <c r="AO197" s="88"/>
      <c r="AP197" s="88"/>
      <c r="AQ197" s="88"/>
      <c r="AR197" s="88"/>
      <c r="AS197" s="88"/>
      <c r="AT197" s="88"/>
      <c r="AU197" s="88"/>
      <c r="AV197" s="88"/>
      <c r="AW197" s="88"/>
      <c r="AX197" s="88"/>
      <c r="AY197" s="88"/>
      <c r="AZ197" s="88"/>
      <c r="BA197" s="88"/>
      <c r="BB197" s="88"/>
      <c r="BC197" s="88"/>
      <c r="BD197" s="88"/>
      <c r="BE197" s="88"/>
      <c r="BF197" s="88"/>
      <c r="BG197" s="88"/>
      <c r="BH197" s="88"/>
      <c r="BI197" s="88"/>
      <c r="BJ197" s="88"/>
      <c r="BK197" s="88"/>
    </row>
    <row r="198" spans="1:63">
      <c r="A198" s="60" t="s">
        <v>254</v>
      </c>
      <c r="C198" s="81" t="s">
        <v>404</v>
      </c>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K198" s="88"/>
      <c r="AL198" s="88"/>
      <c r="AM198" s="88"/>
      <c r="AN198" s="88"/>
      <c r="AO198" s="88"/>
      <c r="AP198" s="88"/>
      <c r="AQ198" s="88"/>
      <c r="AR198" s="88"/>
      <c r="AS198" s="88"/>
      <c r="AT198" s="88"/>
      <c r="AU198" s="88"/>
      <c r="AV198" s="88"/>
      <c r="AW198" s="88"/>
      <c r="AX198" s="88"/>
      <c r="AY198" s="88"/>
      <c r="AZ198" s="88"/>
      <c r="BA198" s="88"/>
      <c r="BB198" s="88"/>
      <c r="BC198" s="88"/>
      <c r="BD198" s="88"/>
      <c r="BE198" s="88"/>
      <c r="BF198" s="88"/>
      <c r="BG198" s="88"/>
      <c r="BH198" s="88"/>
      <c r="BI198" s="88"/>
      <c r="BJ198" s="88"/>
      <c r="BK198" s="88"/>
    </row>
    <row r="199" spans="1:63">
      <c r="A199" s="60" t="s">
        <v>255</v>
      </c>
      <c r="C199" s="81" t="s">
        <v>410</v>
      </c>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c r="AG199" s="88"/>
      <c r="AH199" s="88"/>
      <c r="AI199" s="88"/>
      <c r="AJ199" s="88"/>
      <c r="AK199" s="88"/>
      <c r="AL199" s="88"/>
      <c r="AM199" s="88"/>
      <c r="AN199" s="88"/>
      <c r="AO199" s="88"/>
      <c r="AP199" s="88"/>
      <c r="AQ199" s="88"/>
      <c r="AR199" s="88"/>
      <c r="AS199" s="88"/>
      <c r="AT199" s="88"/>
      <c r="AU199" s="88"/>
      <c r="AV199" s="88"/>
      <c r="AW199" s="88"/>
      <c r="AX199" s="88"/>
      <c r="AY199" s="88"/>
      <c r="AZ199" s="88"/>
      <c r="BA199" s="88"/>
      <c r="BB199" s="88"/>
      <c r="BC199" s="88"/>
      <c r="BD199" s="88"/>
      <c r="BE199" s="88"/>
      <c r="BF199" s="88"/>
      <c r="BG199" s="88"/>
      <c r="BH199" s="88"/>
      <c r="BI199" s="88"/>
      <c r="BJ199" s="88"/>
      <c r="BK199" s="88"/>
    </row>
    <row r="200" spans="1:63">
      <c r="A200" s="60" t="s">
        <v>256</v>
      </c>
      <c r="C200" s="81" t="s">
        <v>426</v>
      </c>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c r="AG200" s="88"/>
      <c r="AH200" s="88"/>
      <c r="AI200" s="88"/>
      <c r="AJ200" s="88"/>
      <c r="AK200" s="88"/>
      <c r="AL200" s="88"/>
      <c r="AM200" s="88"/>
      <c r="AN200" s="88"/>
      <c r="AO200" s="88"/>
      <c r="AP200" s="88"/>
      <c r="AQ200" s="88"/>
      <c r="AR200" s="88"/>
      <c r="AS200" s="88"/>
      <c r="AT200" s="88"/>
      <c r="AU200" s="88"/>
      <c r="AV200" s="88"/>
      <c r="AW200" s="88"/>
      <c r="AX200" s="88"/>
      <c r="AY200" s="88"/>
      <c r="AZ200" s="88"/>
      <c r="BA200" s="88"/>
      <c r="BB200" s="88"/>
      <c r="BC200" s="88"/>
      <c r="BD200" s="88"/>
      <c r="BE200" s="88"/>
      <c r="BF200" s="88"/>
      <c r="BG200" s="88"/>
      <c r="BH200" s="88"/>
      <c r="BI200" s="88"/>
      <c r="BJ200" s="88"/>
      <c r="BK200" s="88"/>
    </row>
    <row r="201" spans="1:63">
      <c r="A201" s="60" t="s">
        <v>257</v>
      </c>
      <c r="C201" s="81" t="s">
        <v>427</v>
      </c>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c r="AG201" s="88"/>
      <c r="AH201" s="88"/>
      <c r="AI201" s="88"/>
      <c r="AJ201" s="88"/>
      <c r="AK201" s="88"/>
      <c r="AL201" s="88"/>
      <c r="AM201" s="88"/>
      <c r="AN201" s="88"/>
      <c r="AO201" s="88"/>
      <c r="AP201" s="88"/>
      <c r="AQ201" s="88"/>
      <c r="AR201" s="88"/>
      <c r="AS201" s="88"/>
      <c r="AT201" s="88"/>
      <c r="AU201" s="88"/>
      <c r="AV201" s="88"/>
      <c r="AW201" s="88"/>
      <c r="AX201" s="88"/>
      <c r="AY201" s="88"/>
      <c r="AZ201" s="88"/>
      <c r="BA201" s="88"/>
      <c r="BB201" s="88"/>
      <c r="BC201" s="88"/>
      <c r="BD201" s="88"/>
      <c r="BE201" s="88"/>
      <c r="BF201" s="88"/>
      <c r="BG201" s="88"/>
      <c r="BH201" s="88"/>
      <c r="BI201" s="88"/>
      <c r="BJ201" s="88"/>
      <c r="BK201" s="88"/>
    </row>
    <row r="202" spans="1:63">
      <c r="A202" s="60" t="s">
        <v>258</v>
      </c>
      <c r="C202" s="81"/>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c r="AG202" s="88"/>
      <c r="AH202" s="88"/>
      <c r="AI202" s="88"/>
      <c r="AJ202" s="88"/>
      <c r="AK202" s="88"/>
      <c r="AL202" s="88"/>
      <c r="AM202" s="88"/>
      <c r="AN202" s="88"/>
      <c r="AO202" s="88"/>
      <c r="AP202" s="88"/>
      <c r="AQ202" s="88"/>
      <c r="AR202" s="88"/>
      <c r="AS202" s="88"/>
      <c r="AT202" s="88"/>
      <c r="AU202" s="88"/>
      <c r="AV202" s="88"/>
      <c r="AW202" s="88"/>
      <c r="AX202" s="88"/>
      <c r="AY202" s="88"/>
      <c r="AZ202" s="88"/>
      <c r="BA202" s="88"/>
      <c r="BB202" s="88"/>
      <c r="BC202" s="88"/>
      <c r="BD202" s="88"/>
      <c r="BE202" s="88"/>
      <c r="BF202" s="88"/>
      <c r="BG202" s="88"/>
      <c r="BH202" s="88"/>
      <c r="BI202" s="88"/>
      <c r="BJ202" s="88"/>
      <c r="BK202" s="88"/>
    </row>
    <row r="203" spans="1:63">
      <c r="A203" s="60" t="s">
        <v>259</v>
      </c>
      <c r="C203" s="81" t="s">
        <v>405</v>
      </c>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c r="AG203" s="88"/>
      <c r="AH203" s="88"/>
      <c r="AI203" s="88"/>
      <c r="AJ203" s="88"/>
      <c r="AK203" s="88"/>
      <c r="AL203" s="88"/>
      <c r="AM203" s="88"/>
      <c r="AN203" s="88"/>
      <c r="AO203" s="88"/>
      <c r="AP203" s="88"/>
      <c r="AQ203" s="88"/>
      <c r="AR203" s="88"/>
      <c r="AS203" s="88"/>
      <c r="AT203" s="88"/>
      <c r="AU203" s="88"/>
      <c r="AV203" s="88"/>
      <c r="AW203" s="88"/>
      <c r="AX203" s="88"/>
      <c r="AY203" s="88"/>
      <c r="AZ203" s="88"/>
      <c r="BA203" s="88"/>
      <c r="BB203" s="88"/>
      <c r="BC203" s="88"/>
      <c r="BD203" s="88"/>
      <c r="BE203" s="88"/>
      <c r="BF203" s="88"/>
      <c r="BG203" s="88"/>
      <c r="BH203" s="88"/>
      <c r="BI203" s="88"/>
      <c r="BJ203" s="88"/>
      <c r="BK203" s="88"/>
    </row>
    <row r="204" spans="1:63">
      <c r="A204" s="60" t="s">
        <v>260</v>
      </c>
      <c r="C204" s="81" t="s">
        <v>411</v>
      </c>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c r="AG204" s="88"/>
      <c r="AH204" s="88"/>
      <c r="AI204" s="88"/>
      <c r="AJ204" s="88"/>
      <c r="AK204" s="88"/>
      <c r="AL204" s="88"/>
      <c r="AM204" s="88"/>
      <c r="AN204" s="88"/>
      <c r="AO204" s="88"/>
      <c r="AP204" s="88"/>
      <c r="AQ204" s="88"/>
      <c r="AR204" s="88"/>
      <c r="AS204" s="88"/>
      <c r="AT204" s="88"/>
      <c r="AU204" s="88"/>
      <c r="AV204" s="88"/>
      <c r="AW204" s="88"/>
      <c r="AX204" s="88"/>
      <c r="AY204" s="88"/>
      <c r="AZ204" s="88"/>
      <c r="BA204" s="88"/>
      <c r="BB204" s="88"/>
      <c r="BC204" s="88"/>
      <c r="BD204" s="88"/>
      <c r="BE204" s="88"/>
      <c r="BF204" s="88"/>
      <c r="BG204" s="88"/>
      <c r="BH204" s="88"/>
      <c r="BI204" s="88"/>
      <c r="BJ204" s="88"/>
      <c r="BK204" s="88"/>
    </row>
    <row r="205" spans="1:63">
      <c r="A205" s="60" t="s">
        <v>261</v>
      </c>
      <c r="C205" s="81" t="s">
        <v>428</v>
      </c>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c r="AG205" s="88"/>
      <c r="AH205" s="88"/>
      <c r="AI205" s="88"/>
      <c r="AJ205" s="88"/>
      <c r="AK205" s="88"/>
      <c r="AL205" s="88"/>
      <c r="AM205" s="88"/>
      <c r="AN205" s="88"/>
      <c r="AO205" s="88"/>
      <c r="AP205" s="88"/>
      <c r="AQ205" s="88"/>
      <c r="AR205" s="88"/>
      <c r="AS205" s="88"/>
      <c r="AT205" s="88"/>
      <c r="AU205" s="88"/>
      <c r="AV205" s="88"/>
      <c r="AW205" s="88"/>
      <c r="AX205" s="88"/>
      <c r="AY205" s="88"/>
      <c r="AZ205" s="88"/>
      <c r="BA205" s="88"/>
      <c r="BB205" s="88"/>
      <c r="BC205" s="88"/>
      <c r="BD205" s="88"/>
      <c r="BE205" s="88"/>
      <c r="BF205" s="88"/>
      <c r="BG205" s="88"/>
      <c r="BH205" s="88"/>
      <c r="BI205" s="88"/>
      <c r="BJ205" s="88"/>
      <c r="BK205" s="88"/>
    </row>
    <row r="206" spans="1:63">
      <c r="A206" s="60" t="s">
        <v>262</v>
      </c>
      <c r="C206" s="81" t="s">
        <v>429</v>
      </c>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c r="AG206" s="88"/>
      <c r="AH206" s="88"/>
      <c r="AI206" s="88"/>
      <c r="AJ206" s="88"/>
      <c r="AK206" s="88"/>
      <c r="AL206" s="88"/>
      <c r="AM206" s="88"/>
      <c r="AN206" s="88"/>
      <c r="AO206" s="88"/>
      <c r="AP206" s="88"/>
      <c r="AQ206" s="88"/>
      <c r="AR206" s="88"/>
      <c r="AS206" s="88"/>
      <c r="AT206" s="88"/>
      <c r="AU206" s="88"/>
      <c r="AV206" s="88"/>
      <c r="AW206" s="88"/>
      <c r="AX206" s="88"/>
      <c r="AY206" s="88"/>
      <c r="AZ206" s="88"/>
      <c r="BA206" s="88"/>
      <c r="BB206" s="88"/>
      <c r="BC206" s="88"/>
      <c r="BD206" s="88"/>
      <c r="BE206" s="88"/>
      <c r="BF206" s="88"/>
      <c r="BG206" s="88"/>
      <c r="BH206" s="88"/>
      <c r="BI206" s="88"/>
      <c r="BJ206" s="88"/>
      <c r="BK206" s="88"/>
    </row>
    <row r="207" spans="1:63">
      <c r="A207" s="60" t="s">
        <v>263</v>
      </c>
      <c r="C207" s="81"/>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c r="AG207" s="88"/>
      <c r="AH207" s="88"/>
      <c r="AI207" s="88"/>
      <c r="AJ207" s="88"/>
      <c r="AK207" s="88"/>
      <c r="AL207" s="88"/>
      <c r="AM207" s="88"/>
      <c r="AN207" s="88"/>
      <c r="AO207" s="88"/>
      <c r="AP207" s="88"/>
      <c r="AQ207" s="88"/>
      <c r="AR207" s="88"/>
      <c r="AS207" s="88"/>
      <c r="AT207" s="88"/>
      <c r="AU207" s="88"/>
      <c r="AV207" s="88"/>
      <c r="AW207" s="88"/>
      <c r="AX207" s="88"/>
      <c r="AY207" s="88"/>
      <c r="AZ207" s="88"/>
      <c r="BA207" s="88"/>
      <c r="BB207" s="88"/>
      <c r="BC207" s="88"/>
      <c r="BD207" s="88"/>
      <c r="BE207" s="88"/>
      <c r="BF207" s="88"/>
      <c r="BG207" s="88"/>
      <c r="BH207" s="88"/>
      <c r="BI207" s="88"/>
      <c r="BJ207" s="88"/>
      <c r="BK207" s="88"/>
    </row>
    <row r="208" spans="1:63">
      <c r="A208" s="60" t="s">
        <v>264</v>
      </c>
      <c r="C208" s="81" t="s">
        <v>406</v>
      </c>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c r="AG208" s="88"/>
      <c r="AH208" s="88"/>
      <c r="AI208" s="88"/>
      <c r="AJ208" s="88"/>
      <c r="AK208" s="88"/>
      <c r="AL208" s="88"/>
      <c r="AM208" s="88"/>
      <c r="AN208" s="88"/>
      <c r="AO208" s="88"/>
      <c r="AP208" s="88"/>
      <c r="AQ208" s="88"/>
      <c r="AR208" s="88"/>
      <c r="AS208" s="88"/>
      <c r="AT208" s="88"/>
      <c r="AU208" s="88"/>
      <c r="AV208" s="88"/>
      <c r="AW208" s="88"/>
      <c r="AX208" s="88"/>
      <c r="AY208" s="88"/>
      <c r="AZ208" s="88"/>
      <c r="BA208" s="88"/>
      <c r="BB208" s="88"/>
      <c r="BC208" s="88"/>
      <c r="BD208" s="88"/>
      <c r="BE208" s="88"/>
      <c r="BF208" s="88"/>
      <c r="BG208" s="88"/>
      <c r="BH208" s="88"/>
      <c r="BI208" s="88"/>
      <c r="BJ208" s="88"/>
      <c r="BK208" s="88"/>
    </row>
    <row r="209" spans="1:63">
      <c r="A209" s="60" t="s">
        <v>265</v>
      </c>
      <c r="C209" s="81" t="s">
        <v>412</v>
      </c>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c r="AG209" s="88"/>
      <c r="AH209" s="88"/>
      <c r="AI209" s="88"/>
      <c r="AJ209" s="88"/>
      <c r="AK209" s="88"/>
      <c r="AL209" s="88"/>
      <c r="AM209" s="88"/>
      <c r="AN209" s="88"/>
      <c r="AO209" s="88"/>
      <c r="AP209" s="88"/>
      <c r="AQ209" s="88"/>
      <c r="AR209" s="88"/>
      <c r="AS209" s="88"/>
      <c r="AT209" s="88"/>
      <c r="AU209" s="88"/>
      <c r="AV209" s="88"/>
      <c r="AW209" s="88"/>
      <c r="AX209" s="88"/>
      <c r="AY209" s="88"/>
      <c r="AZ209" s="88"/>
      <c r="BA209" s="88"/>
      <c r="BB209" s="88"/>
      <c r="BC209" s="88"/>
      <c r="BD209" s="88"/>
      <c r="BE209" s="88"/>
      <c r="BF209" s="88"/>
      <c r="BG209" s="88"/>
      <c r="BH209" s="88"/>
      <c r="BI209" s="88"/>
      <c r="BJ209" s="88"/>
      <c r="BK209" s="88"/>
    </row>
    <row r="210" spans="1:63">
      <c r="A210" s="60" t="s">
        <v>266</v>
      </c>
      <c r="C210" s="81" t="s">
        <v>430</v>
      </c>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c r="AG210" s="88"/>
      <c r="AH210" s="88"/>
      <c r="AI210" s="88"/>
      <c r="AJ210" s="88"/>
      <c r="AK210" s="88"/>
      <c r="AL210" s="88"/>
      <c r="AM210" s="88"/>
      <c r="AN210" s="88"/>
      <c r="AO210" s="88"/>
      <c r="AP210" s="88"/>
      <c r="AQ210" s="88"/>
      <c r="AR210" s="88"/>
      <c r="AS210" s="88"/>
      <c r="AT210" s="88"/>
      <c r="AU210" s="88"/>
      <c r="AV210" s="88"/>
      <c r="AW210" s="88"/>
      <c r="AX210" s="88"/>
      <c r="AY210" s="88"/>
      <c r="AZ210" s="88"/>
      <c r="BA210" s="88"/>
      <c r="BB210" s="88"/>
      <c r="BC210" s="88"/>
      <c r="BD210" s="88"/>
      <c r="BE210" s="88"/>
      <c r="BF210" s="88"/>
      <c r="BG210" s="88"/>
      <c r="BH210" s="88"/>
      <c r="BI210" s="88"/>
      <c r="BJ210" s="88"/>
      <c r="BK210" s="88"/>
    </row>
    <row r="211" spans="1:63">
      <c r="A211" s="60" t="s">
        <v>267</v>
      </c>
      <c r="C211" s="81" t="s">
        <v>431</v>
      </c>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c r="AG211" s="88"/>
      <c r="AH211" s="88"/>
      <c r="AI211" s="88"/>
      <c r="AJ211" s="88"/>
      <c r="AK211" s="88"/>
      <c r="AL211" s="88"/>
      <c r="AM211" s="88"/>
      <c r="AN211" s="88"/>
      <c r="AO211" s="88"/>
      <c r="AP211" s="88"/>
      <c r="AQ211" s="88"/>
      <c r="AR211" s="88"/>
      <c r="AS211" s="88"/>
      <c r="AT211" s="88"/>
      <c r="AU211" s="88"/>
      <c r="AV211" s="88"/>
      <c r="AW211" s="88"/>
      <c r="AX211" s="88"/>
      <c r="AY211" s="88"/>
      <c r="AZ211" s="88"/>
      <c r="BA211" s="88"/>
      <c r="BB211" s="88"/>
      <c r="BC211" s="88"/>
      <c r="BD211" s="88"/>
      <c r="BE211" s="88"/>
      <c r="BF211" s="88"/>
      <c r="BG211" s="88"/>
      <c r="BH211" s="88"/>
      <c r="BI211" s="88"/>
      <c r="BJ211" s="88"/>
      <c r="BK211" s="88"/>
    </row>
    <row r="212" spans="1:63">
      <c r="A212" s="60" t="s">
        <v>268</v>
      </c>
      <c r="C212" s="81"/>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c r="AG212" s="88"/>
      <c r="AH212" s="88"/>
      <c r="AI212" s="88"/>
      <c r="AJ212" s="88"/>
      <c r="AK212" s="88"/>
      <c r="AL212" s="88"/>
      <c r="AM212" s="88"/>
      <c r="AN212" s="88"/>
      <c r="AO212" s="88"/>
      <c r="AP212" s="88"/>
      <c r="AQ212" s="88"/>
      <c r="AR212" s="88"/>
      <c r="AS212" s="88"/>
      <c r="AT212" s="88"/>
      <c r="AU212" s="88"/>
      <c r="AV212" s="88"/>
      <c r="AW212" s="88"/>
      <c r="AX212" s="88"/>
      <c r="AY212" s="88"/>
      <c r="AZ212" s="88"/>
      <c r="BA212" s="88"/>
      <c r="BB212" s="88"/>
      <c r="BC212" s="88"/>
      <c r="BD212" s="88"/>
      <c r="BE212" s="88"/>
      <c r="BF212" s="88"/>
      <c r="BG212" s="88"/>
      <c r="BH212" s="88"/>
      <c r="BI212" s="88"/>
      <c r="BJ212" s="88"/>
      <c r="BK212" s="88"/>
    </row>
    <row r="213" spans="1:63">
      <c r="A213" s="60" t="s">
        <v>269</v>
      </c>
      <c r="C213" s="81" t="s">
        <v>407</v>
      </c>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c r="AG213" s="88"/>
      <c r="AH213" s="88"/>
      <c r="AI213" s="88"/>
      <c r="AJ213" s="88"/>
      <c r="AK213" s="88"/>
      <c r="AL213" s="88"/>
      <c r="AM213" s="88"/>
      <c r="AN213" s="88"/>
      <c r="AO213" s="88"/>
      <c r="AP213" s="88"/>
      <c r="AQ213" s="88"/>
      <c r="AR213" s="88"/>
      <c r="AS213" s="88"/>
      <c r="AT213" s="88"/>
      <c r="AU213" s="88"/>
      <c r="AV213" s="88"/>
      <c r="AW213" s="88"/>
      <c r="AX213" s="88"/>
      <c r="AY213" s="88"/>
      <c r="AZ213" s="88"/>
      <c r="BA213" s="88"/>
      <c r="BB213" s="88"/>
      <c r="BC213" s="88"/>
      <c r="BD213" s="88"/>
      <c r="BE213" s="88"/>
      <c r="BF213" s="88"/>
      <c r="BG213" s="88"/>
      <c r="BH213" s="88"/>
      <c r="BI213" s="88"/>
      <c r="BJ213" s="88"/>
      <c r="BK213" s="88"/>
    </row>
    <row r="214" spans="1:63">
      <c r="A214" s="60" t="s">
        <v>270</v>
      </c>
      <c r="C214" s="81" t="s">
        <v>413</v>
      </c>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c r="AG214" s="88"/>
      <c r="AH214" s="88"/>
      <c r="AI214" s="88"/>
      <c r="AJ214" s="88"/>
      <c r="AK214" s="88"/>
      <c r="AL214" s="88"/>
      <c r="AM214" s="88"/>
      <c r="AN214" s="88"/>
      <c r="AO214" s="88"/>
      <c r="AP214" s="88"/>
      <c r="AQ214" s="88"/>
      <c r="AR214" s="88"/>
      <c r="AS214" s="88"/>
      <c r="AT214" s="88"/>
      <c r="AU214" s="88"/>
      <c r="AV214" s="88"/>
      <c r="AW214" s="88"/>
      <c r="AX214" s="88"/>
      <c r="AY214" s="88"/>
      <c r="AZ214" s="88"/>
      <c r="BA214" s="88"/>
      <c r="BB214" s="88"/>
      <c r="BC214" s="88"/>
      <c r="BD214" s="88"/>
      <c r="BE214" s="88"/>
      <c r="BF214" s="88"/>
      <c r="BG214" s="88"/>
      <c r="BH214" s="88"/>
      <c r="BI214" s="88"/>
      <c r="BJ214" s="88"/>
      <c r="BK214" s="88"/>
    </row>
    <row r="215" spans="1:63">
      <c r="A215" s="60" t="s">
        <v>271</v>
      </c>
      <c r="C215" s="81" t="s">
        <v>432</v>
      </c>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c r="AG215" s="88"/>
      <c r="AH215" s="88"/>
      <c r="AI215" s="88"/>
      <c r="AJ215" s="88"/>
      <c r="AK215" s="88"/>
      <c r="AL215" s="88"/>
      <c r="AM215" s="88"/>
      <c r="AN215" s="88"/>
      <c r="AO215" s="88"/>
      <c r="AP215" s="88"/>
      <c r="AQ215" s="88"/>
      <c r="AR215" s="88"/>
      <c r="AS215" s="88"/>
      <c r="AT215" s="88"/>
      <c r="AU215" s="88"/>
      <c r="AV215" s="88"/>
      <c r="AW215" s="88"/>
      <c r="AX215" s="88"/>
      <c r="AY215" s="88"/>
      <c r="AZ215" s="88"/>
      <c r="BA215" s="88"/>
      <c r="BB215" s="88"/>
      <c r="BC215" s="88"/>
      <c r="BD215" s="88"/>
      <c r="BE215" s="88"/>
      <c r="BF215" s="88"/>
      <c r="BG215" s="88"/>
      <c r="BH215" s="88"/>
      <c r="BI215" s="88"/>
      <c r="BJ215" s="88"/>
      <c r="BK215" s="88"/>
    </row>
    <row r="216" spans="1:63">
      <c r="A216" s="60" t="s">
        <v>272</v>
      </c>
      <c r="C216" s="81" t="s">
        <v>433</v>
      </c>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c r="AG216" s="88"/>
      <c r="AH216" s="88"/>
      <c r="AI216" s="88"/>
      <c r="AJ216" s="88"/>
      <c r="AK216" s="88"/>
      <c r="AL216" s="88"/>
      <c r="AM216" s="88"/>
      <c r="AN216" s="88"/>
      <c r="AO216" s="88"/>
      <c r="AP216" s="88"/>
      <c r="AQ216" s="88"/>
      <c r="AR216" s="88"/>
      <c r="AS216" s="88"/>
      <c r="AT216" s="88"/>
      <c r="AU216" s="88"/>
      <c r="AV216" s="88"/>
      <c r="AW216" s="88"/>
      <c r="AX216" s="88"/>
      <c r="AY216" s="88"/>
      <c r="AZ216" s="88"/>
      <c r="BA216" s="88"/>
      <c r="BB216" s="88"/>
      <c r="BC216" s="88"/>
      <c r="BD216" s="88"/>
      <c r="BE216" s="88"/>
      <c r="BF216" s="88"/>
      <c r="BG216" s="88"/>
      <c r="BH216" s="88"/>
      <c r="BI216" s="88"/>
      <c r="BJ216" s="88"/>
      <c r="BK216" s="88"/>
    </row>
    <row r="217" spans="1:63">
      <c r="A217" s="60" t="s">
        <v>273</v>
      </c>
      <c r="C217" s="81"/>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c r="AG217" s="88"/>
      <c r="AH217" s="88"/>
      <c r="AI217" s="88"/>
      <c r="AJ217" s="88"/>
      <c r="AK217" s="88"/>
      <c r="AL217" s="88"/>
      <c r="AM217" s="88"/>
      <c r="AN217" s="88"/>
      <c r="AO217" s="88"/>
      <c r="AP217" s="88"/>
      <c r="AQ217" s="88"/>
      <c r="AR217" s="88"/>
      <c r="AS217" s="88"/>
      <c r="AT217" s="88"/>
      <c r="AU217" s="88"/>
      <c r="AV217" s="88"/>
      <c r="AW217" s="88"/>
      <c r="AX217" s="88"/>
      <c r="AY217" s="88"/>
      <c r="AZ217" s="88"/>
      <c r="BA217" s="88"/>
      <c r="BB217" s="88"/>
      <c r="BC217" s="88"/>
      <c r="BD217" s="88"/>
      <c r="BE217" s="88"/>
      <c r="BF217" s="88"/>
      <c r="BG217" s="88"/>
      <c r="BH217" s="88"/>
      <c r="BI217" s="88"/>
      <c r="BJ217" s="88"/>
      <c r="BK217" s="88"/>
    </row>
    <row r="218" spans="1:63">
      <c r="A218" s="60" t="s">
        <v>274</v>
      </c>
      <c r="C218" s="81" t="s">
        <v>408</v>
      </c>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c r="AG218" s="88"/>
      <c r="AH218" s="88"/>
      <c r="AI218" s="88"/>
      <c r="AJ218" s="88"/>
      <c r="AK218" s="88"/>
      <c r="AL218" s="88"/>
      <c r="AM218" s="88"/>
      <c r="AN218" s="88"/>
      <c r="AO218" s="88"/>
      <c r="AP218" s="88"/>
      <c r="AQ218" s="88"/>
      <c r="AR218" s="88"/>
      <c r="AS218" s="88"/>
      <c r="AT218" s="88"/>
      <c r="AU218" s="88"/>
      <c r="AV218" s="88"/>
      <c r="AW218" s="88"/>
      <c r="AX218" s="88"/>
      <c r="AY218" s="88"/>
      <c r="AZ218" s="88"/>
      <c r="BA218" s="88"/>
      <c r="BB218" s="88"/>
      <c r="BC218" s="88"/>
      <c r="BD218" s="88"/>
      <c r="BE218" s="88"/>
      <c r="BF218" s="88"/>
      <c r="BG218" s="88"/>
      <c r="BH218" s="88"/>
      <c r="BI218" s="88"/>
      <c r="BJ218" s="88"/>
      <c r="BK218" s="88"/>
    </row>
    <row r="219" spans="1:63">
      <c r="A219" s="60" t="s">
        <v>275</v>
      </c>
      <c r="C219" s="81" t="s">
        <v>414</v>
      </c>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c r="AG219" s="88"/>
      <c r="AH219" s="88"/>
      <c r="AI219" s="88"/>
      <c r="AJ219" s="88"/>
      <c r="AK219" s="88"/>
      <c r="AL219" s="88"/>
      <c r="AM219" s="88"/>
      <c r="AN219" s="88"/>
      <c r="AO219" s="88"/>
      <c r="AP219" s="88"/>
      <c r="AQ219" s="88"/>
      <c r="AR219" s="88"/>
      <c r="AS219" s="88"/>
      <c r="AT219" s="88"/>
      <c r="AU219" s="88"/>
      <c r="AV219" s="88"/>
      <c r="AW219" s="88"/>
      <c r="AX219" s="88"/>
      <c r="AY219" s="88"/>
      <c r="AZ219" s="88"/>
      <c r="BA219" s="88"/>
      <c r="BB219" s="88"/>
      <c r="BC219" s="88"/>
      <c r="BD219" s="88"/>
      <c r="BE219" s="88"/>
      <c r="BF219" s="88"/>
      <c r="BG219" s="88"/>
      <c r="BH219" s="88"/>
      <c r="BI219" s="88"/>
      <c r="BJ219" s="88"/>
      <c r="BK219" s="88"/>
    </row>
    <row r="220" spans="1:63">
      <c r="A220" s="60" t="s">
        <v>276</v>
      </c>
      <c r="C220" s="81" t="s">
        <v>434</v>
      </c>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c r="AG220" s="88"/>
      <c r="AH220" s="88"/>
      <c r="AI220" s="88"/>
      <c r="AJ220" s="88"/>
      <c r="AK220" s="88"/>
      <c r="AL220" s="88"/>
      <c r="AM220" s="88"/>
      <c r="AN220" s="88"/>
      <c r="AO220" s="88"/>
      <c r="AP220" s="88"/>
      <c r="AQ220" s="88"/>
      <c r="AR220" s="88"/>
      <c r="AS220" s="88"/>
      <c r="AT220" s="88"/>
      <c r="AU220" s="88"/>
      <c r="AV220" s="88"/>
      <c r="AW220" s="88"/>
      <c r="AX220" s="88"/>
      <c r="AY220" s="88"/>
      <c r="AZ220" s="88"/>
      <c r="BA220" s="88"/>
      <c r="BB220" s="88"/>
      <c r="BC220" s="88"/>
      <c r="BD220" s="88"/>
      <c r="BE220" s="88"/>
      <c r="BF220" s="88"/>
      <c r="BG220" s="88"/>
      <c r="BH220" s="88"/>
      <c r="BI220" s="88"/>
      <c r="BJ220" s="88"/>
      <c r="BK220" s="88"/>
    </row>
    <row r="221" spans="1:63">
      <c r="A221" s="60" t="s">
        <v>277</v>
      </c>
      <c r="C221" s="81" t="s">
        <v>435</v>
      </c>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c r="AG221" s="88"/>
      <c r="AH221" s="88"/>
      <c r="AI221" s="88"/>
      <c r="AJ221" s="88"/>
      <c r="AK221" s="88"/>
      <c r="AL221" s="88"/>
      <c r="AM221" s="88"/>
      <c r="AN221" s="88"/>
      <c r="AO221" s="88"/>
      <c r="AP221" s="88"/>
      <c r="AQ221" s="88"/>
      <c r="AR221" s="88"/>
      <c r="AS221" s="88"/>
      <c r="AT221" s="88"/>
      <c r="AU221" s="88"/>
      <c r="AV221" s="88"/>
      <c r="AW221" s="88"/>
      <c r="AX221" s="88"/>
      <c r="AY221" s="88"/>
      <c r="AZ221" s="88"/>
      <c r="BA221" s="88"/>
      <c r="BB221" s="88"/>
      <c r="BC221" s="88"/>
      <c r="BD221" s="88"/>
      <c r="BE221" s="88"/>
      <c r="BF221" s="88"/>
      <c r="BG221" s="88"/>
      <c r="BH221" s="88"/>
      <c r="BI221" s="88"/>
      <c r="BJ221" s="88"/>
      <c r="BK221" s="88"/>
    </row>
    <row r="222" spans="1:63">
      <c r="A222" s="60" t="s">
        <v>278</v>
      </c>
      <c r="D222" s="66"/>
      <c r="E222" s="66"/>
      <c r="F222" s="66"/>
      <c r="G222" s="66"/>
      <c r="H222" s="66"/>
      <c r="I222" s="66"/>
      <c r="J222" s="66"/>
      <c r="K222" s="66"/>
      <c r="L222" s="66"/>
      <c r="M222" s="66"/>
      <c r="N222" s="66"/>
      <c r="O222" s="66"/>
      <c r="P222" s="66"/>
      <c r="Q222" s="66"/>
      <c r="R222" s="66"/>
      <c r="S222" s="66"/>
      <c r="T222" s="66"/>
      <c r="U222" s="66"/>
      <c r="V222" s="66"/>
      <c r="W222" s="66"/>
      <c r="X222" s="66"/>
      <c r="Y222" s="66"/>
      <c r="Z222" s="66"/>
      <c r="AA222" s="66"/>
      <c r="AB222" s="66"/>
      <c r="AC222" s="66"/>
      <c r="AD222" s="66"/>
      <c r="AE222" s="66"/>
      <c r="AF222" s="66"/>
      <c r="AG222" s="66"/>
      <c r="AH222" s="66"/>
      <c r="AI222" s="66"/>
      <c r="AJ222" s="66"/>
      <c r="AK222" s="66"/>
      <c r="AL222" s="66"/>
      <c r="AM222" s="66"/>
      <c r="AN222" s="66"/>
      <c r="AO222" s="66"/>
      <c r="AP222" s="66"/>
      <c r="AQ222" s="66"/>
      <c r="AR222" s="66"/>
      <c r="AS222" s="66"/>
      <c r="AT222" s="66"/>
      <c r="AU222" s="66"/>
      <c r="AV222" s="66"/>
      <c r="AW222" s="66"/>
      <c r="AX222" s="66"/>
      <c r="AY222" s="66"/>
      <c r="AZ222" s="66"/>
      <c r="BA222" s="66"/>
      <c r="BB222" s="66"/>
      <c r="BC222" s="66"/>
      <c r="BD222" s="66"/>
      <c r="BE222" s="66"/>
      <c r="BF222" s="66"/>
      <c r="BG222" s="66"/>
      <c r="BH222" s="66"/>
      <c r="BI222" s="66"/>
      <c r="BJ222" s="66"/>
      <c r="BK222" s="66"/>
    </row>
    <row r="223" spans="1:63">
      <c r="A223" s="60" t="s">
        <v>279</v>
      </c>
      <c r="D223" s="66"/>
      <c r="E223" s="66"/>
      <c r="F223" s="66"/>
      <c r="G223" s="66"/>
      <c r="H223" s="66"/>
      <c r="I223" s="66"/>
      <c r="J223" s="66"/>
      <c r="K223" s="66"/>
      <c r="L223" s="66"/>
      <c r="M223" s="66"/>
      <c r="N223" s="66"/>
      <c r="O223" s="66"/>
      <c r="P223" s="66"/>
      <c r="Q223" s="66"/>
      <c r="R223" s="66"/>
      <c r="S223" s="66"/>
      <c r="T223" s="66"/>
      <c r="U223" s="66"/>
      <c r="V223" s="66"/>
      <c r="W223" s="66"/>
      <c r="X223" s="66"/>
      <c r="Y223" s="66"/>
      <c r="Z223" s="66"/>
      <c r="AA223" s="66"/>
      <c r="AB223" s="66"/>
      <c r="AC223" s="66"/>
      <c r="AD223" s="66"/>
      <c r="AE223" s="66"/>
      <c r="AF223" s="66"/>
      <c r="AG223" s="66"/>
      <c r="AH223" s="66"/>
      <c r="AI223" s="66"/>
      <c r="AJ223" s="66"/>
      <c r="AK223" s="66"/>
      <c r="AL223" s="66"/>
      <c r="AM223" s="66"/>
      <c r="AN223" s="66"/>
      <c r="AO223" s="66"/>
      <c r="AP223" s="66"/>
      <c r="AQ223" s="66"/>
      <c r="AR223" s="66"/>
      <c r="AS223" s="66"/>
      <c r="AT223" s="66"/>
      <c r="AU223" s="66"/>
      <c r="AV223" s="66"/>
      <c r="AW223" s="66"/>
      <c r="AX223" s="66"/>
      <c r="AY223" s="66"/>
      <c r="AZ223" s="66"/>
      <c r="BA223" s="66"/>
      <c r="BB223" s="66"/>
      <c r="BC223" s="66"/>
      <c r="BD223" s="66"/>
      <c r="BE223" s="66"/>
      <c r="BF223" s="66"/>
      <c r="BG223" s="66"/>
      <c r="BH223" s="66"/>
      <c r="BI223" s="66"/>
      <c r="BJ223" s="66"/>
      <c r="BK223" s="66"/>
    </row>
    <row r="224" spans="1:63">
      <c r="A224" s="60" t="s">
        <v>280</v>
      </c>
      <c r="D224" s="66"/>
      <c r="E224" s="66"/>
      <c r="F224" s="66"/>
      <c r="G224" s="66"/>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c r="AE224" s="66"/>
      <c r="AF224" s="66"/>
      <c r="AG224" s="66"/>
      <c r="AH224" s="66"/>
      <c r="AI224" s="66"/>
      <c r="AJ224" s="66"/>
      <c r="AK224" s="66"/>
      <c r="AL224" s="66"/>
      <c r="AM224" s="66"/>
      <c r="AN224" s="66"/>
      <c r="AO224" s="66"/>
      <c r="AP224" s="66"/>
      <c r="AQ224" s="66"/>
      <c r="AR224" s="66"/>
      <c r="AS224" s="66"/>
      <c r="AT224" s="66"/>
      <c r="AU224" s="66"/>
      <c r="AV224" s="66"/>
      <c r="AW224" s="66"/>
      <c r="AX224" s="66"/>
      <c r="AY224" s="66"/>
      <c r="AZ224" s="66"/>
      <c r="BA224" s="66"/>
      <c r="BB224" s="66"/>
      <c r="BC224" s="66"/>
      <c r="BD224" s="66"/>
      <c r="BE224" s="66"/>
      <c r="BF224" s="66"/>
      <c r="BG224" s="66"/>
      <c r="BH224" s="66"/>
      <c r="BI224" s="66"/>
      <c r="BJ224" s="66"/>
      <c r="BK224" s="66"/>
    </row>
    <row r="225" spans="1:63">
      <c r="A225" s="60" t="s">
        <v>281</v>
      </c>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c r="AE225" s="66"/>
      <c r="AF225" s="66"/>
      <c r="AG225" s="66"/>
      <c r="AH225" s="66"/>
      <c r="AI225" s="66"/>
      <c r="AJ225" s="66"/>
      <c r="AK225" s="66"/>
      <c r="AL225" s="66"/>
      <c r="AM225" s="66"/>
      <c r="AN225" s="66"/>
      <c r="AO225" s="66"/>
      <c r="AP225" s="66"/>
      <c r="AQ225" s="66"/>
      <c r="AR225" s="66"/>
      <c r="AS225" s="66"/>
      <c r="AT225" s="66"/>
      <c r="AU225" s="66"/>
      <c r="AV225" s="66"/>
      <c r="AW225" s="66"/>
      <c r="AX225" s="66"/>
      <c r="AY225" s="66"/>
      <c r="AZ225" s="66"/>
      <c r="BA225" s="66"/>
      <c r="BB225" s="66"/>
      <c r="BC225" s="66"/>
      <c r="BD225" s="66"/>
      <c r="BE225" s="66"/>
      <c r="BF225" s="66"/>
      <c r="BG225" s="66"/>
      <c r="BH225" s="66"/>
      <c r="BI225" s="66"/>
      <c r="BJ225" s="66"/>
      <c r="BK225" s="66"/>
    </row>
    <row r="226" spans="1:63">
      <c r="A226" s="60" t="s">
        <v>282</v>
      </c>
      <c r="D226" s="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c r="AB226" s="66"/>
      <c r="AC226" s="66"/>
      <c r="AD226" s="66"/>
      <c r="AE226" s="66"/>
      <c r="AF226" s="66"/>
      <c r="AG226" s="66"/>
      <c r="AH226" s="66"/>
      <c r="AI226" s="66"/>
      <c r="AJ226" s="66"/>
      <c r="AK226" s="66"/>
      <c r="AL226" s="66"/>
      <c r="AM226" s="66"/>
      <c r="AN226" s="66"/>
      <c r="AO226" s="66"/>
      <c r="AP226" s="66"/>
      <c r="AQ226" s="66"/>
      <c r="AR226" s="66"/>
      <c r="AS226" s="66"/>
      <c r="AT226" s="66"/>
      <c r="AU226" s="66"/>
      <c r="AV226" s="66"/>
      <c r="AW226" s="66"/>
      <c r="AX226" s="66"/>
      <c r="AY226" s="66"/>
      <c r="AZ226" s="66"/>
      <c r="BA226" s="66"/>
      <c r="BB226" s="66"/>
      <c r="BC226" s="66"/>
      <c r="BD226" s="66"/>
      <c r="BE226" s="66"/>
      <c r="BF226" s="66"/>
      <c r="BG226" s="66"/>
      <c r="BH226" s="66"/>
      <c r="BI226" s="66"/>
      <c r="BJ226" s="66"/>
      <c r="BK226" s="66"/>
    </row>
    <row r="227" spans="1:63">
      <c r="A227" s="60" t="s">
        <v>283</v>
      </c>
      <c r="D227" s="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c r="AB227" s="66"/>
      <c r="AC227" s="66"/>
      <c r="AD227" s="66"/>
      <c r="AE227" s="66"/>
      <c r="AF227" s="66"/>
      <c r="AG227" s="66"/>
      <c r="AH227" s="66"/>
      <c r="AI227" s="66"/>
      <c r="AJ227" s="66"/>
      <c r="AK227" s="66"/>
      <c r="AL227" s="66"/>
      <c r="AM227" s="66"/>
      <c r="AN227" s="66"/>
      <c r="AO227" s="66"/>
      <c r="AP227" s="66"/>
      <c r="AQ227" s="66"/>
      <c r="AR227" s="66"/>
      <c r="AS227" s="66"/>
      <c r="AT227" s="66"/>
      <c r="AU227" s="66"/>
      <c r="AV227" s="66"/>
      <c r="AW227" s="66"/>
      <c r="AX227" s="66"/>
      <c r="AY227" s="66"/>
      <c r="AZ227" s="66"/>
      <c r="BA227" s="66"/>
      <c r="BB227" s="66"/>
      <c r="BC227" s="66"/>
      <c r="BD227" s="66"/>
      <c r="BE227" s="66"/>
      <c r="BF227" s="66"/>
      <c r="BG227" s="66"/>
      <c r="BH227" s="66"/>
      <c r="BI227" s="66"/>
      <c r="BJ227" s="66"/>
      <c r="BK227" s="66"/>
    </row>
    <row r="228" spans="1:63">
      <c r="A228" s="60" t="s">
        <v>284</v>
      </c>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c r="AB228" s="66"/>
      <c r="AC228" s="66"/>
      <c r="AD228" s="66"/>
      <c r="AE228" s="66"/>
      <c r="AF228" s="66"/>
      <c r="AG228" s="66"/>
      <c r="AH228" s="66"/>
      <c r="AI228" s="66"/>
      <c r="AJ228" s="66"/>
      <c r="AK228" s="66"/>
      <c r="AL228" s="66"/>
      <c r="AM228" s="66"/>
      <c r="AN228" s="66"/>
      <c r="AO228" s="66"/>
      <c r="AP228" s="66"/>
      <c r="AQ228" s="66"/>
      <c r="AR228" s="66"/>
      <c r="AS228" s="66"/>
      <c r="AT228" s="66"/>
      <c r="AU228" s="66"/>
      <c r="AV228" s="66"/>
      <c r="AW228" s="66"/>
      <c r="AX228" s="66"/>
      <c r="AY228" s="66"/>
      <c r="AZ228" s="66"/>
      <c r="BA228" s="66"/>
      <c r="BB228" s="66"/>
      <c r="BC228" s="66"/>
      <c r="BD228" s="66"/>
      <c r="BE228" s="66"/>
      <c r="BF228" s="66"/>
      <c r="BG228" s="66"/>
      <c r="BH228" s="66"/>
      <c r="BI228" s="66"/>
      <c r="BJ228" s="66"/>
      <c r="BK228" s="66"/>
    </row>
    <row r="229" spans="1:63">
      <c r="A229" s="60" t="s">
        <v>285</v>
      </c>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H229" s="66"/>
      <c r="AI229" s="66"/>
      <c r="AJ229" s="66"/>
      <c r="AK229" s="66"/>
      <c r="AL229" s="66"/>
      <c r="AM229" s="66"/>
      <c r="AN229" s="66"/>
      <c r="AO229" s="66"/>
      <c r="AP229" s="66"/>
      <c r="AQ229" s="66"/>
      <c r="AR229" s="66"/>
      <c r="AS229" s="66"/>
      <c r="AT229" s="66"/>
      <c r="AU229" s="66"/>
      <c r="AV229" s="66"/>
      <c r="AW229" s="66"/>
      <c r="AX229" s="66"/>
      <c r="AY229" s="66"/>
      <c r="AZ229" s="66"/>
      <c r="BA229" s="66"/>
      <c r="BB229" s="66"/>
      <c r="BC229" s="66"/>
      <c r="BD229" s="66"/>
      <c r="BE229" s="66"/>
      <c r="BF229" s="66"/>
      <c r="BG229" s="66"/>
      <c r="BH229" s="66"/>
      <c r="BI229" s="66"/>
      <c r="BJ229" s="66"/>
      <c r="BK229" s="66"/>
    </row>
    <row r="230" spans="1:63">
      <c r="A230" s="60" t="s">
        <v>286</v>
      </c>
      <c r="B230" s="60" t="s">
        <v>444</v>
      </c>
      <c r="D230" s="66"/>
      <c r="E230" s="66"/>
      <c r="F230" s="66"/>
      <c r="G230" s="66"/>
      <c r="H230" s="66"/>
      <c r="I230" s="66"/>
      <c r="J230" s="66"/>
      <c r="K230" s="66"/>
      <c r="L230" s="66"/>
      <c r="M230" s="66"/>
      <c r="N230" s="66"/>
      <c r="O230" s="66"/>
      <c r="P230" s="66"/>
      <c r="Q230" s="66"/>
      <c r="R230" s="66"/>
      <c r="S230" s="66"/>
      <c r="T230" s="66"/>
      <c r="U230" s="66"/>
      <c r="V230" s="66"/>
      <c r="W230" s="66"/>
      <c r="X230" s="66"/>
      <c r="Y230" s="66"/>
      <c r="Z230" s="66"/>
      <c r="AA230" s="66"/>
      <c r="AB230" s="66"/>
      <c r="AC230" s="66"/>
      <c r="AD230" s="66"/>
      <c r="AE230" s="66"/>
      <c r="AF230" s="66"/>
      <c r="AG230" s="66"/>
      <c r="AH230" s="66"/>
      <c r="AI230" s="66"/>
      <c r="AJ230" s="66"/>
      <c r="AK230" s="66"/>
      <c r="AL230" s="66"/>
      <c r="AM230" s="66"/>
      <c r="AN230" s="66"/>
      <c r="AO230" s="66"/>
      <c r="AP230" s="66"/>
      <c r="AQ230" s="66"/>
      <c r="AR230" s="66"/>
      <c r="AS230" s="66"/>
      <c r="AT230" s="66"/>
      <c r="AU230" s="66"/>
      <c r="AV230" s="66"/>
      <c r="AW230" s="66"/>
      <c r="AX230" s="66"/>
      <c r="AY230" s="66"/>
      <c r="AZ230" s="66"/>
      <c r="BA230" s="66"/>
      <c r="BB230" s="66"/>
      <c r="BC230" s="66"/>
      <c r="BD230" s="66"/>
      <c r="BE230" s="66"/>
      <c r="BF230" s="66"/>
      <c r="BG230" s="66"/>
      <c r="BH230" s="66"/>
      <c r="BI230" s="66"/>
      <c r="BJ230" s="66"/>
      <c r="BK230" s="66"/>
    </row>
    <row r="231" spans="1:63">
      <c r="A231" s="60" t="s">
        <v>287</v>
      </c>
      <c r="C231" s="81" t="s">
        <v>355</v>
      </c>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c r="AG231" s="88"/>
      <c r="AH231" s="88"/>
      <c r="AI231" s="88"/>
      <c r="AJ231" s="88"/>
      <c r="AK231" s="88"/>
      <c r="AL231" s="88"/>
      <c r="AM231" s="88"/>
      <c r="AN231" s="88"/>
      <c r="AO231" s="88"/>
      <c r="AP231" s="88"/>
      <c r="AQ231" s="88"/>
      <c r="AR231" s="88"/>
      <c r="AS231" s="88"/>
      <c r="AT231" s="88"/>
      <c r="AU231" s="88"/>
      <c r="AV231" s="88"/>
      <c r="AW231" s="88"/>
      <c r="AX231" s="88"/>
      <c r="AY231" s="88"/>
      <c r="AZ231" s="88"/>
      <c r="BA231" s="88"/>
      <c r="BB231" s="88"/>
      <c r="BC231" s="88"/>
      <c r="BD231" s="88"/>
      <c r="BE231" s="88"/>
      <c r="BF231" s="88"/>
      <c r="BG231" s="88"/>
      <c r="BH231" s="88"/>
      <c r="BI231" s="88"/>
      <c r="BJ231" s="88"/>
      <c r="BK231" s="88"/>
    </row>
    <row r="232" spans="1:63">
      <c r="A232" s="60" t="s">
        <v>288</v>
      </c>
      <c r="C232" s="81"/>
      <c r="D232" s="86"/>
      <c r="E232" s="86"/>
      <c r="F232" s="86"/>
      <c r="G232" s="86"/>
      <c r="H232" s="86"/>
      <c r="I232" s="86"/>
      <c r="J232" s="86"/>
      <c r="K232" s="86"/>
      <c r="L232" s="86"/>
      <c r="M232" s="86"/>
      <c r="N232" s="86"/>
      <c r="O232" s="86"/>
      <c r="P232" s="86"/>
      <c r="Q232" s="86"/>
      <c r="R232" s="86"/>
      <c r="S232" s="86"/>
      <c r="T232" s="86"/>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c r="BE232" s="86"/>
      <c r="BF232" s="86"/>
      <c r="BG232" s="86"/>
      <c r="BH232" s="86"/>
      <c r="BI232" s="86"/>
      <c r="BJ232" s="86"/>
      <c r="BK232" s="86"/>
    </row>
    <row r="233" spans="1:63">
      <c r="A233" s="60" t="s">
        <v>289</v>
      </c>
      <c r="C233" s="87" t="s">
        <v>596</v>
      </c>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c r="AG233" s="93"/>
      <c r="AH233" s="93"/>
      <c r="AI233" s="93"/>
      <c r="AJ233" s="93"/>
      <c r="AK233" s="93"/>
      <c r="AL233" s="93"/>
      <c r="AM233" s="93"/>
      <c r="AN233" s="93"/>
      <c r="AO233" s="93"/>
      <c r="AP233" s="93"/>
      <c r="AQ233" s="93"/>
      <c r="AR233" s="93"/>
      <c r="AS233" s="93"/>
      <c r="AT233" s="93"/>
      <c r="AU233" s="93"/>
      <c r="AV233" s="93"/>
      <c r="AW233" s="93"/>
      <c r="AX233" s="93"/>
      <c r="AY233" s="93"/>
      <c r="AZ233" s="93"/>
      <c r="BA233" s="93"/>
      <c r="BB233" s="93"/>
      <c r="BC233" s="93"/>
      <c r="BD233" s="93"/>
      <c r="BE233" s="93"/>
      <c r="BF233" s="93"/>
      <c r="BG233" s="93"/>
      <c r="BH233" s="93"/>
      <c r="BI233" s="93"/>
      <c r="BJ233" s="93"/>
      <c r="BK233" s="93"/>
    </row>
    <row r="234" spans="1:63">
      <c r="A234" s="60" t="s">
        <v>290</v>
      </c>
      <c r="C234" s="87" t="s">
        <v>597</v>
      </c>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c r="AG234" s="93"/>
      <c r="AH234" s="93"/>
      <c r="AI234" s="93"/>
      <c r="AJ234" s="93"/>
      <c r="AK234" s="93"/>
      <c r="AL234" s="93"/>
      <c r="AM234" s="93"/>
      <c r="AN234" s="93"/>
      <c r="AO234" s="93"/>
      <c r="AP234" s="93"/>
      <c r="AQ234" s="93"/>
      <c r="AR234" s="93"/>
      <c r="AS234" s="93"/>
      <c r="AT234" s="93"/>
      <c r="AU234" s="93"/>
      <c r="AV234" s="93"/>
      <c r="AW234" s="93"/>
      <c r="AX234" s="93"/>
      <c r="AY234" s="93"/>
      <c r="AZ234" s="93"/>
      <c r="BA234" s="93"/>
      <c r="BB234" s="93"/>
      <c r="BC234" s="93"/>
      <c r="BD234" s="93"/>
      <c r="BE234" s="93"/>
      <c r="BF234" s="93"/>
      <c r="BG234" s="93"/>
      <c r="BH234" s="93"/>
      <c r="BI234" s="93"/>
      <c r="BJ234" s="93"/>
      <c r="BK234" s="93"/>
    </row>
    <row r="235" spans="1:63">
      <c r="A235" s="60" t="s">
        <v>291</v>
      </c>
    </row>
    <row r="236" spans="1:63">
      <c r="A236" s="60" t="s">
        <v>292</v>
      </c>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c r="AB236" s="66"/>
      <c r="AC236" s="66"/>
      <c r="AD236" s="66"/>
      <c r="AE236" s="66"/>
      <c r="AF236" s="66"/>
      <c r="AG236" s="66"/>
      <c r="AH236" s="66"/>
      <c r="AI236" s="66"/>
      <c r="AJ236" s="66"/>
      <c r="AK236" s="66"/>
      <c r="AL236" s="66"/>
      <c r="AM236" s="66"/>
      <c r="AN236" s="66"/>
      <c r="AO236" s="66"/>
      <c r="AP236" s="66"/>
      <c r="AQ236" s="66"/>
      <c r="AR236" s="66"/>
      <c r="AS236" s="66"/>
      <c r="AT236" s="66"/>
      <c r="AU236" s="66"/>
      <c r="AV236" s="66"/>
      <c r="AW236" s="66"/>
      <c r="AX236" s="66"/>
      <c r="AY236" s="66"/>
      <c r="AZ236" s="66"/>
      <c r="BA236" s="66"/>
      <c r="BB236" s="66"/>
      <c r="BC236" s="66"/>
      <c r="BD236" s="66"/>
      <c r="BE236" s="66"/>
      <c r="BF236" s="66"/>
      <c r="BG236" s="66"/>
      <c r="BH236" s="66"/>
      <c r="BI236" s="66"/>
      <c r="BJ236" s="66"/>
      <c r="BK236" s="66"/>
    </row>
    <row r="237" spans="1:63">
      <c r="A237" s="60" t="s">
        <v>293</v>
      </c>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c r="AD237" s="66"/>
      <c r="AE237" s="66"/>
      <c r="AF237" s="66"/>
      <c r="AG237" s="66"/>
      <c r="AH237" s="66"/>
      <c r="AI237" s="66"/>
      <c r="AJ237" s="66"/>
      <c r="AK237" s="66"/>
      <c r="AL237" s="66"/>
      <c r="AM237" s="66"/>
      <c r="AN237" s="66"/>
      <c r="AO237" s="66"/>
      <c r="AP237" s="66"/>
      <c r="AQ237" s="66"/>
      <c r="AR237" s="66"/>
      <c r="AS237" s="66"/>
      <c r="AT237" s="66"/>
      <c r="AU237" s="66"/>
      <c r="AV237" s="66"/>
      <c r="AW237" s="66"/>
      <c r="AX237" s="66"/>
      <c r="AY237" s="66"/>
      <c r="AZ237" s="66"/>
      <c r="BA237" s="66"/>
      <c r="BB237" s="66"/>
      <c r="BC237" s="66"/>
      <c r="BD237" s="66"/>
      <c r="BE237" s="66"/>
      <c r="BF237" s="66"/>
      <c r="BG237" s="66"/>
      <c r="BH237" s="66"/>
      <c r="BI237" s="66"/>
      <c r="BJ237" s="66"/>
      <c r="BK237" s="66"/>
    </row>
    <row r="238" spans="1:63">
      <c r="A238" s="60" t="s">
        <v>294</v>
      </c>
      <c r="B238" s="60" t="s">
        <v>445</v>
      </c>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c r="AC238" s="66"/>
      <c r="AD238" s="66"/>
      <c r="AE238" s="66"/>
      <c r="AF238" s="66"/>
      <c r="AG238" s="66"/>
      <c r="AH238" s="66"/>
      <c r="AI238" s="66"/>
      <c r="AJ238" s="66"/>
      <c r="AK238" s="66"/>
      <c r="AL238" s="66"/>
      <c r="AM238" s="66"/>
      <c r="AN238" s="66"/>
      <c r="AO238" s="66"/>
      <c r="AP238" s="66"/>
      <c r="AQ238" s="66"/>
      <c r="AR238" s="66"/>
      <c r="AS238" s="66"/>
      <c r="AT238" s="66"/>
      <c r="AU238" s="66"/>
      <c r="AV238" s="66"/>
      <c r="AW238" s="66"/>
      <c r="AX238" s="66"/>
      <c r="AY238" s="66"/>
      <c r="AZ238" s="66"/>
      <c r="BA238" s="66"/>
      <c r="BB238" s="66"/>
      <c r="BC238" s="66"/>
      <c r="BD238" s="66"/>
      <c r="BE238" s="66"/>
      <c r="BF238" s="66"/>
      <c r="BG238" s="66"/>
      <c r="BH238" s="66"/>
      <c r="BI238" s="66"/>
      <c r="BJ238" s="66"/>
      <c r="BK238" s="66"/>
    </row>
    <row r="239" spans="1:63">
      <c r="A239" s="60" t="s">
        <v>295</v>
      </c>
      <c r="C239" s="81" t="s">
        <v>592</v>
      </c>
      <c r="D239" s="88">
        <v>210</v>
      </c>
      <c r="E239" s="88">
        <v>214.2</v>
      </c>
      <c r="F239" s="88">
        <v>218.5</v>
      </c>
      <c r="G239" s="88">
        <v>222.9</v>
      </c>
      <c r="H239" s="88">
        <v>227.3</v>
      </c>
      <c r="I239" s="88">
        <v>231.9</v>
      </c>
      <c r="J239" s="88">
        <v>236.5</v>
      </c>
      <c r="K239" s="88">
        <v>241.2</v>
      </c>
      <c r="L239" s="88">
        <v>246</v>
      </c>
      <c r="M239" s="88">
        <v>251</v>
      </c>
      <c r="N239" s="88">
        <v>256</v>
      </c>
      <c r="O239" s="88">
        <v>261.10000000000002</v>
      </c>
      <c r="P239" s="88">
        <v>266.3</v>
      </c>
      <c r="Q239" s="88">
        <v>271.7</v>
      </c>
      <c r="R239" s="88">
        <v>277.10000000000002</v>
      </c>
      <c r="S239" s="88">
        <v>282.60000000000002</v>
      </c>
      <c r="T239" s="88">
        <v>288.3</v>
      </c>
      <c r="U239" s="88">
        <v>294.10000000000002</v>
      </c>
      <c r="V239" s="88">
        <v>299.89999999999998</v>
      </c>
      <c r="W239" s="88">
        <v>305.89999999999998</v>
      </c>
      <c r="X239" s="88">
        <v>312</v>
      </c>
      <c r="Y239" s="88">
        <v>318.3</v>
      </c>
      <c r="Z239" s="88">
        <v>324.7</v>
      </c>
      <c r="AA239" s="88">
        <v>331.1</v>
      </c>
      <c r="AB239" s="88">
        <v>337.8</v>
      </c>
      <c r="AC239" s="88">
        <v>344.5</v>
      </c>
      <c r="AD239" s="88">
        <v>351.4</v>
      </c>
      <c r="AE239" s="88">
        <v>358.4</v>
      </c>
      <c r="AF239" s="88">
        <v>365.6</v>
      </c>
      <c r="AG239" s="88">
        <v>372.9</v>
      </c>
      <c r="AH239" s="88">
        <v>380.4</v>
      </c>
      <c r="AI239" s="88">
        <v>388</v>
      </c>
      <c r="AJ239" s="88">
        <v>395.8</v>
      </c>
      <c r="AK239" s="88">
        <v>403.7</v>
      </c>
      <c r="AL239" s="88">
        <v>411.7</v>
      </c>
      <c r="AM239" s="88">
        <v>360</v>
      </c>
      <c r="AN239" s="88">
        <v>367.2</v>
      </c>
      <c r="AO239" s="88">
        <v>374.5</v>
      </c>
      <c r="AP239" s="88">
        <v>382</v>
      </c>
      <c r="AQ239" s="88">
        <v>389.7</v>
      </c>
      <c r="AR239" s="88">
        <v>397.4</v>
      </c>
      <c r="AS239" s="88">
        <v>405.4</v>
      </c>
      <c r="AT239" s="88">
        <v>413.5</v>
      </c>
      <c r="AU239" s="88">
        <v>421.8</v>
      </c>
      <c r="AV239" s="88">
        <v>430.2</v>
      </c>
      <c r="AW239" s="88">
        <v>438.8</v>
      </c>
      <c r="AX239" s="88">
        <v>447.6</v>
      </c>
      <c r="AY239" s="88">
        <v>456.5</v>
      </c>
      <c r="AZ239" s="88">
        <v>465.7</v>
      </c>
      <c r="BA239" s="88">
        <v>475</v>
      </c>
      <c r="BB239" s="88">
        <v>484.5</v>
      </c>
      <c r="BC239" s="88">
        <v>494.2</v>
      </c>
      <c r="BD239" s="88">
        <v>504.1</v>
      </c>
      <c r="BE239" s="88">
        <v>514.1</v>
      </c>
      <c r="BF239" s="88">
        <v>524.4</v>
      </c>
      <c r="BG239" s="88">
        <v>534.9</v>
      </c>
      <c r="BH239" s="88">
        <v>545.6</v>
      </c>
      <c r="BI239" s="88">
        <v>556.5</v>
      </c>
      <c r="BJ239" s="88">
        <v>567.70000000000005</v>
      </c>
      <c r="BK239" s="88">
        <v>579</v>
      </c>
    </row>
    <row r="240" spans="1:63">
      <c r="A240" s="60" t="s">
        <v>296</v>
      </c>
      <c r="C240" s="81" t="s">
        <v>593</v>
      </c>
      <c r="D240" s="88">
        <v>210</v>
      </c>
      <c r="E240" s="88">
        <v>214.2</v>
      </c>
      <c r="F240" s="88">
        <v>218.5</v>
      </c>
      <c r="G240" s="88">
        <v>222.9</v>
      </c>
      <c r="H240" s="88">
        <v>227.3</v>
      </c>
      <c r="I240" s="88">
        <v>231.9</v>
      </c>
      <c r="J240" s="88">
        <v>236.5</v>
      </c>
      <c r="K240" s="88">
        <v>241.2</v>
      </c>
      <c r="L240" s="88">
        <v>246</v>
      </c>
      <c r="M240" s="88">
        <v>251</v>
      </c>
      <c r="N240" s="88">
        <v>256</v>
      </c>
      <c r="O240" s="88">
        <v>261.10000000000002</v>
      </c>
      <c r="P240" s="88">
        <v>266.3</v>
      </c>
      <c r="Q240" s="88">
        <v>271.7</v>
      </c>
      <c r="R240" s="88">
        <v>277.10000000000002</v>
      </c>
      <c r="S240" s="88">
        <v>282.60000000000002</v>
      </c>
      <c r="T240" s="88">
        <v>288.3</v>
      </c>
      <c r="U240" s="88">
        <v>294.10000000000002</v>
      </c>
      <c r="V240" s="88">
        <v>299.89999999999998</v>
      </c>
      <c r="W240" s="88">
        <v>305.89999999999998</v>
      </c>
      <c r="X240" s="88">
        <v>312</v>
      </c>
      <c r="Y240" s="88">
        <v>318.3</v>
      </c>
      <c r="Z240" s="88">
        <v>324.7</v>
      </c>
      <c r="AA240" s="88">
        <v>331.1</v>
      </c>
      <c r="AB240" s="88">
        <v>337.8</v>
      </c>
      <c r="AC240" s="88">
        <v>344.5</v>
      </c>
      <c r="AD240" s="88">
        <v>351.4</v>
      </c>
      <c r="AE240" s="88">
        <v>358.4</v>
      </c>
      <c r="AF240" s="88">
        <v>365.6</v>
      </c>
      <c r="AG240" s="88">
        <v>372.9</v>
      </c>
      <c r="AH240" s="88">
        <v>380.4</v>
      </c>
      <c r="AI240" s="88">
        <v>388</v>
      </c>
      <c r="AJ240" s="88">
        <v>395.8</v>
      </c>
      <c r="AK240" s="88">
        <v>403.7</v>
      </c>
      <c r="AL240" s="88">
        <v>411.7</v>
      </c>
      <c r="AM240" s="88">
        <v>360</v>
      </c>
      <c r="AN240" s="88">
        <v>367.2</v>
      </c>
      <c r="AO240" s="88">
        <v>374.5</v>
      </c>
      <c r="AP240" s="88">
        <v>382</v>
      </c>
      <c r="AQ240" s="88">
        <v>389.7</v>
      </c>
      <c r="AR240" s="88">
        <v>397.4</v>
      </c>
      <c r="AS240" s="88">
        <v>405.4</v>
      </c>
      <c r="AT240" s="88">
        <v>413.5</v>
      </c>
      <c r="AU240" s="88">
        <v>421.8</v>
      </c>
      <c r="AV240" s="88">
        <v>430.2</v>
      </c>
      <c r="AW240" s="88">
        <v>438.8</v>
      </c>
      <c r="AX240" s="88">
        <v>447.6</v>
      </c>
      <c r="AY240" s="88">
        <v>456.5</v>
      </c>
      <c r="AZ240" s="88">
        <v>465.7</v>
      </c>
      <c r="BA240" s="88">
        <v>475</v>
      </c>
      <c r="BB240" s="88">
        <v>484.5</v>
      </c>
      <c r="BC240" s="88">
        <v>494.2</v>
      </c>
      <c r="BD240" s="88">
        <v>504.1</v>
      </c>
      <c r="BE240" s="88">
        <v>514.1</v>
      </c>
      <c r="BF240" s="88">
        <v>524.4</v>
      </c>
      <c r="BG240" s="88">
        <v>534.9</v>
      </c>
      <c r="BH240" s="88">
        <v>545.6</v>
      </c>
      <c r="BI240" s="88">
        <v>556.5</v>
      </c>
      <c r="BJ240" s="88">
        <v>567.70000000000005</v>
      </c>
      <c r="BK240" s="88">
        <v>579</v>
      </c>
    </row>
    <row r="241" spans="1:63">
      <c r="A241" s="60" t="s">
        <v>297</v>
      </c>
      <c r="C241" s="81" t="s">
        <v>356</v>
      </c>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c r="AG241" s="88"/>
      <c r="AH241" s="88"/>
      <c r="AI241" s="88"/>
      <c r="AJ241" s="88"/>
      <c r="AK241" s="88"/>
      <c r="AL241" s="88"/>
      <c r="AM241" s="88"/>
      <c r="AN241" s="88"/>
      <c r="AO241" s="88"/>
      <c r="AP241" s="88"/>
      <c r="AQ241" s="88"/>
      <c r="AR241" s="88"/>
      <c r="AS241" s="88"/>
      <c r="AT241" s="88"/>
      <c r="AU241" s="88"/>
      <c r="AV241" s="88"/>
      <c r="AW241" s="88"/>
      <c r="AX241" s="88"/>
      <c r="AY241" s="88"/>
      <c r="AZ241" s="88"/>
      <c r="BA241" s="88"/>
      <c r="BB241" s="88"/>
      <c r="BC241" s="88"/>
      <c r="BD241" s="88"/>
      <c r="BE241" s="88"/>
      <c r="BF241" s="88"/>
      <c r="BG241" s="88"/>
      <c r="BH241" s="88"/>
      <c r="BI241" s="88"/>
      <c r="BJ241" s="88"/>
      <c r="BK241" s="88"/>
    </row>
    <row r="242" spans="1:63">
      <c r="A242" s="60" t="s">
        <v>298</v>
      </c>
      <c r="C242" s="81" t="s">
        <v>602</v>
      </c>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c r="AG242" s="88"/>
      <c r="AH242" s="88"/>
      <c r="AI242" s="88"/>
      <c r="AJ242" s="88"/>
      <c r="AK242" s="88"/>
      <c r="AL242" s="88"/>
      <c r="AM242" s="88"/>
      <c r="AN242" s="88"/>
      <c r="AO242" s="88"/>
      <c r="AP242" s="88"/>
      <c r="AQ242" s="88"/>
      <c r="AR242" s="88"/>
      <c r="AS242" s="88"/>
      <c r="AT242" s="88"/>
      <c r="AU242" s="88"/>
      <c r="AV242" s="88"/>
      <c r="AW242" s="88"/>
      <c r="AX242" s="88"/>
      <c r="AY242" s="88"/>
      <c r="AZ242" s="88"/>
      <c r="BA242" s="88"/>
      <c r="BB242" s="88"/>
      <c r="BC242" s="88"/>
      <c r="BD242" s="88"/>
      <c r="BE242" s="88"/>
      <c r="BF242" s="88"/>
      <c r="BG242" s="88"/>
      <c r="BH242" s="88"/>
      <c r="BI242" s="88"/>
      <c r="BJ242" s="88"/>
      <c r="BK242" s="88"/>
    </row>
    <row r="243" spans="1:63">
      <c r="A243" s="60" t="s">
        <v>299</v>
      </c>
      <c r="C243" s="81" t="s">
        <v>603</v>
      </c>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c r="AG243" s="88"/>
      <c r="AH243" s="88"/>
      <c r="AI243" s="88"/>
      <c r="AJ243" s="88"/>
      <c r="AK243" s="88"/>
      <c r="AL243" s="88"/>
      <c r="AM243" s="88"/>
      <c r="AN243" s="88"/>
      <c r="AO243" s="88"/>
      <c r="AP243" s="88"/>
      <c r="AQ243" s="88"/>
      <c r="AR243" s="88"/>
      <c r="AS243" s="88"/>
      <c r="AT243" s="88"/>
      <c r="AU243" s="88"/>
      <c r="AV243" s="88"/>
      <c r="AW243" s="88"/>
      <c r="AX243" s="88"/>
      <c r="AY243" s="88"/>
      <c r="AZ243" s="88"/>
      <c r="BA243" s="88"/>
      <c r="BB243" s="88"/>
      <c r="BC243" s="88"/>
      <c r="BD243" s="88"/>
      <c r="BE243" s="88"/>
      <c r="BF243" s="88"/>
      <c r="BG243" s="88"/>
      <c r="BH243" s="88"/>
      <c r="BI243" s="88"/>
      <c r="BJ243" s="88"/>
      <c r="BK243" s="88"/>
    </row>
    <row r="244" spans="1:63">
      <c r="A244" s="60" t="s">
        <v>300</v>
      </c>
      <c r="C244" s="87" t="s">
        <v>604</v>
      </c>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c r="AG244" s="93"/>
      <c r="AH244" s="93"/>
      <c r="AI244" s="93"/>
      <c r="AJ244" s="93"/>
      <c r="AK244" s="93"/>
      <c r="AL244" s="93"/>
      <c r="AM244" s="93"/>
      <c r="AN244" s="93"/>
      <c r="AO244" s="93"/>
      <c r="AP244" s="93"/>
      <c r="AQ244" s="93"/>
      <c r="AR244" s="93"/>
      <c r="AS244" s="93"/>
      <c r="AT244" s="93"/>
      <c r="AU244" s="93"/>
      <c r="AV244" s="93"/>
      <c r="AW244" s="93"/>
      <c r="AX244" s="93"/>
      <c r="AY244" s="93"/>
      <c r="AZ244" s="93"/>
      <c r="BA244" s="93"/>
      <c r="BB244" s="93"/>
      <c r="BC244" s="93"/>
      <c r="BD244" s="93"/>
      <c r="BE244" s="93"/>
      <c r="BF244" s="93"/>
      <c r="BG244" s="93"/>
      <c r="BH244" s="93"/>
      <c r="BI244" s="93"/>
      <c r="BJ244" s="93"/>
      <c r="BK244" s="93"/>
    </row>
    <row r="245" spans="1:63">
      <c r="A245" s="60" t="s">
        <v>301</v>
      </c>
      <c r="C245" s="81" t="s">
        <v>599</v>
      </c>
      <c r="D245" s="93">
        <v>210</v>
      </c>
      <c r="E245" s="93">
        <v>214.2</v>
      </c>
      <c r="F245" s="93">
        <v>218.5</v>
      </c>
      <c r="G245" s="93">
        <v>222.9</v>
      </c>
      <c r="H245" s="93">
        <v>227.3</v>
      </c>
      <c r="I245" s="93">
        <v>231.9</v>
      </c>
      <c r="J245" s="93">
        <v>236.5</v>
      </c>
      <c r="K245" s="93">
        <v>241.2</v>
      </c>
      <c r="L245" s="93">
        <v>246</v>
      </c>
      <c r="M245" s="93">
        <v>251</v>
      </c>
      <c r="N245" s="93">
        <v>256</v>
      </c>
      <c r="O245" s="93">
        <v>261.10000000000002</v>
      </c>
      <c r="P245" s="93">
        <v>266.3</v>
      </c>
      <c r="Q245" s="93">
        <v>271.7</v>
      </c>
      <c r="R245" s="93">
        <v>277.10000000000002</v>
      </c>
      <c r="S245" s="93">
        <v>282.60000000000002</v>
      </c>
      <c r="T245" s="93">
        <v>288.3</v>
      </c>
      <c r="U245" s="93">
        <v>294.10000000000002</v>
      </c>
      <c r="V245" s="93">
        <v>299.89999999999998</v>
      </c>
      <c r="W245" s="93">
        <v>305.89999999999998</v>
      </c>
      <c r="X245" s="93">
        <v>312</v>
      </c>
      <c r="Y245" s="93">
        <v>318.3</v>
      </c>
      <c r="Z245" s="93">
        <v>324.7</v>
      </c>
      <c r="AA245" s="93">
        <v>331.1</v>
      </c>
      <c r="AB245" s="93">
        <v>337.8</v>
      </c>
      <c r="AC245" s="93">
        <v>344.5</v>
      </c>
      <c r="AD245" s="93">
        <v>351.4</v>
      </c>
      <c r="AE245" s="93">
        <v>358.4</v>
      </c>
      <c r="AF245" s="93">
        <v>365.6</v>
      </c>
      <c r="AG245" s="93">
        <v>372.9</v>
      </c>
      <c r="AH245" s="93">
        <v>380.4</v>
      </c>
      <c r="AI245" s="93">
        <v>388</v>
      </c>
      <c r="AJ245" s="93">
        <v>395.8</v>
      </c>
      <c r="AK245" s="93">
        <v>403.7</v>
      </c>
      <c r="AL245" s="93">
        <v>411.7</v>
      </c>
      <c r="AM245" s="93">
        <v>360</v>
      </c>
      <c r="AN245" s="93">
        <v>367.2</v>
      </c>
      <c r="AO245" s="93">
        <v>374.5</v>
      </c>
      <c r="AP245" s="93">
        <v>382</v>
      </c>
      <c r="AQ245" s="93">
        <v>389.7</v>
      </c>
      <c r="AR245" s="93">
        <v>397.4</v>
      </c>
      <c r="AS245" s="93">
        <v>405.4</v>
      </c>
      <c r="AT245" s="93">
        <v>413.5</v>
      </c>
      <c r="AU245" s="93">
        <v>421.8</v>
      </c>
      <c r="AV245" s="93">
        <v>430.2</v>
      </c>
      <c r="AW245" s="93">
        <v>438.8</v>
      </c>
      <c r="AX245" s="93">
        <v>447.6</v>
      </c>
      <c r="AY245" s="93">
        <v>456.5</v>
      </c>
      <c r="AZ245" s="93">
        <v>465.7</v>
      </c>
      <c r="BA245" s="93">
        <v>475</v>
      </c>
      <c r="BB245" s="93">
        <v>484.5</v>
      </c>
      <c r="BC245" s="93">
        <v>494.2</v>
      </c>
      <c r="BD245" s="93">
        <v>504.1</v>
      </c>
      <c r="BE245" s="93">
        <v>514.1</v>
      </c>
      <c r="BF245" s="93">
        <v>524.4</v>
      </c>
      <c r="BG245" s="93">
        <v>534.9</v>
      </c>
      <c r="BH245" s="93">
        <v>545.6</v>
      </c>
      <c r="BI245" s="93">
        <v>556.5</v>
      </c>
      <c r="BJ245" s="93">
        <v>567.70000000000005</v>
      </c>
      <c r="BK245" s="93">
        <v>579</v>
      </c>
    </row>
    <row r="246" spans="1:63">
      <c r="A246" s="60" t="s">
        <v>302</v>
      </c>
      <c r="C246" s="81" t="s">
        <v>605</v>
      </c>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c r="AG246" s="88"/>
      <c r="AH246" s="88"/>
      <c r="AI246" s="88"/>
      <c r="AJ246" s="88"/>
      <c r="AK246" s="88"/>
      <c r="AL246" s="88"/>
      <c r="AM246" s="88"/>
      <c r="AN246" s="88"/>
      <c r="AO246" s="88"/>
      <c r="AP246" s="88"/>
      <c r="AQ246" s="88"/>
      <c r="AR246" s="88"/>
      <c r="AS246" s="88"/>
      <c r="AT246" s="88"/>
      <c r="AU246" s="88"/>
      <c r="AV246" s="88"/>
      <c r="AW246" s="88"/>
      <c r="AX246" s="88"/>
      <c r="AY246" s="88"/>
      <c r="AZ246" s="88"/>
      <c r="BA246" s="88"/>
      <c r="BB246" s="88"/>
      <c r="BC246" s="88"/>
      <c r="BD246" s="88"/>
      <c r="BE246" s="88"/>
      <c r="BF246" s="88"/>
      <c r="BG246" s="88"/>
      <c r="BH246" s="88"/>
      <c r="BI246" s="88"/>
      <c r="BJ246" s="88"/>
      <c r="BK246" s="88"/>
    </row>
    <row r="247" spans="1:63">
      <c r="A247" s="60" t="s">
        <v>303</v>
      </c>
      <c r="C247" s="81" t="s">
        <v>606</v>
      </c>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c r="AG247" s="88"/>
      <c r="AH247" s="88"/>
      <c r="AI247" s="88"/>
      <c r="AJ247" s="88"/>
      <c r="AK247" s="88"/>
      <c r="AL247" s="88"/>
      <c r="AM247" s="88"/>
      <c r="AN247" s="88"/>
      <c r="AO247" s="88"/>
      <c r="AP247" s="88"/>
      <c r="AQ247" s="88"/>
      <c r="AR247" s="88"/>
      <c r="AS247" s="88"/>
      <c r="AT247" s="88"/>
      <c r="AU247" s="88"/>
      <c r="AV247" s="88"/>
      <c r="AW247" s="88"/>
      <c r="AX247" s="88"/>
      <c r="AY247" s="88"/>
      <c r="AZ247" s="88"/>
      <c r="BA247" s="88"/>
      <c r="BB247" s="88"/>
      <c r="BC247" s="88"/>
      <c r="BD247" s="88"/>
      <c r="BE247" s="88"/>
      <c r="BF247" s="88"/>
      <c r="BG247" s="88"/>
      <c r="BH247" s="88"/>
      <c r="BI247" s="88"/>
      <c r="BJ247" s="88"/>
      <c r="BK247" s="88"/>
    </row>
    <row r="248" spans="1:63">
      <c r="A248" s="60" t="s">
        <v>304</v>
      </c>
      <c r="C248" s="87" t="s">
        <v>607</v>
      </c>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c r="AG248" s="88"/>
      <c r="AH248" s="88"/>
      <c r="AI248" s="88"/>
      <c r="AJ248" s="88"/>
      <c r="AK248" s="88"/>
      <c r="AL248" s="88"/>
      <c r="AM248" s="88"/>
      <c r="AN248" s="88"/>
      <c r="AO248" s="88"/>
      <c r="AP248" s="88"/>
      <c r="AQ248" s="88"/>
      <c r="AR248" s="88"/>
      <c r="AS248" s="88"/>
      <c r="AT248" s="88"/>
      <c r="AU248" s="88"/>
      <c r="AV248" s="88"/>
      <c r="AW248" s="88"/>
      <c r="AX248" s="88"/>
      <c r="AY248" s="88"/>
      <c r="AZ248" s="88"/>
      <c r="BA248" s="88"/>
      <c r="BB248" s="88"/>
      <c r="BC248" s="88"/>
      <c r="BD248" s="88"/>
      <c r="BE248" s="88"/>
      <c r="BF248" s="88"/>
      <c r="BG248" s="88"/>
      <c r="BH248" s="88"/>
      <c r="BI248" s="88"/>
      <c r="BJ248" s="88"/>
      <c r="BK248" s="88"/>
    </row>
    <row r="249" spans="1:63">
      <c r="A249" s="60" t="s">
        <v>305</v>
      </c>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c r="AC249" s="66"/>
      <c r="AD249" s="66"/>
      <c r="AE249" s="66"/>
      <c r="AF249" s="66"/>
      <c r="AG249" s="66"/>
      <c r="AH249" s="66"/>
      <c r="AI249" s="66"/>
      <c r="AJ249" s="66"/>
      <c r="AK249" s="66"/>
      <c r="AL249" s="66"/>
      <c r="AM249" s="66"/>
      <c r="AN249" s="66"/>
      <c r="AO249" s="66"/>
      <c r="AP249" s="66"/>
      <c r="AQ249" s="66"/>
      <c r="AR249" s="66"/>
      <c r="AS249" s="66"/>
      <c r="AT249" s="66"/>
      <c r="AU249" s="66"/>
      <c r="AV249" s="66"/>
      <c r="AW249" s="66"/>
      <c r="AX249" s="66"/>
      <c r="AY249" s="66"/>
      <c r="AZ249" s="66"/>
      <c r="BA249" s="66"/>
      <c r="BB249" s="66"/>
      <c r="BC249" s="66"/>
      <c r="BD249" s="66"/>
      <c r="BE249" s="66"/>
      <c r="BF249" s="66"/>
      <c r="BG249" s="66"/>
      <c r="BH249" s="66"/>
      <c r="BI249" s="66"/>
      <c r="BJ249" s="66"/>
      <c r="BK249" s="66"/>
    </row>
    <row r="250" spans="1:63">
      <c r="A250" s="60" t="s">
        <v>306</v>
      </c>
      <c r="D250" s="66"/>
      <c r="E250" s="66"/>
      <c r="F250" s="66"/>
      <c r="G250" s="66"/>
      <c r="H250" s="66"/>
      <c r="I250" s="66"/>
      <c r="J250" s="66"/>
      <c r="K250" s="66"/>
      <c r="L250" s="66"/>
      <c r="M250" s="66"/>
      <c r="N250" s="66"/>
      <c r="O250" s="66"/>
      <c r="P250" s="66"/>
      <c r="Q250" s="66"/>
      <c r="R250" s="66"/>
      <c r="S250" s="66"/>
      <c r="T250" s="66"/>
      <c r="U250" s="66"/>
      <c r="V250" s="66"/>
      <c r="W250" s="66"/>
      <c r="X250" s="66"/>
      <c r="Y250" s="66"/>
      <c r="Z250" s="66"/>
      <c r="AA250" s="66"/>
      <c r="AB250" s="66"/>
      <c r="AC250" s="66"/>
      <c r="AD250" s="66"/>
      <c r="AE250" s="66"/>
      <c r="AF250" s="66"/>
      <c r="AG250" s="66"/>
      <c r="AH250" s="66"/>
      <c r="AI250" s="66"/>
      <c r="AJ250" s="66"/>
      <c r="AK250" s="66"/>
      <c r="AL250" s="66"/>
      <c r="AM250" s="66"/>
      <c r="AN250" s="66"/>
      <c r="AO250" s="66"/>
      <c r="AP250" s="66"/>
      <c r="AQ250" s="66"/>
      <c r="AR250" s="66"/>
      <c r="AS250" s="66"/>
      <c r="AT250" s="66"/>
      <c r="AU250" s="66"/>
      <c r="AV250" s="66"/>
      <c r="AW250" s="66"/>
      <c r="AX250" s="66"/>
      <c r="AY250" s="66"/>
      <c r="AZ250" s="66"/>
      <c r="BA250" s="66"/>
      <c r="BB250" s="66"/>
      <c r="BC250" s="66"/>
      <c r="BD250" s="66"/>
      <c r="BE250" s="66"/>
      <c r="BF250" s="66"/>
      <c r="BG250" s="66"/>
      <c r="BH250" s="66"/>
      <c r="BI250" s="66"/>
      <c r="BJ250" s="66"/>
      <c r="BK250" s="66"/>
    </row>
    <row r="251" spans="1:63">
      <c r="A251" s="60" t="s">
        <v>307</v>
      </c>
      <c r="D251" s="66"/>
      <c r="E251" s="66"/>
      <c r="F251" s="66"/>
      <c r="G251" s="66"/>
      <c r="H251" s="66"/>
      <c r="I251" s="66"/>
      <c r="J251" s="66"/>
      <c r="K251" s="66"/>
      <c r="L251" s="66"/>
      <c r="M251" s="66"/>
      <c r="N251" s="66"/>
      <c r="O251" s="66"/>
      <c r="P251" s="66"/>
      <c r="Q251" s="66"/>
      <c r="R251" s="66"/>
      <c r="S251" s="66"/>
      <c r="T251" s="66"/>
      <c r="U251" s="66"/>
      <c r="V251" s="66"/>
      <c r="W251" s="66"/>
      <c r="X251" s="66"/>
      <c r="Y251" s="66"/>
      <c r="Z251" s="66"/>
      <c r="AA251" s="66"/>
      <c r="AB251" s="66"/>
      <c r="AC251" s="66"/>
      <c r="AD251" s="66"/>
      <c r="AE251" s="66"/>
      <c r="AF251" s="66"/>
      <c r="AG251" s="66"/>
      <c r="AH251" s="66"/>
      <c r="AI251" s="66"/>
      <c r="AJ251" s="66"/>
      <c r="AK251" s="66"/>
      <c r="AL251" s="66"/>
      <c r="AM251" s="66"/>
      <c r="AN251" s="66"/>
      <c r="AO251" s="66"/>
      <c r="AP251" s="66"/>
      <c r="AQ251" s="66"/>
      <c r="AR251" s="66"/>
      <c r="AS251" s="66"/>
      <c r="AT251" s="66"/>
      <c r="AU251" s="66"/>
      <c r="AV251" s="66"/>
      <c r="AW251" s="66"/>
      <c r="AX251" s="66"/>
      <c r="AY251" s="66"/>
      <c r="AZ251" s="66"/>
      <c r="BA251" s="66"/>
      <c r="BB251" s="66"/>
      <c r="BC251" s="66"/>
      <c r="BD251" s="66"/>
      <c r="BE251" s="66"/>
      <c r="BF251" s="66"/>
      <c r="BG251" s="66"/>
      <c r="BH251" s="66"/>
      <c r="BI251" s="66"/>
      <c r="BJ251" s="66"/>
      <c r="BK251" s="66"/>
    </row>
    <row r="252" spans="1:63">
      <c r="A252" s="60" t="s">
        <v>308</v>
      </c>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6"/>
      <c r="AL252" s="66"/>
      <c r="AM252" s="66"/>
      <c r="AN252" s="66"/>
      <c r="AO252" s="66"/>
      <c r="AP252" s="66"/>
      <c r="AQ252" s="66"/>
      <c r="AR252" s="66"/>
      <c r="AS252" s="66"/>
      <c r="AT252" s="66"/>
      <c r="AU252" s="66"/>
      <c r="AV252" s="66"/>
      <c r="AW252" s="66"/>
      <c r="AX252" s="66"/>
      <c r="AY252" s="66"/>
      <c r="AZ252" s="66"/>
      <c r="BA252" s="66"/>
      <c r="BB252" s="66"/>
      <c r="BC252" s="66"/>
      <c r="BD252" s="66"/>
      <c r="BE252" s="66"/>
      <c r="BF252" s="66"/>
      <c r="BG252" s="66"/>
      <c r="BH252" s="66"/>
      <c r="BI252" s="66"/>
      <c r="BJ252" s="66"/>
      <c r="BK252" s="66"/>
    </row>
    <row r="253" spans="1:63">
      <c r="A253" s="60" t="s">
        <v>309</v>
      </c>
      <c r="B253" s="60" t="s">
        <v>946</v>
      </c>
      <c r="D253" s="88">
        <v>0.2</v>
      </c>
      <c r="E253" s="66"/>
      <c r="F253" s="66"/>
      <c r="G253" s="66"/>
      <c r="H253" s="66"/>
      <c r="I253" s="66"/>
      <c r="J253" s="66"/>
      <c r="K253" s="66"/>
      <c r="L253" s="66"/>
      <c r="M253" s="66"/>
      <c r="N253" s="66"/>
      <c r="O253" s="66"/>
      <c r="P253" s="66"/>
      <c r="Q253" s="66"/>
      <c r="R253" s="66"/>
      <c r="S253" s="66"/>
      <c r="T253" s="66"/>
      <c r="U253" s="66"/>
      <c r="V253" s="66"/>
      <c r="W253" s="66"/>
      <c r="X253" s="66"/>
      <c r="Y253" s="66"/>
      <c r="Z253" s="66"/>
      <c r="AA253" s="66"/>
      <c r="AB253" s="66"/>
      <c r="AC253" s="66"/>
      <c r="AD253" s="66"/>
      <c r="AE253" s="66"/>
      <c r="AF253" s="66"/>
      <c r="AG253" s="66"/>
      <c r="AH253" s="66"/>
      <c r="AI253" s="66"/>
      <c r="AJ253" s="66"/>
      <c r="AK253" s="66"/>
      <c r="AL253" s="66"/>
      <c r="AM253" s="66"/>
      <c r="AN253" s="66"/>
      <c r="AO253" s="66"/>
      <c r="AP253" s="66"/>
      <c r="AQ253" s="66"/>
      <c r="AR253" s="66"/>
      <c r="AS253" s="66"/>
      <c r="AT253" s="66"/>
      <c r="AU253" s="66"/>
      <c r="AV253" s="66"/>
      <c r="AW253" s="66"/>
      <c r="AX253" s="66"/>
      <c r="AY253" s="66"/>
      <c r="AZ253" s="66"/>
      <c r="BA253" s="66"/>
      <c r="BB253" s="66"/>
      <c r="BC253" s="66"/>
      <c r="BD253" s="66"/>
      <c r="BE253" s="66"/>
      <c r="BF253" s="66"/>
      <c r="BG253" s="66"/>
      <c r="BH253" s="66"/>
      <c r="BI253" s="66"/>
      <c r="BJ253" s="66"/>
      <c r="BK253" s="66"/>
    </row>
    <row r="254" spans="1:63">
      <c r="A254" s="60" t="s">
        <v>310</v>
      </c>
      <c r="B254" s="60" t="s">
        <v>446</v>
      </c>
      <c r="C254" s="60" t="s">
        <v>359</v>
      </c>
      <c r="D254" s="88">
        <v>400</v>
      </c>
      <c r="E254" s="66"/>
      <c r="F254" s="66"/>
      <c r="G254" s="66"/>
      <c r="H254" s="66"/>
      <c r="I254" s="66"/>
      <c r="J254" s="66"/>
      <c r="K254" s="66"/>
      <c r="L254" s="66"/>
      <c r="M254" s="66"/>
      <c r="N254" s="66"/>
      <c r="O254" s="66"/>
      <c r="P254" s="66"/>
      <c r="Q254" s="66"/>
      <c r="R254" s="66"/>
      <c r="S254" s="66"/>
      <c r="T254" s="66"/>
      <c r="U254" s="66"/>
      <c r="V254" s="66"/>
      <c r="W254" s="66"/>
      <c r="X254" s="66"/>
      <c r="Y254" s="66"/>
      <c r="Z254" s="66"/>
      <c r="AA254" s="66"/>
      <c r="AB254" s="66"/>
      <c r="AC254" s="66"/>
      <c r="AD254" s="66"/>
      <c r="AE254" s="66"/>
      <c r="AF254" s="66"/>
      <c r="AG254" s="66"/>
      <c r="AH254" s="66"/>
      <c r="AI254" s="66"/>
      <c r="AJ254" s="66"/>
      <c r="AK254" s="66"/>
      <c r="AL254" s="66"/>
      <c r="AM254" s="66"/>
      <c r="AN254" s="66"/>
      <c r="AO254" s="66"/>
      <c r="AP254" s="66"/>
      <c r="AQ254" s="66"/>
      <c r="AR254" s="66"/>
      <c r="AS254" s="66"/>
      <c r="AT254" s="66"/>
      <c r="AU254" s="66"/>
      <c r="AV254" s="66"/>
      <c r="AW254" s="66"/>
      <c r="AX254" s="66"/>
      <c r="AY254" s="66"/>
      <c r="AZ254" s="66"/>
      <c r="BA254" s="66"/>
      <c r="BB254" s="66"/>
      <c r="BC254" s="66"/>
      <c r="BD254" s="66"/>
      <c r="BE254" s="66"/>
      <c r="BF254" s="66"/>
      <c r="BG254" s="66"/>
      <c r="BH254" s="66"/>
      <c r="BI254" s="66"/>
      <c r="BJ254" s="66"/>
      <c r="BK254" s="66"/>
    </row>
    <row r="255" spans="1:63">
      <c r="A255" s="60" t="s">
        <v>311</v>
      </c>
      <c r="C255" s="60" t="s">
        <v>360</v>
      </c>
      <c r="D255" s="93"/>
      <c r="E255" s="66"/>
      <c r="F255" s="66"/>
      <c r="G255" s="66"/>
      <c r="H255" s="66"/>
      <c r="I255" s="66"/>
      <c r="J255" s="66"/>
      <c r="K255" s="66"/>
      <c r="L255" s="66"/>
      <c r="M255" s="66"/>
      <c r="N255" s="66"/>
      <c r="O255" s="66"/>
      <c r="P255" s="66"/>
      <c r="Q255" s="66"/>
      <c r="R255" s="66"/>
      <c r="S255" s="66"/>
      <c r="T255" s="66"/>
      <c r="U255" s="66"/>
      <c r="V255" s="66"/>
      <c r="W255" s="66"/>
      <c r="X255" s="66"/>
      <c r="Y255" s="66"/>
      <c r="Z255" s="66"/>
      <c r="AA255" s="66"/>
      <c r="AB255" s="66"/>
      <c r="AC255" s="66"/>
      <c r="AD255" s="66"/>
      <c r="AE255" s="66"/>
      <c r="AF255" s="66"/>
      <c r="AG255" s="66"/>
      <c r="AH255" s="66"/>
      <c r="AI255" s="66"/>
      <c r="AJ255" s="66"/>
      <c r="AK255" s="66"/>
      <c r="AL255" s="66"/>
      <c r="AM255" s="66"/>
      <c r="AN255" s="66"/>
      <c r="AO255" s="66"/>
      <c r="AP255" s="66"/>
      <c r="AQ255" s="66"/>
      <c r="AR255" s="66"/>
      <c r="AS255" s="66"/>
      <c r="AT255" s="66"/>
      <c r="AU255" s="66"/>
      <c r="AV255" s="66"/>
      <c r="AW255" s="66"/>
      <c r="AX255" s="66"/>
      <c r="AY255" s="66"/>
      <c r="AZ255" s="66"/>
      <c r="BA255" s="66"/>
      <c r="BB255" s="66"/>
      <c r="BC255" s="66"/>
      <c r="BD255" s="66"/>
      <c r="BE255" s="66"/>
      <c r="BF255" s="66"/>
      <c r="BG255" s="66"/>
      <c r="BH255" s="66"/>
      <c r="BI255" s="66"/>
      <c r="BJ255" s="66"/>
      <c r="BK255" s="66"/>
    </row>
    <row r="256" spans="1:63">
      <c r="A256" s="60" t="s">
        <v>312</v>
      </c>
      <c r="B256" s="60" t="s">
        <v>966</v>
      </c>
      <c r="C256" s="60" t="s">
        <v>967</v>
      </c>
      <c r="D256" s="305"/>
      <c r="E256" s="305"/>
      <c r="F256" s="304"/>
      <c r="G256" s="304"/>
      <c r="H256" s="304"/>
      <c r="I256" s="304"/>
      <c r="J256" s="66"/>
      <c r="K256" s="66"/>
      <c r="L256" s="66"/>
      <c r="M256" s="66"/>
      <c r="N256" s="66"/>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c r="AL256" s="66"/>
      <c r="AM256" s="66"/>
      <c r="AN256" s="66"/>
      <c r="AO256" s="66"/>
      <c r="AP256" s="66"/>
      <c r="AQ256" s="66"/>
      <c r="AR256" s="66"/>
      <c r="AS256" s="66"/>
      <c r="AT256" s="66"/>
      <c r="AU256" s="66"/>
      <c r="AV256" s="66"/>
      <c r="AW256" s="66"/>
      <c r="AX256" s="66"/>
      <c r="AY256" s="66"/>
      <c r="AZ256" s="66"/>
      <c r="BA256" s="66"/>
      <c r="BB256" s="66"/>
      <c r="BC256" s="66"/>
      <c r="BD256" s="66"/>
      <c r="BE256" s="66"/>
      <c r="BF256" s="66"/>
      <c r="BG256" s="66"/>
      <c r="BH256" s="66"/>
      <c r="BI256" s="66"/>
      <c r="BJ256" s="66"/>
      <c r="BK256" s="66"/>
    </row>
    <row r="257" spans="1:63">
      <c r="A257" s="60" t="s">
        <v>313</v>
      </c>
      <c r="C257" s="60" t="s">
        <v>968</v>
      </c>
      <c r="D257" s="305"/>
      <c r="E257" s="305"/>
      <c r="F257" s="304"/>
      <c r="G257" s="304"/>
      <c r="H257" s="304"/>
      <c r="I257" s="304"/>
      <c r="J257" s="66"/>
      <c r="K257" s="66"/>
      <c r="L257" s="66"/>
      <c r="M257" s="66"/>
      <c r="N257" s="66"/>
      <c r="O257" s="66"/>
      <c r="P257" s="66"/>
      <c r="Q257" s="66"/>
      <c r="R257" s="66"/>
      <c r="S257" s="66"/>
      <c r="T257" s="66"/>
      <c r="U257" s="66"/>
      <c r="V257" s="66"/>
      <c r="W257" s="66"/>
      <c r="X257" s="66"/>
      <c r="Y257" s="66"/>
      <c r="Z257" s="66"/>
      <c r="AA257" s="66"/>
      <c r="AB257" s="66"/>
      <c r="AC257" s="66"/>
      <c r="AD257" s="66"/>
      <c r="AE257" s="66"/>
      <c r="AF257" s="66"/>
      <c r="AG257" s="66"/>
      <c r="AH257" s="66"/>
      <c r="AI257" s="66"/>
      <c r="AJ257" s="66"/>
      <c r="AK257" s="66"/>
      <c r="AL257" s="66"/>
      <c r="AM257" s="66"/>
      <c r="AN257" s="66"/>
      <c r="AO257" s="66"/>
      <c r="AP257" s="66"/>
      <c r="AQ257" s="66"/>
      <c r="AR257" s="66"/>
      <c r="AS257" s="66"/>
      <c r="AT257" s="66"/>
      <c r="AU257" s="66"/>
      <c r="AV257" s="66"/>
      <c r="AW257" s="66"/>
      <c r="AX257" s="66"/>
      <c r="AY257" s="66"/>
      <c r="AZ257" s="66"/>
      <c r="BA257" s="66"/>
      <c r="BB257" s="66"/>
      <c r="BC257" s="66"/>
      <c r="BD257" s="66"/>
      <c r="BE257" s="66"/>
      <c r="BF257" s="66"/>
      <c r="BG257" s="66"/>
      <c r="BH257" s="66"/>
      <c r="BI257" s="66"/>
      <c r="BJ257" s="66"/>
      <c r="BK257" s="66"/>
    </row>
    <row r="258" spans="1:63">
      <c r="A258" s="60" t="s">
        <v>314</v>
      </c>
      <c r="D258" s="66"/>
      <c r="E258" s="66"/>
      <c r="F258" s="66"/>
      <c r="G258" s="66"/>
      <c r="H258" s="66"/>
      <c r="I258" s="66"/>
      <c r="J258" s="66"/>
      <c r="K258" s="66"/>
      <c r="L258" s="66"/>
      <c r="M258" s="66"/>
      <c r="N258" s="66"/>
      <c r="O258" s="66"/>
      <c r="P258" s="66"/>
      <c r="Q258" s="66"/>
      <c r="R258" s="66"/>
      <c r="S258" s="66"/>
      <c r="T258" s="66"/>
      <c r="U258" s="66"/>
      <c r="V258" s="66"/>
      <c r="W258" s="66"/>
      <c r="X258" s="66"/>
      <c r="Y258" s="66"/>
      <c r="Z258" s="66"/>
      <c r="AA258" s="66"/>
      <c r="AB258" s="66"/>
      <c r="AC258" s="66"/>
      <c r="AD258" s="66"/>
      <c r="AE258" s="66"/>
      <c r="AF258" s="66"/>
      <c r="AG258" s="66"/>
      <c r="AH258" s="66"/>
      <c r="AI258" s="66"/>
      <c r="AJ258" s="66"/>
      <c r="AK258" s="66"/>
      <c r="AL258" s="66"/>
      <c r="AM258" s="66"/>
      <c r="AN258" s="66"/>
      <c r="AO258" s="66"/>
      <c r="AP258" s="66"/>
      <c r="AQ258" s="66"/>
      <c r="AR258" s="66"/>
      <c r="AS258" s="66"/>
      <c r="AT258" s="66"/>
      <c r="AU258" s="66"/>
      <c r="AV258" s="66"/>
      <c r="AW258" s="66"/>
      <c r="AX258" s="66"/>
      <c r="AY258" s="66"/>
      <c r="AZ258" s="66"/>
      <c r="BA258" s="66"/>
      <c r="BB258" s="66"/>
      <c r="BC258" s="66"/>
      <c r="BD258" s="66"/>
      <c r="BE258" s="66"/>
      <c r="BF258" s="66"/>
      <c r="BG258" s="66"/>
      <c r="BH258" s="66"/>
      <c r="BI258" s="66"/>
      <c r="BJ258" s="66"/>
      <c r="BK258" s="66"/>
    </row>
    <row r="259" spans="1:63">
      <c r="A259" s="60" t="s">
        <v>315</v>
      </c>
      <c r="D259" s="66"/>
      <c r="E259" s="66"/>
      <c r="F259" s="66"/>
      <c r="G259" s="66"/>
      <c r="H259" s="66"/>
      <c r="I259" s="66"/>
      <c r="J259" s="66"/>
      <c r="K259" s="66"/>
      <c r="L259" s="66"/>
      <c r="M259" s="66"/>
      <c r="N259" s="66"/>
      <c r="O259" s="66"/>
      <c r="P259" s="66"/>
      <c r="Q259" s="66"/>
      <c r="R259" s="66"/>
      <c r="S259" s="66"/>
      <c r="T259" s="66"/>
      <c r="U259" s="66"/>
      <c r="V259" s="66"/>
      <c r="W259" s="66"/>
      <c r="X259" s="66"/>
      <c r="Y259" s="66"/>
      <c r="Z259" s="66"/>
      <c r="AA259" s="66"/>
      <c r="AB259" s="66"/>
      <c r="AC259" s="66"/>
      <c r="AD259" s="66"/>
      <c r="AE259" s="66"/>
      <c r="AF259" s="66"/>
      <c r="AG259" s="66"/>
      <c r="AH259" s="66"/>
      <c r="AI259" s="66"/>
      <c r="AJ259" s="66"/>
      <c r="AK259" s="66"/>
      <c r="AL259" s="66"/>
      <c r="AM259" s="66"/>
      <c r="AN259" s="66"/>
      <c r="AO259" s="66"/>
      <c r="AP259" s="66"/>
      <c r="AQ259" s="66"/>
      <c r="AR259" s="66"/>
      <c r="AS259" s="66"/>
      <c r="AT259" s="66"/>
      <c r="AU259" s="66"/>
      <c r="AV259" s="66"/>
      <c r="AW259" s="66"/>
      <c r="AX259" s="66"/>
      <c r="AY259" s="66"/>
      <c r="AZ259" s="66"/>
      <c r="BA259" s="66"/>
      <c r="BB259" s="66"/>
      <c r="BC259" s="66"/>
      <c r="BD259" s="66"/>
      <c r="BE259" s="66"/>
      <c r="BF259" s="66"/>
      <c r="BG259" s="66"/>
      <c r="BH259" s="66"/>
      <c r="BI259" s="66"/>
      <c r="BJ259" s="66"/>
      <c r="BK259" s="66"/>
    </row>
    <row r="260" spans="1:63">
      <c r="A260" s="60" t="s">
        <v>316</v>
      </c>
      <c r="B260" s="60" t="s">
        <v>795</v>
      </c>
      <c r="D260" s="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6"/>
      <c r="AL260" s="66"/>
      <c r="AM260" s="66"/>
      <c r="AN260" s="66"/>
      <c r="AO260" s="66"/>
      <c r="AP260" s="66"/>
      <c r="AQ260" s="66"/>
      <c r="AR260" s="66"/>
      <c r="AS260" s="66"/>
      <c r="AT260" s="66"/>
      <c r="AU260" s="66"/>
      <c r="AV260" s="66"/>
      <c r="AW260" s="66"/>
      <c r="AX260" s="66"/>
      <c r="AY260" s="66"/>
      <c r="AZ260" s="66"/>
      <c r="BA260" s="66"/>
      <c r="BB260" s="66"/>
      <c r="BC260" s="66"/>
      <c r="BD260" s="66"/>
      <c r="BE260" s="66"/>
      <c r="BF260" s="66"/>
      <c r="BG260" s="66"/>
      <c r="BH260" s="66"/>
      <c r="BI260" s="66"/>
      <c r="BJ260" s="66"/>
      <c r="BK260" s="66"/>
    </row>
    <row r="261" spans="1:63">
      <c r="A261" s="60" t="s">
        <v>317</v>
      </c>
      <c r="B261" s="60" t="s">
        <v>417</v>
      </c>
      <c r="C261" s="81" t="s">
        <v>450</v>
      </c>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c r="AG261" s="88"/>
      <c r="AH261" s="88"/>
      <c r="AI261" s="88"/>
      <c r="AJ261" s="88"/>
      <c r="AK261" s="88"/>
      <c r="AL261" s="88"/>
      <c r="AM261" s="88"/>
      <c r="AN261" s="88">
        <v>13.6</v>
      </c>
      <c r="AO261" s="88">
        <v>13.6</v>
      </c>
      <c r="AP261" s="88">
        <v>13.6</v>
      </c>
      <c r="AQ261" s="88">
        <v>13.6</v>
      </c>
      <c r="AR261" s="88">
        <v>13.6</v>
      </c>
      <c r="AS261" s="88">
        <v>13.6</v>
      </c>
      <c r="AT261" s="88">
        <v>13.6</v>
      </c>
      <c r="AU261" s="88">
        <v>13.6</v>
      </c>
      <c r="AV261" s="88">
        <v>13.6</v>
      </c>
      <c r="AW261" s="88"/>
      <c r="AX261" s="88"/>
      <c r="AY261" s="88"/>
      <c r="AZ261" s="88"/>
      <c r="BA261" s="88"/>
      <c r="BB261" s="88"/>
      <c r="BC261" s="88"/>
      <c r="BD261" s="88"/>
      <c r="BE261" s="88"/>
      <c r="BF261" s="88"/>
      <c r="BG261" s="88"/>
      <c r="BH261" s="88"/>
      <c r="BI261" s="88"/>
      <c r="BJ261" s="88"/>
      <c r="BK261" s="88"/>
    </row>
    <row r="262" spans="1:63">
      <c r="A262" s="60" t="s">
        <v>318</v>
      </c>
      <c r="C262" s="81" t="s">
        <v>451</v>
      </c>
      <c r="D262" s="88">
        <v>25</v>
      </c>
      <c r="E262" s="88">
        <v>25</v>
      </c>
      <c r="F262" s="88">
        <v>25</v>
      </c>
      <c r="G262" s="88">
        <v>25</v>
      </c>
      <c r="H262" s="88">
        <v>25</v>
      </c>
      <c r="I262" s="88">
        <v>28.6</v>
      </c>
      <c r="J262" s="88">
        <v>28.6</v>
      </c>
      <c r="K262" s="88">
        <v>28.6</v>
      </c>
      <c r="L262" s="88">
        <v>28.6</v>
      </c>
      <c r="M262" s="88">
        <v>28.6</v>
      </c>
      <c r="N262" s="88">
        <v>32.5</v>
      </c>
      <c r="O262" s="88">
        <v>32.5</v>
      </c>
      <c r="P262" s="88">
        <v>32.5</v>
      </c>
      <c r="Q262" s="88">
        <v>32.5</v>
      </c>
      <c r="R262" s="88">
        <v>32.5</v>
      </c>
      <c r="S262" s="88">
        <v>36.200000000000003</v>
      </c>
      <c r="T262" s="88">
        <v>36.200000000000003</v>
      </c>
      <c r="U262" s="88">
        <v>36.200000000000003</v>
      </c>
      <c r="V262" s="88">
        <v>36.200000000000003</v>
      </c>
      <c r="W262" s="88">
        <v>36.200000000000003</v>
      </c>
      <c r="X262" s="88">
        <v>38</v>
      </c>
      <c r="Y262" s="88">
        <v>38</v>
      </c>
      <c r="Z262" s="88">
        <v>38</v>
      </c>
      <c r="AA262" s="88">
        <v>38</v>
      </c>
      <c r="AB262" s="88">
        <v>38</v>
      </c>
      <c r="AC262" s="88">
        <v>35.9</v>
      </c>
      <c r="AD262" s="88">
        <v>35.9</v>
      </c>
      <c r="AE262" s="88">
        <v>35.9</v>
      </c>
      <c r="AF262" s="88">
        <v>35.9</v>
      </c>
      <c r="AG262" s="88">
        <v>35.9</v>
      </c>
      <c r="AH262" s="88">
        <v>35.9</v>
      </c>
      <c r="AI262" s="88">
        <v>25.6</v>
      </c>
      <c r="AJ262" s="88">
        <v>25.6</v>
      </c>
      <c r="AK262" s="88">
        <v>25.6</v>
      </c>
      <c r="AL262" s="88">
        <v>25.6</v>
      </c>
      <c r="AM262" s="88">
        <v>25.6</v>
      </c>
      <c r="AN262" s="88"/>
      <c r="AO262" s="88"/>
      <c r="AP262" s="88"/>
      <c r="AQ262" s="88"/>
      <c r="AR262" s="88"/>
      <c r="AS262" s="88"/>
      <c r="AT262" s="88"/>
      <c r="AU262" s="88"/>
      <c r="AV262" s="88"/>
      <c r="AW262" s="88"/>
      <c r="AX262" s="88"/>
      <c r="AY262" s="88"/>
      <c r="AZ262" s="88"/>
      <c r="BA262" s="88"/>
      <c r="BB262" s="88"/>
      <c r="BC262" s="88"/>
      <c r="BD262" s="88"/>
      <c r="BE262" s="88"/>
      <c r="BF262" s="88"/>
      <c r="BG262" s="88"/>
      <c r="BH262" s="88"/>
      <c r="BI262" s="88"/>
      <c r="BJ262" s="88"/>
      <c r="BK262" s="88"/>
    </row>
    <row r="263" spans="1:63">
      <c r="A263" s="60" t="s">
        <v>319</v>
      </c>
      <c r="C263" s="81" t="s">
        <v>452</v>
      </c>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c r="AG263" s="88"/>
      <c r="AH263" s="88"/>
      <c r="AI263" s="88"/>
      <c r="AJ263" s="88"/>
      <c r="AK263" s="88"/>
      <c r="AL263" s="88"/>
      <c r="AM263" s="88"/>
      <c r="AN263" s="88"/>
      <c r="AO263" s="88"/>
      <c r="AP263" s="88"/>
      <c r="AQ263" s="88"/>
      <c r="AR263" s="88"/>
      <c r="AS263" s="88"/>
      <c r="AT263" s="88"/>
      <c r="AU263" s="88"/>
      <c r="AV263" s="88"/>
      <c r="AW263" s="88">
        <v>12.1</v>
      </c>
      <c r="AX263" s="88">
        <v>12.1</v>
      </c>
      <c r="AY263" s="88">
        <v>12.1</v>
      </c>
      <c r="AZ263" s="88">
        <v>12.1</v>
      </c>
      <c r="BA263" s="88">
        <v>12.1</v>
      </c>
      <c r="BB263" s="88">
        <v>12.1</v>
      </c>
      <c r="BC263" s="88">
        <v>12.1</v>
      </c>
      <c r="BD263" s="88">
        <v>12.1</v>
      </c>
      <c r="BE263" s="88">
        <v>12.1</v>
      </c>
      <c r="BF263" s="88">
        <v>12.1</v>
      </c>
      <c r="BG263" s="88">
        <v>12.1</v>
      </c>
      <c r="BH263" s="88">
        <v>12.1</v>
      </c>
      <c r="BI263" s="88">
        <v>12.1</v>
      </c>
      <c r="BJ263" s="88">
        <v>12.1</v>
      </c>
      <c r="BK263" s="88">
        <v>12.1</v>
      </c>
    </row>
    <row r="264" spans="1:63">
      <c r="A264" s="60" t="s">
        <v>320</v>
      </c>
      <c r="C264" s="81" t="s">
        <v>453</v>
      </c>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c r="AG264" s="88"/>
      <c r="AH264" s="88"/>
      <c r="AI264" s="88"/>
      <c r="AJ264" s="88"/>
      <c r="AK264" s="88"/>
      <c r="AL264" s="88"/>
      <c r="AM264" s="88"/>
      <c r="AN264" s="88"/>
      <c r="AO264" s="88"/>
      <c r="AP264" s="88"/>
      <c r="AQ264" s="88"/>
      <c r="AR264" s="88"/>
      <c r="AS264" s="88"/>
      <c r="AT264" s="88"/>
      <c r="AU264" s="88"/>
      <c r="AV264" s="88"/>
      <c r="AW264" s="88"/>
      <c r="AX264" s="88"/>
      <c r="AY264" s="88"/>
      <c r="AZ264" s="88"/>
      <c r="BA264" s="88"/>
      <c r="BB264" s="88"/>
      <c r="BC264" s="88"/>
      <c r="BD264" s="88"/>
      <c r="BE264" s="88"/>
      <c r="BF264" s="88"/>
      <c r="BG264" s="88"/>
      <c r="BH264" s="88"/>
      <c r="BI264" s="88"/>
      <c r="BJ264" s="88"/>
      <c r="BK264" s="88"/>
    </row>
    <row r="265" spans="1:63">
      <c r="A265" s="60" t="s">
        <v>321</v>
      </c>
      <c r="C265" s="81" t="s">
        <v>454</v>
      </c>
      <c r="D265" s="88">
        <v>45.8</v>
      </c>
      <c r="E265" s="88">
        <v>45.8</v>
      </c>
      <c r="F265" s="88">
        <v>45.8</v>
      </c>
      <c r="G265" s="88">
        <v>45.8</v>
      </c>
      <c r="H265" s="88">
        <v>45.8</v>
      </c>
      <c r="I265" s="88">
        <v>52.4</v>
      </c>
      <c r="J265" s="88">
        <v>52.4</v>
      </c>
      <c r="K265" s="88">
        <v>52.4</v>
      </c>
      <c r="L265" s="88">
        <v>52.4</v>
      </c>
      <c r="M265" s="88">
        <v>52.4</v>
      </c>
      <c r="N265" s="88">
        <v>59.4</v>
      </c>
      <c r="O265" s="88">
        <v>59.4</v>
      </c>
      <c r="P265" s="88">
        <v>59.4</v>
      </c>
      <c r="Q265" s="88">
        <v>59.4</v>
      </c>
      <c r="R265" s="88">
        <v>59.4</v>
      </c>
      <c r="S265" s="88">
        <v>66.2</v>
      </c>
      <c r="T265" s="88">
        <v>66.2</v>
      </c>
      <c r="U265" s="88">
        <v>66.2</v>
      </c>
      <c r="V265" s="88">
        <v>66.2</v>
      </c>
      <c r="W265" s="88">
        <v>66.2</v>
      </c>
      <c r="X265" s="88">
        <v>69.5</v>
      </c>
      <c r="Y265" s="88">
        <v>69.5</v>
      </c>
      <c r="Z265" s="88">
        <v>69.5</v>
      </c>
      <c r="AA265" s="88">
        <v>69.5</v>
      </c>
      <c r="AB265" s="88">
        <v>69.5</v>
      </c>
      <c r="AC265" s="88">
        <v>65.7</v>
      </c>
      <c r="AD265" s="88">
        <v>65.7</v>
      </c>
      <c r="AE265" s="88">
        <v>65.7</v>
      </c>
      <c r="AF265" s="88">
        <v>65.7</v>
      </c>
      <c r="AG265" s="88">
        <v>65.7</v>
      </c>
      <c r="AH265" s="88">
        <v>65.7</v>
      </c>
      <c r="AI265" s="88">
        <v>46.8</v>
      </c>
      <c r="AJ265" s="88">
        <v>46.8</v>
      </c>
      <c r="AK265" s="88">
        <v>46.8</v>
      </c>
      <c r="AL265" s="88">
        <v>46.8</v>
      </c>
      <c r="AM265" s="88">
        <v>46.8</v>
      </c>
      <c r="AN265" s="88"/>
      <c r="AO265" s="88"/>
      <c r="AP265" s="88"/>
      <c r="AQ265" s="88"/>
      <c r="AR265" s="88"/>
      <c r="AS265" s="88"/>
      <c r="AT265" s="88"/>
      <c r="AU265" s="88"/>
      <c r="AV265" s="88"/>
      <c r="AW265" s="88"/>
      <c r="AX265" s="88"/>
      <c r="AY265" s="88"/>
      <c r="AZ265" s="88"/>
      <c r="BA265" s="88"/>
      <c r="BB265" s="88"/>
      <c r="BC265" s="88"/>
      <c r="BD265" s="88"/>
      <c r="BE265" s="88"/>
      <c r="BF265" s="88"/>
      <c r="BG265" s="88"/>
      <c r="BH265" s="88"/>
      <c r="BI265" s="88"/>
      <c r="BJ265" s="88"/>
      <c r="BK265" s="88"/>
    </row>
    <row r="266" spans="1:63">
      <c r="A266" s="60" t="s">
        <v>322</v>
      </c>
      <c r="C266" s="81" t="s">
        <v>928</v>
      </c>
      <c r="D266" s="88"/>
      <c r="E266" s="88"/>
      <c r="F266" s="88"/>
      <c r="G266" s="88"/>
      <c r="H266" s="88"/>
      <c r="I266" s="88"/>
      <c r="J266" s="88"/>
      <c r="K266" s="88"/>
      <c r="L266" s="88"/>
      <c r="M266" s="88"/>
      <c r="N266" s="88">
        <v>5.8</v>
      </c>
      <c r="O266" s="88">
        <v>5.8</v>
      </c>
      <c r="P266" s="88">
        <v>5.8</v>
      </c>
      <c r="Q266" s="88">
        <v>5.8</v>
      </c>
      <c r="R266" s="88">
        <v>5.8</v>
      </c>
      <c r="S266" s="88">
        <v>6.5</v>
      </c>
      <c r="T266" s="88">
        <v>6.5</v>
      </c>
      <c r="U266" s="88">
        <v>6.5</v>
      </c>
      <c r="V266" s="88">
        <v>6.5</v>
      </c>
      <c r="W266" s="88">
        <v>6.5</v>
      </c>
      <c r="X266" s="88">
        <v>6.8</v>
      </c>
      <c r="Y266" s="88">
        <v>6.8</v>
      </c>
      <c r="Z266" s="88">
        <v>6.8</v>
      </c>
      <c r="AA266" s="88">
        <v>6.8</v>
      </c>
      <c r="AB266" s="88">
        <v>6.8</v>
      </c>
      <c r="AC266" s="88">
        <v>6.4</v>
      </c>
      <c r="AD266" s="88">
        <v>6.4</v>
      </c>
      <c r="AE266" s="88">
        <v>6.4</v>
      </c>
      <c r="AF266" s="88">
        <v>6.4</v>
      </c>
      <c r="AG266" s="88">
        <v>6.4</v>
      </c>
      <c r="AH266" s="88">
        <v>6.4</v>
      </c>
      <c r="AI266" s="88">
        <v>4.5999999999999996</v>
      </c>
      <c r="AJ266" s="88">
        <v>4.5999999999999996</v>
      </c>
      <c r="AK266" s="88">
        <v>4.5999999999999996</v>
      </c>
      <c r="AL266" s="88">
        <v>4.5999999999999996</v>
      </c>
      <c r="AM266" s="88">
        <v>14.1</v>
      </c>
      <c r="AN266" s="88">
        <v>8.1999999999999993</v>
      </c>
      <c r="AO266" s="88">
        <v>8.1999999999999993</v>
      </c>
      <c r="AP266" s="88">
        <v>8.1999999999999993</v>
      </c>
      <c r="AQ266" s="88">
        <v>8.1999999999999993</v>
      </c>
      <c r="AR266" s="88">
        <v>8.1999999999999993</v>
      </c>
      <c r="AS266" s="88">
        <v>8.1999999999999993</v>
      </c>
      <c r="AT266" s="88">
        <v>8.1999999999999993</v>
      </c>
      <c r="AU266" s="88">
        <v>8.1999999999999993</v>
      </c>
      <c r="AV266" s="88">
        <v>8.1999999999999993</v>
      </c>
      <c r="AW266" s="88">
        <v>8.1999999999999993</v>
      </c>
      <c r="AX266" s="88">
        <v>8.1999999999999993</v>
      </c>
      <c r="AY266" s="88">
        <v>8.1999999999999993</v>
      </c>
      <c r="AZ266" s="88">
        <v>8.1999999999999993</v>
      </c>
      <c r="BA266" s="88">
        <v>8.1999999999999993</v>
      </c>
      <c r="BB266" s="88">
        <v>8.1999999999999993</v>
      </c>
      <c r="BC266" s="88">
        <v>8.1999999999999993</v>
      </c>
      <c r="BD266" s="88">
        <v>8.1999999999999993</v>
      </c>
      <c r="BE266" s="88">
        <v>8.1999999999999993</v>
      </c>
      <c r="BF266" s="88">
        <v>8.1999999999999993</v>
      </c>
      <c r="BG266" s="88">
        <v>8.1999999999999993</v>
      </c>
      <c r="BH266" s="88">
        <v>8.1999999999999993</v>
      </c>
      <c r="BI266" s="88">
        <v>8.1999999999999993</v>
      </c>
      <c r="BJ266" s="88">
        <v>8.1999999999999993</v>
      </c>
      <c r="BK266" s="88">
        <v>8.1999999999999993</v>
      </c>
    </row>
    <row r="267" spans="1:63">
      <c r="A267" s="60" t="s">
        <v>323</v>
      </c>
    </row>
    <row r="268" spans="1:63">
      <c r="A268" s="60" t="s">
        <v>324</v>
      </c>
    </row>
    <row r="269" spans="1:63">
      <c r="A269" s="60" t="s">
        <v>325</v>
      </c>
      <c r="B269" s="60" t="s">
        <v>418</v>
      </c>
      <c r="C269" s="81" t="s">
        <v>450</v>
      </c>
      <c r="D269" s="88"/>
      <c r="E269" s="88"/>
      <c r="F269" s="88"/>
      <c r="G269" s="88"/>
      <c r="H269" s="88"/>
      <c r="I269" s="88"/>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88"/>
      <c r="AG269" s="88"/>
      <c r="AH269" s="88"/>
      <c r="AI269" s="88"/>
      <c r="AJ269" s="88"/>
      <c r="AK269" s="88"/>
      <c r="AL269" s="88"/>
      <c r="AM269" s="88"/>
      <c r="AN269" s="88"/>
      <c r="AO269" s="88"/>
      <c r="AP269" s="88"/>
      <c r="AQ269" s="88"/>
      <c r="AR269" s="88"/>
      <c r="AS269" s="88"/>
      <c r="AT269" s="88"/>
      <c r="AU269" s="88"/>
      <c r="AV269" s="88"/>
      <c r="AW269" s="88"/>
      <c r="AX269" s="88"/>
      <c r="AY269" s="88"/>
      <c r="AZ269" s="88"/>
      <c r="BA269" s="88"/>
      <c r="BB269" s="88"/>
      <c r="BC269" s="88"/>
      <c r="BD269" s="88"/>
      <c r="BE269" s="88"/>
      <c r="BF269" s="88"/>
      <c r="BG269" s="88"/>
      <c r="BH269" s="88"/>
      <c r="BI269" s="88"/>
      <c r="BJ269" s="88"/>
      <c r="BK269" s="88"/>
    </row>
    <row r="270" spans="1:63">
      <c r="A270" s="60" t="s">
        <v>326</v>
      </c>
      <c r="C270" s="81" t="s">
        <v>451</v>
      </c>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88"/>
      <c r="AG270" s="88"/>
      <c r="AH270" s="88"/>
      <c r="AI270" s="88"/>
      <c r="AJ270" s="88"/>
      <c r="AK270" s="88"/>
      <c r="AL270" s="88"/>
      <c r="AM270" s="88"/>
      <c r="AN270" s="88"/>
      <c r="AO270" s="88"/>
      <c r="AP270" s="88"/>
      <c r="AQ270" s="88"/>
      <c r="AR270" s="88"/>
      <c r="AS270" s="88"/>
      <c r="AT270" s="88"/>
      <c r="AU270" s="88"/>
      <c r="AV270" s="88"/>
      <c r="AW270" s="88"/>
      <c r="AX270" s="88"/>
      <c r="AY270" s="88"/>
      <c r="AZ270" s="88"/>
      <c r="BA270" s="88"/>
      <c r="BB270" s="88"/>
      <c r="BC270" s="88"/>
      <c r="BD270" s="88"/>
      <c r="BE270" s="88"/>
      <c r="BF270" s="88"/>
      <c r="BG270" s="88"/>
      <c r="BH270" s="88"/>
      <c r="BI270" s="88"/>
      <c r="BJ270" s="88"/>
      <c r="BK270" s="88"/>
    </row>
    <row r="271" spans="1:63">
      <c r="A271" s="60" t="s">
        <v>327</v>
      </c>
      <c r="C271" s="81" t="s">
        <v>452</v>
      </c>
      <c r="D271" s="88"/>
      <c r="E271" s="88"/>
      <c r="F271" s="88"/>
      <c r="G271" s="88"/>
      <c r="H271" s="88"/>
      <c r="I271" s="88"/>
      <c r="J271" s="88"/>
      <c r="K271" s="88"/>
      <c r="L271" s="88"/>
      <c r="M271" s="88"/>
      <c r="N271" s="88"/>
      <c r="O271" s="88"/>
      <c r="P271" s="88"/>
      <c r="Q271" s="88"/>
      <c r="R271" s="88"/>
      <c r="S271" s="88"/>
      <c r="T271" s="88"/>
      <c r="U271" s="88"/>
      <c r="V271" s="88"/>
      <c r="W271" s="88"/>
      <c r="X271" s="88"/>
      <c r="Y271" s="88"/>
      <c r="Z271" s="88"/>
      <c r="AA271" s="88"/>
      <c r="AB271" s="88"/>
      <c r="AC271" s="88"/>
      <c r="AD271" s="88"/>
      <c r="AE271" s="88"/>
      <c r="AF271" s="88"/>
      <c r="AG271" s="88"/>
      <c r="AH271" s="88"/>
      <c r="AI271" s="88"/>
      <c r="AJ271" s="88"/>
      <c r="AK271" s="88"/>
      <c r="AL271" s="88"/>
      <c r="AM271" s="88"/>
      <c r="AN271" s="88"/>
      <c r="AO271" s="88"/>
      <c r="AP271" s="88"/>
      <c r="AQ271" s="88"/>
      <c r="AR271" s="88"/>
      <c r="AS271" s="88"/>
      <c r="AT271" s="88"/>
      <c r="AU271" s="88"/>
      <c r="AV271" s="88"/>
      <c r="AW271" s="88"/>
      <c r="AX271" s="88"/>
      <c r="AY271" s="88"/>
      <c r="AZ271" s="88"/>
      <c r="BA271" s="88"/>
      <c r="BB271" s="88"/>
      <c r="BC271" s="88"/>
      <c r="BD271" s="88"/>
      <c r="BE271" s="88"/>
      <c r="BF271" s="88"/>
      <c r="BG271" s="88"/>
      <c r="BH271" s="88"/>
      <c r="BI271" s="88"/>
      <c r="BJ271" s="88"/>
      <c r="BK271" s="88"/>
    </row>
    <row r="272" spans="1:63">
      <c r="A272" s="60" t="s">
        <v>328</v>
      </c>
      <c r="C272" s="81" t="s">
        <v>453</v>
      </c>
      <c r="D272" s="88"/>
      <c r="E272" s="88"/>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c r="AG272" s="88"/>
      <c r="AH272" s="88"/>
      <c r="AI272" s="88"/>
      <c r="AJ272" s="88"/>
      <c r="AK272" s="88"/>
      <c r="AL272" s="88"/>
      <c r="AM272" s="88"/>
      <c r="AN272" s="88"/>
      <c r="AO272" s="88"/>
      <c r="AP272" s="88"/>
      <c r="AQ272" s="88"/>
      <c r="AR272" s="88"/>
      <c r="AS272" s="88"/>
      <c r="AT272" s="88"/>
      <c r="AU272" s="88"/>
      <c r="AV272" s="88"/>
      <c r="AW272" s="88"/>
      <c r="AX272" s="88"/>
      <c r="AY272" s="88"/>
      <c r="AZ272" s="88"/>
      <c r="BA272" s="88"/>
      <c r="BB272" s="88"/>
      <c r="BC272" s="88"/>
      <c r="BD272" s="88"/>
      <c r="BE272" s="88"/>
      <c r="BF272" s="88"/>
      <c r="BG272" s="88"/>
      <c r="BH272" s="88"/>
      <c r="BI272" s="88"/>
      <c r="BJ272" s="88"/>
      <c r="BK272" s="88"/>
    </row>
    <row r="273" spans="1:63">
      <c r="A273" s="60" t="s">
        <v>329</v>
      </c>
      <c r="C273" s="81" t="s">
        <v>454</v>
      </c>
      <c r="D273" s="88"/>
      <c r="E273" s="88"/>
      <c r="F273" s="88"/>
      <c r="G273" s="88"/>
      <c r="H273" s="88"/>
      <c r="I273" s="88"/>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c r="AG273" s="88"/>
      <c r="AH273" s="88"/>
      <c r="AI273" s="88"/>
      <c r="AJ273" s="88"/>
      <c r="AK273" s="88"/>
      <c r="AL273" s="88"/>
      <c r="AM273" s="88"/>
      <c r="AN273" s="88"/>
      <c r="AO273" s="88"/>
      <c r="AP273" s="88"/>
      <c r="AQ273" s="88"/>
      <c r="AR273" s="88"/>
      <c r="AS273" s="88"/>
      <c r="AT273" s="88"/>
      <c r="AU273" s="88"/>
      <c r="AV273" s="88"/>
      <c r="AW273" s="88"/>
      <c r="AX273" s="88"/>
      <c r="AY273" s="88"/>
      <c r="AZ273" s="88"/>
      <c r="BA273" s="88"/>
      <c r="BB273" s="88"/>
      <c r="BC273" s="88"/>
      <c r="BD273" s="88"/>
      <c r="BE273" s="88"/>
      <c r="BF273" s="88"/>
      <c r="BG273" s="88"/>
      <c r="BH273" s="88"/>
      <c r="BI273" s="88"/>
      <c r="BJ273" s="88"/>
      <c r="BK273" s="88"/>
    </row>
    <row r="274" spans="1:63">
      <c r="A274" s="60" t="s">
        <v>330</v>
      </c>
      <c r="C274" s="81" t="s">
        <v>928</v>
      </c>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c r="AG274" s="88"/>
      <c r="AH274" s="88"/>
      <c r="AI274" s="88"/>
      <c r="AJ274" s="88"/>
      <c r="AK274" s="88"/>
      <c r="AL274" s="88"/>
      <c r="AM274" s="88"/>
      <c r="AN274" s="88"/>
      <c r="AO274" s="88"/>
      <c r="AP274" s="88"/>
      <c r="AQ274" s="88"/>
      <c r="AR274" s="88"/>
      <c r="AS274" s="88"/>
      <c r="AT274" s="88"/>
      <c r="AU274" s="88"/>
      <c r="AV274" s="88"/>
      <c r="AW274" s="88"/>
      <c r="AX274" s="88"/>
      <c r="AY274" s="88"/>
      <c r="AZ274" s="88"/>
      <c r="BA274" s="88"/>
      <c r="BB274" s="88"/>
      <c r="BC274" s="88"/>
      <c r="BD274" s="88"/>
      <c r="BE274" s="88"/>
      <c r="BF274" s="88"/>
      <c r="BG274" s="88"/>
      <c r="BH274" s="88"/>
      <c r="BI274" s="88"/>
      <c r="BJ274" s="88"/>
      <c r="BK274" s="88"/>
    </row>
    <row r="275" spans="1:63">
      <c r="A275" s="60" t="s">
        <v>331</v>
      </c>
    </row>
    <row r="276" spans="1:63">
      <c r="A276" s="60" t="s">
        <v>332</v>
      </c>
    </row>
    <row r="277" spans="1:63">
      <c r="A277" s="60" t="s">
        <v>333</v>
      </c>
      <c r="B277" s="60" t="s">
        <v>418</v>
      </c>
      <c r="C277" s="81" t="s">
        <v>450</v>
      </c>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88"/>
      <c r="AG277" s="88"/>
      <c r="AH277" s="88"/>
      <c r="AI277" s="88"/>
      <c r="AJ277" s="88"/>
      <c r="AK277" s="88"/>
      <c r="AL277" s="88"/>
      <c r="AM277" s="88"/>
      <c r="AN277" s="88"/>
      <c r="AO277" s="88"/>
      <c r="AP277" s="88"/>
      <c r="AQ277" s="88"/>
      <c r="AR277" s="88"/>
      <c r="AS277" s="88"/>
      <c r="AT277" s="88"/>
      <c r="AU277" s="88"/>
      <c r="AV277" s="88"/>
      <c r="AW277" s="88"/>
      <c r="AX277" s="88"/>
      <c r="AY277" s="88"/>
      <c r="AZ277" s="88"/>
      <c r="BA277" s="88"/>
      <c r="BB277" s="88"/>
      <c r="BC277" s="88"/>
      <c r="BD277" s="88"/>
      <c r="BE277" s="88"/>
      <c r="BF277" s="88"/>
      <c r="BG277" s="88"/>
      <c r="BH277" s="88"/>
      <c r="BI277" s="88"/>
      <c r="BJ277" s="88"/>
      <c r="BK277" s="88"/>
    </row>
    <row r="278" spans="1:63">
      <c r="A278" s="60" t="s">
        <v>334</v>
      </c>
      <c r="B278" s="60" t="s">
        <v>455</v>
      </c>
      <c r="C278" s="81" t="s">
        <v>451</v>
      </c>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c r="AG278" s="88"/>
      <c r="AH278" s="88"/>
      <c r="AI278" s="88"/>
      <c r="AJ278" s="88"/>
      <c r="AK278" s="88"/>
      <c r="AL278" s="88"/>
      <c r="AM278" s="88"/>
      <c r="AN278" s="88"/>
      <c r="AO278" s="88"/>
      <c r="AP278" s="88"/>
      <c r="AQ278" s="88"/>
      <c r="AR278" s="88"/>
      <c r="AS278" s="88"/>
      <c r="AT278" s="88"/>
      <c r="AU278" s="88"/>
      <c r="AV278" s="88"/>
      <c r="AW278" s="88"/>
      <c r="AX278" s="88"/>
      <c r="AY278" s="88"/>
      <c r="AZ278" s="88"/>
      <c r="BA278" s="88"/>
      <c r="BB278" s="88"/>
      <c r="BC278" s="88"/>
      <c r="BD278" s="88"/>
      <c r="BE278" s="88"/>
      <c r="BF278" s="88"/>
      <c r="BG278" s="88"/>
      <c r="BH278" s="88"/>
      <c r="BI278" s="88"/>
      <c r="BJ278" s="88"/>
      <c r="BK278" s="88"/>
    </row>
    <row r="279" spans="1:63">
      <c r="A279" s="60" t="s">
        <v>335</v>
      </c>
      <c r="C279" s="81" t="s">
        <v>452</v>
      </c>
      <c r="D279" s="88"/>
      <c r="E279" s="88"/>
      <c r="F279" s="88"/>
      <c r="G279" s="88"/>
      <c r="H279" s="88"/>
      <c r="I279" s="88"/>
      <c r="J279" s="88"/>
      <c r="K279" s="88"/>
      <c r="L279" s="88"/>
      <c r="M279" s="88"/>
      <c r="N279" s="88"/>
      <c r="O279" s="88"/>
      <c r="P279" s="88"/>
      <c r="Q279" s="88"/>
      <c r="R279" s="88"/>
      <c r="S279" s="88"/>
      <c r="T279" s="88"/>
      <c r="U279" s="88"/>
      <c r="V279" s="88"/>
      <c r="W279" s="88"/>
      <c r="X279" s="88"/>
      <c r="Y279" s="88"/>
      <c r="Z279" s="88"/>
      <c r="AA279" s="88"/>
      <c r="AB279" s="88"/>
      <c r="AC279" s="88"/>
      <c r="AD279" s="88"/>
      <c r="AE279" s="88"/>
      <c r="AF279" s="88"/>
      <c r="AG279" s="88"/>
      <c r="AH279" s="88"/>
      <c r="AI279" s="88"/>
      <c r="AJ279" s="88"/>
      <c r="AK279" s="88"/>
      <c r="AL279" s="88"/>
      <c r="AM279" s="88"/>
      <c r="AN279" s="88"/>
      <c r="AO279" s="88"/>
      <c r="AP279" s="88"/>
      <c r="AQ279" s="88"/>
      <c r="AR279" s="88"/>
      <c r="AS279" s="88"/>
      <c r="AT279" s="88"/>
      <c r="AU279" s="88"/>
      <c r="AV279" s="88"/>
      <c r="AW279" s="88"/>
      <c r="AX279" s="88"/>
      <c r="AY279" s="88"/>
      <c r="AZ279" s="88"/>
      <c r="BA279" s="88"/>
      <c r="BB279" s="88"/>
      <c r="BC279" s="88"/>
      <c r="BD279" s="88"/>
      <c r="BE279" s="88"/>
      <c r="BF279" s="88"/>
      <c r="BG279" s="88"/>
      <c r="BH279" s="88"/>
      <c r="BI279" s="88"/>
      <c r="BJ279" s="88"/>
      <c r="BK279" s="88"/>
    </row>
    <row r="280" spans="1:63">
      <c r="A280" s="60" t="s">
        <v>336</v>
      </c>
      <c r="C280" s="81" t="s">
        <v>453</v>
      </c>
      <c r="D280" s="88"/>
      <c r="E280" s="88"/>
      <c r="F280" s="88"/>
      <c r="G280" s="88"/>
      <c r="H280" s="88"/>
      <c r="I280" s="88"/>
      <c r="J280" s="88"/>
      <c r="K280" s="88"/>
      <c r="L280" s="88"/>
      <c r="M280" s="88"/>
      <c r="N280" s="88"/>
      <c r="O280" s="88"/>
      <c r="P280" s="88"/>
      <c r="Q280" s="88"/>
      <c r="R280" s="88"/>
      <c r="S280" s="88"/>
      <c r="T280" s="88"/>
      <c r="U280" s="88"/>
      <c r="V280" s="88"/>
      <c r="W280" s="88"/>
      <c r="X280" s="88"/>
      <c r="Y280" s="88"/>
      <c r="Z280" s="88"/>
      <c r="AA280" s="88"/>
      <c r="AB280" s="88"/>
      <c r="AC280" s="88"/>
      <c r="AD280" s="88"/>
      <c r="AE280" s="88"/>
      <c r="AF280" s="88"/>
      <c r="AG280" s="88"/>
      <c r="AH280" s="88"/>
      <c r="AI280" s="88"/>
      <c r="AJ280" s="88"/>
      <c r="AK280" s="88"/>
      <c r="AL280" s="88"/>
      <c r="AM280" s="88"/>
      <c r="AN280" s="88"/>
      <c r="AO280" s="88"/>
      <c r="AP280" s="88"/>
      <c r="AQ280" s="88"/>
      <c r="AR280" s="88"/>
      <c r="AS280" s="88"/>
      <c r="AT280" s="88"/>
      <c r="AU280" s="88"/>
      <c r="AV280" s="88"/>
      <c r="AW280" s="88"/>
      <c r="AX280" s="88"/>
      <c r="AY280" s="88"/>
      <c r="AZ280" s="88"/>
      <c r="BA280" s="88"/>
      <c r="BB280" s="88"/>
      <c r="BC280" s="88"/>
      <c r="BD280" s="88"/>
      <c r="BE280" s="88"/>
      <c r="BF280" s="88"/>
      <c r="BG280" s="88"/>
      <c r="BH280" s="88"/>
      <c r="BI280" s="88"/>
      <c r="BJ280" s="88"/>
      <c r="BK280" s="88"/>
    </row>
    <row r="281" spans="1:63">
      <c r="A281" s="60" t="s">
        <v>337</v>
      </c>
      <c r="C281" s="81" t="s">
        <v>454</v>
      </c>
      <c r="D281" s="88"/>
      <c r="E281" s="88"/>
      <c r="F281" s="88"/>
      <c r="G281" s="88"/>
      <c r="H281" s="88"/>
      <c r="I281" s="88"/>
      <c r="J281" s="88"/>
      <c r="K281" s="88"/>
      <c r="L281" s="88"/>
      <c r="M281" s="88"/>
      <c r="N281" s="88"/>
      <c r="O281" s="88"/>
      <c r="P281" s="88"/>
      <c r="Q281" s="88"/>
      <c r="R281" s="88"/>
      <c r="S281" s="88"/>
      <c r="T281" s="88"/>
      <c r="U281" s="88"/>
      <c r="V281" s="88"/>
      <c r="W281" s="88"/>
      <c r="X281" s="88"/>
      <c r="Y281" s="88"/>
      <c r="Z281" s="88"/>
      <c r="AA281" s="88"/>
      <c r="AB281" s="88"/>
      <c r="AC281" s="88"/>
      <c r="AD281" s="88"/>
      <c r="AE281" s="88"/>
      <c r="AF281" s="88"/>
      <c r="AG281" s="88"/>
      <c r="AH281" s="88"/>
      <c r="AI281" s="88"/>
      <c r="AJ281" s="88"/>
      <c r="AK281" s="88"/>
      <c r="AL281" s="88"/>
      <c r="AM281" s="88"/>
      <c r="AN281" s="88"/>
      <c r="AO281" s="88"/>
      <c r="AP281" s="88"/>
      <c r="AQ281" s="88"/>
      <c r="AR281" s="88"/>
      <c r="AS281" s="88"/>
      <c r="AT281" s="88"/>
      <c r="AU281" s="88"/>
      <c r="AV281" s="88"/>
      <c r="AW281" s="88"/>
      <c r="AX281" s="88"/>
      <c r="AY281" s="88"/>
      <c r="AZ281" s="88"/>
      <c r="BA281" s="88"/>
      <c r="BB281" s="88"/>
      <c r="BC281" s="88"/>
      <c r="BD281" s="88"/>
      <c r="BE281" s="88"/>
      <c r="BF281" s="88"/>
      <c r="BG281" s="88"/>
      <c r="BH281" s="88"/>
      <c r="BI281" s="88"/>
      <c r="BJ281" s="88"/>
      <c r="BK281" s="88"/>
    </row>
    <row r="282" spans="1:63">
      <c r="A282" s="60" t="s">
        <v>338</v>
      </c>
      <c r="C282" s="81" t="s">
        <v>928</v>
      </c>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c r="AG282" s="88"/>
      <c r="AH282" s="88"/>
      <c r="AI282" s="88"/>
      <c r="AJ282" s="88"/>
      <c r="AK282" s="88"/>
      <c r="AL282" s="88"/>
      <c r="AM282" s="88"/>
      <c r="AN282" s="88"/>
      <c r="AO282" s="88"/>
      <c r="AP282" s="88"/>
      <c r="AQ282" s="88"/>
      <c r="AR282" s="88"/>
      <c r="AS282" s="88"/>
      <c r="AT282" s="88"/>
      <c r="AU282" s="88"/>
      <c r="AV282" s="88"/>
      <c r="AW282" s="88"/>
      <c r="AX282" s="88"/>
      <c r="AY282" s="88"/>
      <c r="AZ282" s="88"/>
      <c r="BA282" s="88"/>
      <c r="BB282" s="88"/>
      <c r="BC282" s="88"/>
      <c r="BD282" s="88"/>
      <c r="BE282" s="88"/>
      <c r="BF282" s="88"/>
      <c r="BG282" s="88"/>
      <c r="BH282" s="88"/>
      <c r="BI282" s="88"/>
      <c r="BJ282" s="88"/>
      <c r="BK282" s="88"/>
    </row>
    <row r="283" spans="1:63">
      <c r="A283" s="60" t="s">
        <v>339</v>
      </c>
    </row>
    <row r="284" spans="1:63">
      <c r="A284" s="60" t="s">
        <v>340</v>
      </c>
    </row>
    <row r="285" spans="1:63">
      <c r="A285" s="60" t="s">
        <v>341</v>
      </c>
      <c r="B285" s="60" t="s">
        <v>417</v>
      </c>
      <c r="C285" s="81" t="s">
        <v>450</v>
      </c>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c r="AG285" s="88"/>
      <c r="AH285" s="88"/>
      <c r="AI285" s="88"/>
      <c r="AJ285" s="88"/>
      <c r="AK285" s="88"/>
      <c r="AL285" s="88"/>
      <c r="AM285" s="88"/>
      <c r="AN285" s="88"/>
      <c r="AO285" s="88"/>
      <c r="AP285" s="88"/>
      <c r="AQ285" s="88"/>
      <c r="AR285" s="88"/>
      <c r="AS285" s="88"/>
      <c r="AT285" s="88"/>
      <c r="AU285" s="88"/>
      <c r="AV285" s="88"/>
      <c r="AW285" s="88"/>
      <c r="AX285" s="88"/>
      <c r="AY285" s="88"/>
      <c r="AZ285" s="88"/>
      <c r="BA285" s="88"/>
      <c r="BB285" s="88"/>
      <c r="BC285" s="88"/>
      <c r="BD285" s="88"/>
      <c r="BE285" s="88"/>
      <c r="BF285" s="88"/>
      <c r="BG285" s="88"/>
      <c r="BH285" s="88"/>
      <c r="BI285" s="88"/>
      <c r="BJ285" s="88"/>
      <c r="BK285" s="88"/>
    </row>
    <row r="286" spans="1:63">
      <c r="A286" s="60" t="s">
        <v>342</v>
      </c>
      <c r="B286" s="60" t="s">
        <v>608</v>
      </c>
      <c r="C286" s="81" t="s">
        <v>451</v>
      </c>
      <c r="D286" s="88"/>
      <c r="E286" s="88"/>
      <c r="F286" s="88"/>
      <c r="G286" s="88"/>
      <c r="H286" s="88"/>
      <c r="I286" s="88"/>
      <c r="J286" s="88"/>
      <c r="K286" s="88"/>
      <c r="L286" s="88"/>
      <c r="M286" s="88"/>
      <c r="N286" s="88"/>
      <c r="O286" s="88"/>
      <c r="P286" s="88"/>
      <c r="Q286" s="88"/>
      <c r="R286" s="88"/>
      <c r="S286" s="88"/>
      <c r="T286" s="88"/>
      <c r="U286" s="88"/>
      <c r="V286" s="88"/>
      <c r="W286" s="88"/>
      <c r="X286" s="88"/>
      <c r="Y286" s="88"/>
      <c r="Z286" s="88"/>
      <c r="AA286" s="88"/>
      <c r="AB286" s="88"/>
      <c r="AC286" s="88"/>
      <c r="AD286" s="88"/>
      <c r="AE286" s="88"/>
      <c r="AF286" s="88"/>
      <c r="AG286" s="88"/>
      <c r="AH286" s="88"/>
      <c r="AI286" s="88"/>
      <c r="AJ286" s="88"/>
      <c r="AK286" s="88"/>
      <c r="AL286" s="88"/>
      <c r="AM286" s="88"/>
      <c r="AN286" s="88"/>
      <c r="AO286" s="88"/>
      <c r="AP286" s="88"/>
      <c r="AQ286" s="88"/>
      <c r="AR286" s="88"/>
      <c r="AS286" s="88"/>
      <c r="AT286" s="88"/>
      <c r="AU286" s="88"/>
      <c r="AV286" s="88"/>
      <c r="AW286" s="88"/>
      <c r="AX286" s="88"/>
      <c r="AY286" s="88"/>
      <c r="AZ286" s="88"/>
      <c r="BA286" s="88"/>
      <c r="BB286" s="88"/>
      <c r="BC286" s="88"/>
      <c r="BD286" s="88"/>
      <c r="BE286" s="88"/>
      <c r="BF286" s="88"/>
      <c r="BG286" s="88"/>
      <c r="BH286" s="88"/>
      <c r="BI286" s="88"/>
      <c r="BJ286" s="88"/>
      <c r="BK286" s="88"/>
    </row>
    <row r="287" spans="1:63">
      <c r="A287" s="60" t="s">
        <v>343</v>
      </c>
      <c r="C287" s="81" t="s">
        <v>452</v>
      </c>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c r="AG287" s="88"/>
      <c r="AH287" s="88"/>
      <c r="AI287" s="88"/>
      <c r="AJ287" s="88"/>
      <c r="AK287" s="88"/>
      <c r="AL287" s="88"/>
      <c r="AM287" s="88"/>
      <c r="AN287" s="88"/>
      <c r="AO287" s="88"/>
      <c r="AP287" s="88"/>
      <c r="AQ287" s="88"/>
      <c r="AR287" s="88"/>
      <c r="AS287" s="88"/>
      <c r="AT287" s="88"/>
      <c r="AU287" s="88"/>
      <c r="AV287" s="88"/>
      <c r="AW287" s="88"/>
      <c r="AX287" s="88"/>
      <c r="AY287" s="88"/>
      <c r="AZ287" s="88"/>
      <c r="BA287" s="88"/>
      <c r="BB287" s="88"/>
      <c r="BC287" s="88"/>
      <c r="BD287" s="88"/>
      <c r="BE287" s="88"/>
      <c r="BF287" s="88"/>
      <c r="BG287" s="88"/>
      <c r="BH287" s="88"/>
      <c r="BI287" s="88"/>
      <c r="BJ287" s="88"/>
      <c r="BK287" s="88"/>
    </row>
    <row r="288" spans="1:63">
      <c r="A288" s="60" t="s">
        <v>344</v>
      </c>
      <c r="C288" s="81" t="s">
        <v>453</v>
      </c>
      <c r="D288" s="88"/>
      <c r="E288" s="88"/>
      <c r="F288" s="88"/>
      <c r="G288" s="88"/>
      <c r="H288" s="88"/>
      <c r="I288" s="88"/>
      <c r="J288" s="88"/>
      <c r="K288" s="88"/>
      <c r="L288" s="88"/>
      <c r="M288" s="88"/>
      <c r="N288" s="88"/>
      <c r="O288" s="88"/>
      <c r="P288" s="88"/>
      <c r="Q288" s="88"/>
      <c r="R288" s="88"/>
      <c r="S288" s="88"/>
      <c r="T288" s="88"/>
      <c r="U288" s="88"/>
      <c r="V288" s="88"/>
      <c r="W288" s="88"/>
      <c r="X288" s="88"/>
      <c r="Y288" s="88"/>
      <c r="Z288" s="88"/>
      <c r="AA288" s="88"/>
      <c r="AB288" s="88"/>
      <c r="AC288" s="88"/>
      <c r="AD288" s="88"/>
      <c r="AE288" s="88"/>
      <c r="AF288" s="88"/>
      <c r="AG288" s="88"/>
      <c r="AH288" s="88"/>
      <c r="AI288" s="88"/>
      <c r="AJ288" s="88"/>
      <c r="AK288" s="88"/>
      <c r="AL288" s="88"/>
      <c r="AM288" s="88"/>
      <c r="AN288" s="88"/>
      <c r="AO288" s="88"/>
      <c r="AP288" s="88"/>
      <c r="AQ288" s="88"/>
      <c r="AR288" s="88"/>
      <c r="AS288" s="88"/>
      <c r="AT288" s="88"/>
      <c r="AU288" s="88"/>
      <c r="AV288" s="88"/>
      <c r="AW288" s="88"/>
      <c r="AX288" s="88"/>
      <c r="AY288" s="88"/>
      <c r="AZ288" s="88"/>
      <c r="BA288" s="88"/>
      <c r="BB288" s="88"/>
      <c r="BC288" s="88"/>
      <c r="BD288" s="88"/>
      <c r="BE288" s="88"/>
      <c r="BF288" s="88"/>
      <c r="BG288" s="88"/>
      <c r="BH288" s="88"/>
      <c r="BI288" s="88"/>
      <c r="BJ288" s="88"/>
      <c r="BK288" s="88"/>
    </row>
    <row r="289" spans="1:63">
      <c r="A289" s="60" t="s">
        <v>345</v>
      </c>
      <c r="C289" s="81" t="s">
        <v>454</v>
      </c>
      <c r="D289" s="88"/>
      <c r="E289" s="88"/>
      <c r="F289" s="88"/>
      <c r="G289" s="88"/>
      <c r="H289" s="88"/>
      <c r="I289" s="88"/>
      <c r="J289" s="88"/>
      <c r="K289" s="88"/>
      <c r="L289" s="88"/>
      <c r="M289" s="88"/>
      <c r="N289" s="88"/>
      <c r="O289" s="88"/>
      <c r="P289" s="88"/>
      <c r="Q289" s="88"/>
      <c r="R289" s="88"/>
      <c r="S289" s="88"/>
      <c r="T289" s="88"/>
      <c r="U289" s="88"/>
      <c r="V289" s="88"/>
      <c r="W289" s="88"/>
      <c r="X289" s="88"/>
      <c r="Y289" s="88"/>
      <c r="Z289" s="88"/>
      <c r="AA289" s="88"/>
      <c r="AB289" s="88"/>
      <c r="AC289" s="88"/>
      <c r="AD289" s="88"/>
      <c r="AE289" s="88"/>
      <c r="AF289" s="88"/>
      <c r="AG289" s="88"/>
      <c r="AH289" s="88"/>
      <c r="AI289" s="88"/>
      <c r="AJ289" s="88"/>
      <c r="AK289" s="88"/>
      <c r="AL289" s="88"/>
      <c r="AM289" s="88"/>
      <c r="AN289" s="88"/>
      <c r="AO289" s="88"/>
      <c r="AP289" s="88"/>
      <c r="AQ289" s="88"/>
      <c r="AR289" s="88"/>
      <c r="AS289" s="88"/>
      <c r="AT289" s="88"/>
      <c r="AU289" s="88"/>
      <c r="AV289" s="88"/>
      <c r="AW289" s="88"/>
      <c r="AX289" s="88"/>
      <c r="AY289" s="88"/>
      <c r="AZ289" s="88"/>
      <c r="BA289" s="88"/>
      <c r="BB289" s="88"/>
      <c r="BC289" s="88"/>
      <c r="BD289" s="88"/>
      <c r="BE289" s="88"/>
      <c r="BF289" s="88"/>
      <c r="BG289" s="88"/>
      <c r="BH289" s="88"/>
      <c r="BI289" s="88"/>
      <c r="BJ289" s="88"/>
      <c r="BK289" s="88"/>
    </row>
    <row r="290" spans="1:63">
      <c r="A290" s="60" t="s">
        <v>346</v>
      </c>
      <c r="C290" s="81" t="s">
        <v>928</v>
      </c>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c r="AG290" s="88"/>
      <c r="AH290" s="88"/>
      <c r="AI290" s="88"/>
      <c r="AJ290" s="88"/>
      <c r="AK290" s="88"/>
      <c r="AL290" s="88"/>
      <c r="AM290" s="88"/>
      <c r="AN290" s="88"/>
      <c r="AO290" s="88"/>
      <c r="AP290" s="88"/>
      <c r="AQ290" s="88"/>
      <c r="AR290" s="88"/>
      <c r="AS290" s="88"/>
      <c r="AT290" s="88"/>
      <c r="AU290" s="88"/>
      <c r="AV290" s="88"/>
      <c r="AW290" s="88"/>
      <c r="AX290" s="88"/>
      <c r="AY290" s="88"/>
      <c r="AZ290" s="88"/>
      <c r="BA290" s="88"/>
      <c r="BB290" s="88"/>
      <c r="BC290" s="88"/>
      <c r="BD290" s="88"/>
      <c r="BE290" s="88"/>
      <c r="BF290" s="88"/>
      <c r="BG290" s="88"/>
      <c r="BH290" s="88"/>
      <c r="BI290" s="88"/>
      <c r="BJ290" s="88"/>
      <c r="BK290" s="88"/>
    </row>
    <row r="291" spans="1:63">
      <c r="A291" s="60" t="s">
        <v>347</v>
      </c>
      <c r="D291" s="66"/>
      <c r="E291" s="66"/>
      <c r="F291" s="66"/>
      <c r="G291" s="66"/>
      <c r="H291" s="66"/>
      <c r="I291" s="66"/>
      <c r="J291" s="66"/>
      <c r="K291" s="66"/>
      <c r="L291" s="66"/>
      <c r="M291" s="66"/>
      <c r="N291" s="66"/>
      <c r="O291" s="66"/>
      <c r="P291" s="66"/>
      <c r="Q291" s="66"/>
      <c r="R291" s="66"/>
      <c r="S291" s="66"/>
      <c r="T291" s="66"/>
      <c r="U291" s="66"/>
      <c r="V291" s="66"/>
      <c r="W291" s="66"/>
      <c r="X291" s="66"/>
      <c r="Y291" s="66"/>
      <c r="Z291" s="66"/>
      <c r="AA291" s="66"/>
      <c r="AB291" s="66"/>
      <c r="AC291" s="66"/>
      <c r="AD291" s="66"/>
      <c r="AE291" s="66"/>
      <c r="AF291" s="66"/>
      <c r="AG291" s="66"/>
      <c r="AH291" s="66"/>
      <c r="AI291" s="66"/>
      <c r="AJ291" s="66"/>
      <c r="AK291" s="66"/>
      <c r="AL291" s="66"/>
      <c r="AM291" s="66"/>
      <c r="AN291" s="66"/>
      <c r="AO291" s="66"/>
      <c r="AP291" s="66"/>
      <c r="AQ291" s="66"/>
      <c r="AR291" s="66"/>
      <c r="AS291" s="66"/>
      <c r="AT291" s="66"/>
      <c r="AU291" s="66"/>
      <c r="AV291" s="66"/>
      <c r="AW291" s="66"/>
      <c r="AX291" s="66"/>
      <c r="AY291" s="66"/>
      <c r="AZ291" s="66"/>
      <c r="BA291" s="66"/>
      <c r="BB291" s="66"/>
      <c r="BC291" s="66"/>
      <c r="BD291" s="66"/>
      <c r="BE291" s="66"/>
      <c r="BF291" s="66"/>
      <c r="BG291" s="66"/>
      <c r="BH291" s="66"/>
      <c r="BI291" s="66"/>
      <c r="BJ291" s="66"/>
      <c r="BK291" s="66"/>
    </row>
    <row r="292" spans="1:63">
      <c r="A292" s="60" t="s">
        <v>348</v>
      </c>
      <c r="D292" s="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6"/>
      <c r="AL292" s="66"/>
      <c r="AM292" s="66"/>
      <c r="AN292" s="66"/>
      <c r="AO292" s="66"/>
      <c r="AP292" s="66"/>
      <c r="AQ292" s="66"/>
      <c r="AR292" s="66"/>
      <c r="AS292" s="66"/>
      <c r="AT292" s="66"/>
      <c r="AU292" s="66"/>
      <c r="AV292" s="66"/>
      <c r="AW292" s="66"/>
      <c r="AX292" s="66"/>
      <c r="AY292" s="66"/>
      <c r="AZ292" s="66"/>
      <c r="BA292" s="66"/>
      <c r="BB292" s="66"/>
      <c r="BC292" s="66"/>
      <c r="BD292" s="66"/>
      <c r="BE292" s="66"/>
      <c r="BF292" s="66"/>
      <c r="BG292" s="66"/>
      <c r="BH292" s="66"/>
      <c r="BI292" s="66"/>
      <c r="BJ292" s="66"/>
      <c r="BK292" s="66"/>
    </row>
    <row r="293" spans="1:63">
      <c r="A293" s="60" t="s">
        <v>349</v>
      </c>
      <c r="D293" s="66"/>
      <c r="E293" s="66"/>
      <c r="F293" s="66"/>
      <c r="G293" s="66"/>
      <c r="H293" s="66"/>
      <c r="I293" s="66"/>
      <c r="J293" s="66"/>
      <c r="K293" s="66"/>
      <c r="L293" s="66"/>
      <c r="M293" s="66"/>
      <c r="N293" s="66"/>
      <c r="O293" s="66"/>
      <c r="P293" s="66"/>
      <c r="Q293" s="66"/>
      <c r="R293" s="66"/>
      <c r="S293" s="66"/>
      <c r="T293" s="66"/>
      <c r="U293" s="66"/>
      <c r="V293" s="66"/>
      <c r="W293" s="66"/>
      <c r="X293" s="66"/>
      <c r="Y293" s="66"/>
      <c r="Z293" s="66"/>
      <c r="AA293" s="66"/>
      <c r="AB293" s="66"/>
      <c r="AC293" s="66"/>
      <c r="AD293" s="66"/>
      <c r="AE293" s="66"/>
      <c r="AF293" s="66"/>
      <c r="AG293" s="66"/>
      <c r="AH293" s="66"/>
      <c r="AI293" s="66"/>
      <c r="AJ293" s="66"/>
      <c r="AK293" s="66"/>
      <c r="AL293" s="66"/>
      <c r="AM293" s="66"/>
      <c r="AN293" s="66"/>
      <c r="AO293" s="66"/>
      <c r="AP293" s="66"/>
      <c r="AQ293" s="66"/>
      <c r="AR293" s="66"/>
      <c r="AS293" s="66"/>
      <c r="AT293" s="66"/>
      <c r="AU293" s="66"/>
      <c r="AV293" s="66"/>
      <c r="AW293" s="66"/>
      <c r="AX293" s="66"/>
      <c r="AY293" s="66"/>
      <c r="AZ293" s="66"/>
      <c r="BA293" s="66"/>
      <c r="BB293" s="66"/>
      <c r="BC293" s="66"/>
      <c r="BD293" s="66"/>
      <c r="BE293" s="66"/>
      <c r="BF293" s="66"/>
      <c r="BG293" s="66"/>
      <c r="BH293" s="66"/>
      <c r="BI293" s="66"/>
      <c r="BJ293" s="66"/>
      <c r="BK293" s="66"/>
    </row>
    <row r="294" spans="1:63">
      <c r="A294" s="60" t="s">
        <v>350</v>
      </c>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c r="AC294" s="66"/>
      <c r="AD294" s="66"/>
      <c r="AE294" s="66"/>
      <c r="AF294" s="66"/>
      <c r="AG294" s="66"/>
      <c r="AH294" s="66"/>
      <c r="AI294" s="66"/>
      <c r="AJ294" s="66"/>
      <c r="AK294" s="66"/>
      <c r="AL294" s="66"/>
      <c r="AM294" s="66"/>
      <c r="AN294" s="66"/>
      <c r="AO294" s="66"/>
      <c r="AP294" s="66"/>
      <c r="AQ294" s="66"/>
      <c r="AR294" s="66"/>
      <c r="AS294" s="66"/>
      <c r="AT294" s="66"/>
      <c r="AU294" s="66"/>
      <c r="AV294" s="66"/>
      <c r="AW294" s="66"/>
      <c r="AX294" s="66"/>
      <c r="AY294" s="66"/>
      <c r="AZ294" s="66"/>
      <c r="BA294" s="66"/>
      <c r="BB294" s="66"/>
      <c r="BC294" s="66"/>
      <c r="BD294" s="66"/>
      <c r="BE294" s="66"/>
      <c r="BF294" s="66"/>
      <c r="BG294" s="66"/>
      <c r="BH294" s="66"/>
      <c r="BI294" s="66"/>
      <c r="BJ294" s="66"/>
      <c r="BK294" s="66"/>
    </row>
    <row r="295" spans="1:63">
      <c r="A295" s="60" t="s">
        <v>351</v>
      </c>
    </row>
    <row r="296" spans="1:63">
      <c r="A296" s="60" t="s">
        <v>448</v>
      </c>
    </row>
    <row r="297" spans="1:63">
      <c r="A297" s="60" t="s">
        <v>449</v>
      </c>
    </row>
    <row r="298" spans="1:63">
      <c r="A298" s="60" t="s">
        <v>775</v>
      </c>
    </row>
    <row r="299" spans="1:63">
      <c r="A299" s="60" t="s">
        <v>776</v>
      </c>
    </row>
    <row r="300" spans="1:63">
      <c r="A300" s="60" t="s">
        <v>777</v>
      </c>
      <c r="B300" s="60" t="s">
        <v>796</v>
      </c>
    </row>
    <row r="301" spans="1:63">
      <c r="A301" s="60" t="s">
        <v>778</v>
      </c>
    </row>
    <row r="302" spans="1:63">
      <c r="A302" s="60" t="s">
        <v>779</v>
      </c>
    </row>
    <row r="303" spans="1:63">
      <c r="A303" s="60" t="s">
        <v>780</v>
      </c>
    </row>
    <row r="304" spans="1:63">
      <c r="A304" s="60" t="s">
        <v>781</v>
      </c>
    </row>
    <row r="305" spans="1:63">
      <c r="A305" s="60" t="s">
        <v>782</v>
      </c>
    </row>
    <row r="306" spans="1:63">
      <c r="A306" s="60" t="s">
        <v>783</v>
      </c>
    </row>
    <row r="307" spans="1:63">
      <c r="A307" s="60" t="s">
        <v>784</v>
      </c>
    </row>
    <row r="308" spans="1:63">
      <c r="A308" s="60" t="s">
        <v>785</v>
      </c>
    </row>
    <row r="309" spans="1:63">
      <c r="A309" s="60" t="s">
        <v>786</v>
      </c>
    </row>
    <row r="310" spans="1:63">
      <c r="A310" s="60" t="s">
        <v>787</v>
      </c>
    </row>
    <row r="311" spans="1:63">
      <c r="A311" s="60" t="s">
        <v>788</v>
      </c>
    </row>
    <row r="312" spans="1:63">
      <c r="A312" s="60" t="s">
        <v>789</v>
      </c>
    </row>
    <row r="313" spans="1:63">
      <c r="A313" s="60" t="s">
        <v>790</v>
      </c>
    </row>
    <row r="314" spans="1:63">
      <c r="A314" s="60" t="s">
        <v>791</v>
      </c>
    </row>
    <row r="315" spans="1:63">
      <c r="A315" s="60" t="s">
        <v>792</v>
      </c>
    </row>
    <row r="316" spans="1:63">
      <c r="A316" s="60" t="s">
        <v>793</v>
      </c>
    </row>
    <row r="317" spans="1:63">
      <c r="A317" s="60" t="s">
        <v>794</v>
      </c>
    </row>
    <row r="319" spans="1:63">
      <c r="B319" s="60" t="s">
        <v>447</v>
      </c>
      <c r="C319" s="81"/>
      <c r="D319" s="81"/>
      <c r="E319" s="81"/>
      <c r="F319" s="81"/>
      <c r="G319" s="81"/>
      <c r="H319" s="81"/>
      <c r="I319" s="81"/>
      <c r="J319" s="81"/>
      <c r="K319" s="81"/>
      <c r="L319" s="81"/>
      <c r="M319" s="81"/>
      <c r="N319" s="81"/>
      <c r="O319" s="81"/>
      <c r="P319" s="81"/>
      <c r="Q319" s="81"/>
      <c r="R319" s="81"/>
      <c r="S319" s="81"/>
      <c r="T319" s="81"/>
      <c r="U319" s="81"/>
      <c r="V319" s="81"/>
      <c r="W319" s="81"/>
      <c r="X319" s="81"/>
      <c r="Y319" s="81"/>
      <c r="Z319" s="81"/>
      <c r="AA319" s="81"/>
      <c r="AB319" s="81"/>
      <c r="AC319" s="81"/>
      <c r="AD319" s="81"/>
      <c r="AE319" s="81"/>
      <c r="AF319" s="81"/>
      <c r="AG319" s="81"/>
      <c r="AH319" s="81"/>
      <c r="AI319" s="81"/>
      <c r="AJ319" s="81"/>
      <c r="AK319" s="81"/>
      <c r="AL319" s="81"/>
      <c r="AM319" s="81"/>
      <c r="AN319" s="81"/>
      <c r="AO319" s="81"/>
      <c r="AP319" s="81"/>
      <c r="AQ319" s="81"/>
      <c r="AR319" s="81"/>
      <c r="AS319" s="81"/>
      <c r="AT319" s="81"/>
      <c r="AU319" s="81"/>
      <c r="AV319" s="81"/>
      <c r="AW319" s="81"/>
      <c r="AX319" s="81"/>
      <c r="AY319" s="81"/>
      <c r="AZ319" s="81"/>
      <c r="BA319" s="81"/>
      <c r="BB319" s="81"/>
      <c r="BC319" s="81"/>
      <c r="BD319" s="81"/>
      <c r="BE319" s="81"/>
      <c r="BF319" s="81"/>
      <c r="BG319" s="81"/>
      <c r="BH319" s="81"/>
      <c r="BI319" s="81"/>
      <c r="BJ319" s="81"/>
      <c r="BK319" s="81"/>
    </row>
    <row r="320" spans="1:63" ht="24">
      <c r="B320" s="60" t="s">
        <v>416</v>
      </c>
      <c r="C320" s="89" t="str">
        <f>ご家族情報!D15 &amp; CHAR(10) &amp; IF(ご家族情報!D16="","",  ご家族情報!D16)</f>
        <v xml:space="preserve">世帯主
</v>
      </c>
      <c r="D320" s="90" t="str">
        <f t="shared" ref="D320:AI320" si="0">D3&amp;IF(D4="","",CHAR(10)&amp;D4)</f>
        <v xml:space="preserve">30
 </v>
      </c>
      <c r="E320" s="90" t="str">
        <f t="shared" si="0"/>
        <v xml:space="preserve">31
 </v>
      </c>
      <c r="F320" s="90" t="str">
        <f t="shared" si="0"/>
        <v xml:space="preserve">32
 </v>
      </c>
      <c r="G320" s="90" t="str">
        <f t="shared" si="0"/>
        <v xml:space="preserve">33
 </v>
      </c>
      <c r="H320" s="90" t="str">
        <f t="shared" si="0"/>
        <v xml:space="preserve">34
 </v>
      </c>
      <c r="I320" s="90" t="str">
        <f t="shared" si="0"/>
        <v xml:space="preserve">35
 </v>
      </c>
      <c r="J320" s="90" t="str">
        <f t="shared" si="0"/>
        <v xml:space="preserve">36
 </v>
      </c>
      <c r="K320" s="90" t="str">
        <f t="shared" si="0"/>
        <v xml:space="preserve">37
 </v>
      </c>
      <c r="L320" s="90" t="str">
        <f t="shared" si="0"/>
        <v xml:space="preserve">38
 </v>
      </c>
      <c r="M320" s="90" t="str">
        <f t="shared" si="0"/>
        <v xml:space="preserve">39
 </v>
      </c>
      <c r="N320" s="90" t="str">
        <f t="shared" si="0"/>
        <v xml:space="preserve">40
 </v>
      </c>
      <c r="O320" s="90" t="str">
        <f t="shared" si="0"/>
        <v xml:space="preserve">41
 </v>
      </c>
      <c r="P320" s="90" t="str">
        <f t="shared" si="0"/>
        <v xml:space="preserve">42
 </v>
      </c>
      <c r="Q320" s="90" t="str">
        <f t="shared" si="0"/>
        <v xml:space="preserve">43
 </v>
      </c>
      <c r="R320" s="90" t="str">
        <f t="shared" si="0"/>
        <v xml:space="preserve">44
 </v>
      </c>
      <c r="S320" s="90" t="str">
        <f t="shared" si="0"/>
        <v xml:space="preserve">45
 </v>
      </c>
      <c r="T320" s="90" t="str">
        <f t="shared" si="0"/>
        <v xml:space="preserve">46
 </v>
      </c>
      <c r="U320" s="90" t="str">
        <f t="shared" si="0"/>
        <v xml:space="preserve">47
 </v>
      </c>
      <c r="V320" s="90" t="str">
        <f t="shared" si="0"/>
        <v xml:space="preserve">48
 </v>
      </c>
      <c r="W320" s="90" t="str">
        <f t="shared" si="0"/>
        <v xml:space="preserve">49
 </v>
      </c>
      <c r="X320" s="90" t="str">
        <f t="shared" si="0"/>
        <v xml:space="preserve">50
 </v>
      </c>
      <c r="Y320" s="90" t="str">
        <f t="shared" si="0"/>
        <v xml:space="preserve">51
 </v>
      </c>
      <c r="Z320" s="90" t="str">
        <f t="shared" si="0"/>
        <v xml:space="preserve">52
 </v>
      </c>
      <c r="AA320" s="90" t="str">
        <f t="shared" si="0"/>
        <v xml:space="preserve">53
 </v>
      </c>
      <c r="AB320" s="90" t="str">
        <f t="shared" si="0"/>
        <v xml:space="preserve">54
 </v>
      </c>
      <c r="AC320" s="90" t="str">
        <f t="shared" si="0"/>
        <v xml:space="preserve">55
 </v>
      </c>
      <c r="AD320" s="90" t="str">
        <f t="shared" si="0"/>
        <v xml:space="preserve">56
 </v>
      </c>
      <c r="AE320" s="90" t="str">
        <f t="shared" si="0"/>
        <v xml:space="preserve">57
 </v>
      </c>
      <c r="AF320" s="90" t="str">
        <f t="shared" si="0"/>
        <v xml:space="preserve">58
 </v>
      </c>
      <c r="AG320" s="90" t="str">
        <f t="shared" si="0"/>
        <v xml:space="preserve">59
 </v>
      </c>
      <c r="AH320" s="90" t="str">
        <f t="shared" si="0"/>
        <v xml:space="preserve">60
 </v>
      </c>
      <c r="AI320" s="90" t="str">
        <f t="shared" si="0"/>
        <v xml:space="preserve">61
 </v>
      </c>
      <c r="AJ320" s="90" t="str">
        <f t="shared" ref="AJ320:BK320" si="1">AJ3&amp;IF(AJ4="","",CHAR(10)&amp;AJ4)</f>
        <v xml:space="preserve">62
 </v>
      </c>
      <c r="AK320" s="90" t="str">
        <f t="shared" si="1"/>
        <v xml:space="preserve">63
 </v>
      </c>
      <c r="AL320" s="90" t="str">
        <f t="shared" si="1"/>
        <v xml:space="preserve">64
 </v>
      </c>
      <c r="AM320" s="90" t="str">
        <f t="shared" si="1"/>
        <v xml:space="preserve">65
 </v>
      </c>
      <c r="AN320" s="90" t="str">
        <f t="shared" si="1"/>
        <v xml:space="preserve">66
 </v>
      </c>
      <c r="AO320" s="90" t="str">
        <f t="shared" si="1"/>
        <v xml:space="preserve">67
 </v>
      </c>
      <c r="AP320" s="90" t="str">
        <f t="shared" si="1"/>
        <v xml:space="preserve">68
 </v>
      </c>
      <c r="AQ320" s="90" t="str">
        <f t="shared" si="1"/>
        <v xml:space="preserve">69
 </v>
      </c>
      <c r="AR320" s="90" t="str">
        <f t="shared" si="1"/>
        <v xml:space="preserve">70
 </v>
      </c>
      <c r="AS320" s="90" t="str">
        <f t="shared" si="1"/>
        <v xml:space="preserve">71
 </v>
      </c>
      <c r="AT320" s="90" t="str">
        <f t="shared" si="1"/>
        <v xml:space="preserve">72
 </v>
      </c>
      <c r="AU320" s="90" t="str">
        <f t="shared" si="1"/>
        <v xml:space="preserve">73
 </v>
      </c>
      <c r="AV320" s="90" t="str">
        <f t="shared" si="1"/>
        <v xml:space="preserve">74
 </v>
      </c>
      <c r="AW320" s="90" t="str">
        <f t="shared" si="1"/>
        <v xml:space="preserve">75
 </v>
      </c>
      <c r="AX320" s="90" t="str">
        <f t="shared" si="1"/>
        <v xml:space="preserve">76
 </v>
      </c>
      <c r="AY320" s="90" t="str">
        <f t="shared" si="1"/>
        <v xml:space="preserve">77
 </v>
      </c>
      <c r="AZ320" s="90" t="str">
        <f t="shared" si="1"/>
        <v xml:space="preserve">78
 </v>
      </c>
      <c r="BA320" s="90" t="str">
        <f t="shared" si="1"/>
        <v xml:space="preserve">79
 </v>
      </c>
      <c r="BB320" s="90" t="str">
        <f t="shared" si="1"/>
        <v xml:space="preserve">80
 </v>
      </c>
      <c r="BC320" s="90" t="str">
        <f t="shared" si="1"/>
        <v xml:space="preserve">81
 </v>
      </c>
      <c r="BD320" s="90" t="str">
        <f t="shared" si="1"/>
        <v xml:space="preserve">82
 </v>
      </c>
      <c r="BE320" s="90" t="str">
        <f t="shared" si="1"/>
        <v xml:space="preserve">83
 </v>
      </c>
      <c r="BF320" s="90" t="str">
        <f t="shared" si="1"/>
        <v xml:space="preserve">84
 </v>
      </c>
      <c r="BG320" s="90" t="str">
        <f t="shared" si="1"/>
        <v xml:space="preserve">85
 </v>
      </c>
      <c r="BH320" s="90" t="str">
        <f t="shared" si="1"/>
        <v xml:space="preserve">86
 </v>
      </c>
      <c r="BI320" s="90" t="str">
        <f t="shared" si="1"/>
        <v xml:space="preserve">87
 </v>
      </c>
      <c r="BJ320" s="90" t="str">
        <f t="shared" si="1"/>
        <v xml:space="preserve">88
 </v>
      </c>
      <c r="BK320" s="90" t="str">
        <f t="shared" si="1"/>
        <v xml:space="preserve">89
 </v>
      </c>
    </row>
    <row r="321" spans="2:63">
      <c r="C321" s="81" t="s">
        <v>947</v>
      </c>
      <c r="D321" s="249">
        <f>SUM(D254:D255)</f>
        <v>400</v>
      </c>
    </row>
    <row r="324" spans="2:63">
      <c r="D324" s="64"/>
    </row>
    <row r="325" spans="2:63">
      <c r="B325" s="60" t="s">
        <v>505</v>
      </c>
      <c r="D325" s="65"/>
    </row>
    <row r="326" spans="2:63">
      <c r="C326" s="81" t="s">
        <v>931</v>
      </c>
      <c r="D326" s="86">
        <f>SUM(D47:D48)</f>
        <v>500</v>
      </c>
      <c r="E326" s="86">
        <f t="shared" ref="E326:BK326" si="2">SUM(E47:E48)</f>
        <v>500</v>
      </c>
      <c r="F326" s="86">
        <f t="shared" si="2"/>
        <v>500</v>
      </c>
      <c r="G326" s="86">
        <f t="shared" si="2"/>
        <v>500</v>
      </c>
      <c r="H326" s="86">
        <f t="shared" si="2"/>
        <v>500</v>
      </c>
      <c r="I326" s="86">
        <f t="shared" si="2"/>
        <v>573</v>
      </c>
      <c r="J326" s="86">
        <f t="shared" si="2"/>
        <v>573</v>
      </c>
      <c r="K326" s="86">
        <f t="shared" si="2"/>
        <v>573</v>
      </c>
      <c r="L326" s="86">
        <f t="shared" si="2"/>
        <v>573</v>
      </c>
      <c r="M326" s="86">
        <f t="shared" si="2"/>
        <v>573</v>
      </c>
      <c r="N326" s="86">
        <f t="shared" si="2"/>
        <v>649</v>
      </c>
      <c r="O326" s="86">
        <f t="shared" si="2"/>
        <v>649</v>
      </c>
      <c r="P326" s="86">
        <f t="shared" si="2"/>
        <v>649</v>
      </c>
      <c r="Q326" s="86">
        <f t="shared" si="2"/>
        <v>649</v>
      </c>
      <c r="R326" s="86">
        <f t="shared" si="2"/>
        <v>649</v>
      </c>
      <c r="S326" s="86">
        <f t="shared" si="2"/>
        <v>724</v>
      </c>
      <c r="T326" s="86">
        <f t="shared" si="2"/>
        <v>724</v>
      </c>
      <c r="U326" s="86">
        <f t="shared" si="2"/>
        <v>724</v>
      </c>
      <c r="V326" s="86">
        <f t="shared" si="2"/>
        <v>724</v>
      </c>
      <c r="W326" s="86">
        <f t="shared" si="2"/>
        <v>724</v>
      </c>
      <c r="X326" s="86">
        <f t="shared" si="2"/>
        <v>760</v>
      </c>
      <c r="Y326" s="86">
        <f t="shared" si="2"/>
        <v>760</v>
      </c>
      <c r="Z326" s="86">
        <f t="shared" si="2"/>
        <v>760</v>
      </c>
      <c r="AA326" s="86">
        <f t="shared" si="2"/>
        <v>760</v>
      </c>
      <c r="AB326" s="86">
        <f t="shared" si="2"/>
        <v>760</v>
      </c>
      <c r="AC326" s="86">
        <f t="shared" si="2"/>
        <v>718</v>
      </c>
      <c r="AD326" s="86">
        <f t="shared" si="2"/>
        <v>718</v>
      </c>
      <c r="AE326" s="86">
        <f t="shared" si="2"/>
        <v>718</v>
      </c>
      <c r="AF326" s="86">
        <f t="shared" si="2"/>
        <v>718</v>
      </c>
      <c r="AG326" s="86">
        <f t="shared" si="2"/>
        <v>718</v>
      </c>
      <c r="AH326" s="86">
        <f t="shared" si="2"/>
        <v>718</v>
      </c>
      <c r="AI326" s="86">
        <f t="shared" si="2"/>
        <v>511</v>
      </c>
      <c r="AJ326" s="86">
        <f t="shared" si="2"/>
        <v>511</v>
      </c>
      <c r="AK326" s="86">
        <f t="shared" si="2"/>
        <v>511</v>
      </c>
      <c r="AL326" s="86">
        <f t="shared" si="2"/>
        <v>511</v>
      </c>
      <c r="AM326" s="86">
        <f t="shared" si="2"/>
        <v>511</v>
      </c>
      <c r="AN326" s="86">
        <f t="shared" si="2"/>
        <v>0</v>
      </c>
      <c r="AO326" s="86">
        <f t="shared" si="2"/>
        <v>0</v>
      </c>
      <c r="AP326" s="86">
        <f t="shared" si="2"/>
        <v>0</v>
      </c>
      <c r="AQ326" s="86">
        <f t="shared" si="2"/>
        <v>0</v>
      </c>
      <c r="AR326" s="86">
        <f t="shared" si="2"/>
        <v>0</v>
      </c>
      <c r="AS326" s="86">
        <f t="shared" si="2"/>
        <v>0</v>
      </c>
      <c r="AT326" s="86">
        <f t="shared" si="2"/>
        <v>0</v>
      </c>
      <c r="AU326" s="86">
        <f t="shared" si="2"/>
        <v>0</v>
      </c>
      <c r="AV326" s="86">
        <f t="shared" si="2"/>
        <v>0</v>
      </c>
      <c r="AW326" s="86">
        <f t="shared" si="2"/>
        <v>0</v>
      </c>
      <c r="AX326" s="86">
        <f t="shared" si="2"/>
        <v>0</v>
      </c>
      <c r="AY326" s="86">
        <f t="shared" si="2"/>
        <v>0</v>
      </c>
      <c r="AZ326" s="86">
        <f t="shared" si="2"/>
        <v>0</v>
      </c>
      <c r="BA326" s="86">
        <f t="shared" si="2"/>
        <v>0</v>
      </c>
      <c r="BB326" s="86">
        <f t="shared" si="2"/>
        <v>0</v>
      </c>
      <c r="BC326" s="86">
        <f t="shared" si="2"/>
        <v>0</v>
      </c>
      <c r="BD326" s="86">
        <f t="shared" si="2"/>
        <v>0</v>
      </c>
      <c r="BE326" s="86">
        <f t="shared" si="2"/>
        <v>0</v>
      </c>
      <c r="BF326" s="86">
        <f t="shared" si="2"/>
        <v>0</v>
      </c>
      <c r="BG326" s="86">
        <f t="shared" si="2"/>
        <v>0</v>
      </c>
      <c r="BH326" s="86">
        <f t="shared" si="2"/>
        <v>0</v>
      </c>
      <c r="BI326" s="86">
        <f t="shared" si="2"/>
        <v>0</v>
      </c>
      <c r="BJ326" s="86">
        <f t="shared" si="2"/>
        <v>0</v>
      </c>
      <c r="BK326" s="86">
        <f t="shared" si="2"/>
        <v>0</v>
      </c>
    </row>
    <row r="327" spans="2:63">
      <c r="C327" s="81" t="s">
        <v>932</v>
      </c>
      <c r="D327" s="86">
        <f>SUM(D49:D50)</f>
        <v>0</v>
      </c>
      <c r="E327" s="86">
        <f t="shared" ref="E327:BK327" si="3">SUM(E49:E50)</f>
        <v>0</v>
      </c>
      <c r="F327" s="86">
        <f t="shared" si="3"/>
        <v>0</v>
      </c>
      <c r="G327" s="86">
        <f t="shared" si="3"/>
        <v>0</v>
      </c>
      <c r="H327" s="86">
        <f t="shared" si="3"/>
        <v>0</v>
      </c>
      <c r="I327" s="86">
        <f t="shared" si="3"/>
        <v>0</v>
      </c>
      <c r="J327" s="86">
        <f t="shared" si="3"/>
        <v>0</v>
      </c>
      <c r="K327" s="86">
        <f t="shared" si="3"/>
        <v>0</v>
      </c>
      <c r="L327" s="86">
        <f t="shared" si="3"/>
        <v>0</v>
      </c>
      <c r="M327" s="86">
        <f t="shared" si="3"/>
        <v>0</v>
      </c>
      <c r="N327" s="86">
        <f t="shared" si="3"/>
        <v>0</v>
      </c>
      <c r="O327" s="86">
        <f t="shared" si="3"/>
        <v>0</v>
      </c>
      <c r="P327" s="86">
        <f t="shared" si="3"/>
        <v>0</v>
      </c>
      <c r="Q327" s="86">
        <f t="shared" si="3"/>
        <v>0</v>
      </c>
      <c r="R327" s="86">
        <f t="shared" si="3"/>
        <v>0</v>
      </c>
      <c r="S327" s="86">
        <f t="shared" si="3"/>
        <v>0</v>
      </c>
      <c r="T327" s="86">
        <f t="shared" si="3"/>
        <v>0</v>
      </c>
      <c r="U327" s="86">
        <f t="shared" si="3"/>
        <v>0</v>
      </c>
      <c r="V327" s="86">
        <f t="shared" si="3"/>
        <v>0</v>
      </c>
      <c r="W327" s="86">
        <f t="shared" si="3"/>
        <v>0</v>
      </c>
      <c r="X327" s="86">
        <f t="shared" si="3"/>
        <v>0</v>
      </c>
      <c r="Y327" s="86">
        <f t="shared" si="3"/>
        <v>0</v>
      </c>
      <c r="Z327" s="86">
        <f t="shared" si="3"/>
        <v>0</v>
      </c>
      <c r="AA327" s="86">
        <f t="shared" si="3"/>
        <v>0</v>
      </c>
      <c r="AB327" s="86">
        <f t="shared" si="3"/>
        <v>0</v>
      </c>
      <c r="AC327" s="86">
        <f t="shared" si="3"/>
        <v>0</v>
      </c>
      <c r="AD327" s="86">
        <f t="shared" si="3"/>
        <v>0</v>
      </c>
      <c r="AE327" s="86">
        <f t="shared" si="3"/>
        <v>0</v>
      </c>
      <c r="AF327" s="86">
        <f t="shared" si="3"/>
        <v>0</v>
      </c>
      <c r="AG327" s="86">
        <f t="shared" si="3"/>
        <v>0</v>
      </c>
      <c r="AH327" s="86">
        <f t="shared" si="3"/>
        <v>0</v>
      </c>
      <c r="AI327" s="86">
        <f t="shared" si="3"/>
        <v>0</v>
      </c>
      <c r="AJ327" s="86">
        <f t="shared" si="3"/>
        <v>0</v>
      </c>
      <c r="AK327" s="86">
        <f t="shared" si="3"/>
        <v>0</v>
      </c>
      <c r="AL327" s="86">
        <f t="shared" si="3"/>
        <v>0</v>
      </c>
      <c r="AM327" s="86">
        <f t="shared" si="3"/>
        <v>0</v>
      </c>
      <c r="AN327" s="86">
        <f t="shared" si="3"/>
        <v>0</v>
      </c>
      <c r="AO327" s="86">
        <f t="shared" si="3"/>
        <v>0</v>
      </c>
      <c r="AP327" s="86">
        <f t="shared" si="3"/>
        <v>0</v>
      </c>
      <c r="AQ327" s="86">
        <f t="shared" si="3"/>
        <v>0</v>
      </c>
      <c r="AR327" s="86">
        <f t="shared" si="3"/>
        <v>0</v>
      </c>
      <c r="AS327" s="86">
        <f t="shared" si="3"/>
        <v>0</v>
      </c>
      <c r="AT327" s="86">
        <f t="shared" si="3"/>
        <v>0</v>
      </c>
      <c r="AU327" s="86">
        <f t="shared" si="3"/>
        <v>0</v>
      </c>
      <c r="AV327" s="86">
        <f t="shared" si="3"/>
        <v>0</v>
      </c>
      <c r="AW327" s="86">
        <f t="shared" si="3"/>
        <v>0</v>
      </c>
      <c r="AX327" s="86">
        <f t="shared" si="3"/>
        <v>0</v>
      </c>
      <c r="AY327" s="86">
        <f t="shared" si="3"/>
        <v>0</v>
      </c>
      <c r="AZ327" s="86">
        <f t="shared" si="3"/>
        <v>0</v>
      </c>
      <c r="BA327" s="86">
        <f t="shared" si="3"/>
        <v>0</v>
      </c>
      <c r="BB327" s="86">
        <f t="shared" si="3"/>
        <v>0</v>
      </c>
      <c r="BC327" s="86">
        <f t="shared" si="3"/>
        <v>0</v>
      </c>
      <c r="BD327" s="86">
        <f t="shared" si="3"/>
        <v>0</v>
      </c>
      <c r="BE327" s="86">
        <f t="shared" si="3"/>
        <v>0</v>
      </c>
      <c r="BF327" s="86">
        <f t="shared" si="3"/>
        <v>0</v>
      </c>
      <c r="BG327" s="86">
        <f t="shared" si="3"/>
        <v>0</v>
      </c>
      <c r="BH327" s="86">
        <f t="shared" si="3"/>
        <v>0</v>
      </c>
      <c r="BI327" s="86">
        <f t="shared" si="3"/>
        <v>0</v>
      </c>
      <c r="BJ327" s="86">
        <f t="shared" si="3"/>
        <v>0</v>
      </c>
      <c r="BK327" s="86">
        <f t="shared" si="3"/>
        <v>0</v>
      </c>
    </row>
    <row r="328" spans="2:63">
      <c r="C328" s="81" t="s">
        <v>933</v>
      </c>
      <c r="D328" s="86">
        <f>D326+D327</f>
        <v>500</v>
      </c>
      <c r="E328" s="86">
        <f t="shared" ref="E328:BK328" si="4">E326+E327</f>
        <v>500</v>
      </c>
      <c r="F328" s="86">
        <f t="shared" si="4"/>
        <v>500</v>
      </c>
      <c r="G328" s="86">
        <f t="shared" si="4"/>
        <v>500</v>
      </c>
      <c r="H328" s="86">
        <f t="shared" si="4"/>
        <v>500</v>
      </c>
      <c r="I328" s="86">
        <f t="shared" si="4"/>
        <v>573</v>
      </c>
      <c r="J328" s="86">
        <f t="shared" si="4"/>
        <v>573</v>
      </c>
      <c r="K328" s="86">
        <f t="shared" si="4"/>
        <v>573</v>
      </c>
      <c r="L328" s="86">
        <f t="shared" si="4"/>
        <v>573</v>
      </c>
      <c r="M328" s="86">
        <f t="shared" si="4"/>
        <v>573</v>
      </c>
      <c r="N328" s="86">
        <f t="shared" si="4"/>
        <v>649</v>
      </c>
      <c r="O328" s="86">
        <f t="shared" si="4"/>
        <v>649</v>
      </c>
      <c r="P328" s="86">
        <f t="shared" si="4"/>
        <v>649</v>
      </c>
      <c r="Q328" s="86">
        <f t="shared" si="4"/>
        <v>649</v>
      </c>
      <c r="R328" s="86">
        <f t="shared" si="4"/>
        <v>649</v>
      </c>
      <c r="S328" s="86">
        <f t="shared" si="4"/>
        <v>724</v>
      </c>
      <c r="T328" s="86">
        <f t="shared" si="4"/>
        <v>724</v>
      </c>
      <c r="U328" s="86">
        <f t="shared" si="4"/>
        <v>724</v>
      </c>
      <c r="V328" s="86">
        <f t="shared" si="4"/>
        <v>724</v>
      </c>
      <c r="W328" s="86">
        <f t="shared" si="4"/>
        <v>724</v>
      </c>
      <c r="X328" s="86">
        <f t="shared" si="4"/>
        <v>760</v>
      </c>
      <c r="Y328" s="86">
        <f t="shared" si="4"/>
        <v>760</v>
      </c>
      <c r="Z328" s="86">
        <f t="shared" si="4"/>
        <v>760</v>
      </c>
      <c r="AA328" s="86">
        <f t="shared" si="4"/>
        <v>760</v>
      </c>
      <c r="AB328" s="86">
        <f t="shared" si="4"/>
        <v>760</v>
      </c>
      <c r="AC328" s="86">
        <f t="shared" si="4"/>
        <v>718</v>
      </c>
      <c r="AD328" s="86">
        <f t="shared" si="4"/>
        <v>718</v>
      </c>
      <c r="AE328" s="86">
        <f t="shared" si="4"/>
        <v>718</v>
      </c>
      <c r="AF328" s="86">
        <f t="shared" si="4"/>
        <v>718</v>
      </c>
      <c r="AG328" s="86">
        <f t="shared" si="4"/>
        <v>718</v>
      </c>
      <c r="AH328" s="86">
        <f t="shared" si="4"/>
        <v>718</v>
      </c>
      <c r="AI328" s="86">
        <f t="shared" si="4"/>
        <v>511</v>
      </c>
      <c r="AJ328" s="86">
        <f t="shared" si="4"/>
        <v>511</v>
      </c>
      <c r="AK328" s="86">
        <f t="shared" si="4"/>
        <v>511</v>
      </c>
      <c r="AL328" s="86">
        <f t="shared" si="4"/>
        <v>511</v>
      </c>
      <c r="AM328" s="86">
        <f t="shared" si="4"/>
        <v>511</v>
      </c>
      <c r="AN328" s="86">
        <f t="shared" si="4"/>
        <v>0</v>
      </c>
      <c r="AO328" s="86">
        <f t="shared" si="4"/>
        <v>0</v>
      </c>
      <c r="AP328" s="86">
        <f t="shared" si="4"/>
        <v>0</v>
      </c>
      <c r="AQ328" s="86">
        <f t="shared" si="4"/>
        <v>0</v>
      </c>
      <c r="AR328" s="86">
        <f t="shared" si="4"/>
        <v>0</v>
      </c>
      <c r="AS328" s="86">
        <f t="shared" si="4"/>
        <v>0</v>
      </c>
      <c r="AT328" s="86">
        <f t="shared" si="4"/>
        <v>0</v>
      </c>
      <c r="AU328" s="86">
        <f t="shared" si="4"/>
        <v>0</v>
      </c>
      <c r="AV328" s="86">
        <f t="shared" si="4"/>
        <v>0</v>
      </c>
      <c r="AW328" s="86">
        <f t="shared" si="4"/>
        <v>0</v>
      </c>
      <c r="AX328" s="86">
        <f t="shared" si="4"/>
        <v>0</v>
      </c>
      <c r="AY328" s="86">
        <f t="shared" si="4"/>
        <v>0</v>
      </c>
      <c r="AZ328" s="86">
        <f t="shared" si="4"/>
        <v>0</v>
      </c>
      <c r="BA328" s="86">
        <f t="shared" si="4"/>
        <v>0</v>
      </c>
      <c r="BB328" s="86">
        <f t="shared" si="4"/>
        <v>0</v>
      </c>
      <c r="BC328" s="86">
        <f t="shared" si="4"/>
        <v>0</v>
      </c>
      <c r="BD328" s="86">
        <f t="shared" si="4"/>
        <v>0</v>
      </c>
      <c r="BE328" s="86">
        <f t="shared" si="4"/>
        <v>0</v>
      </c>
      <c r="BF328" s="86">
        <f t="shared" si="4"/>
        <v>0</v>
      </c>
      <c r="BG328" s="86">
        <f t="shared" si="4"/>
        <v>0</v>
      </c>
      <c r="BH328" s="86">
        <f t="shared" si="4"/>
        <v>0</v>
      </c>
      <c r="BI328" s="86">
        <f t="shared" si="4"/>
        <v>0</v>
      </c>
      <c r="BJ328" s="86">
        <f t="shared" si="4"/>
        <v>0</v>
      </c>
      <c r="BK328" s="86">
        <f t="shared" si="4"/>
        <v>0</v>
      </c>
    </row>
    <row r="329" spans="2:63">
      <c r="C329" s="81" t="s">
        <v>415</v>
      </c>
      <c r="D329" s="86">
        <f>D354+D355</f>
        <v>0</v>
      </c>
      <c r="E329" s="86">
        <f t="shared" ref="E329:BK329" si="5">E354+E355</f>
        <v>0</v>
      </c>
      <c r="F329" s="86">
        <f t="shared" si="5"/>
        <v>0</v>
      </c>
      <c r="G329" s="86">
        <f t="shared" si="5"/>
        <v>0</v>
      </c>
      <c r="H329" s="86">
        <f t="shared" si="5"/>
        <v>0</v>
      </c>
      <c r="I329" s="86">
        <f t="shared" si="5"/>
        <v>0</v>
      </c>
      <c r="J329" s="86">
        <f t="shared" si="5"/>
        <v>0</v>
      </c>
      <c r="K329" s="86">
        <f t="shared" si="5"/>
        <v>0</v>
      </c>
      <c r="L329" s="86">
        <f t="shared" si="5"/>
        <v>0</v>
      </c>
      <c r="M329" s="86">
        <f t="shared" si="5"/>
        <v>0</v>
      </c>
      <c r="N329" s="86">
        <f t="shared" si="5"/>
        <v>0</v>
      </c>
      <c r="O329" s="86">
        <f t="shared" si="5"/>
        <v>0</v>
      </c>
      <c r="P329" s="86">
        <f t="shared" si="5"/>
        <v>0</v>
      </c>
      <c r="Q329" s="86">
        <f t="shared" si="5"/>
        <v>0</v>
      </c>
      <c r="R329" s="86">
        <f t="shared" si="5"/>
        <v>0</v>
      </c>
      <c r="S329" s="86">
        <f t="shared" si="5"/>
        <v>0</v>
      </c>
      <c r="T329" s="86">
        <f t="shared" si="5"/>
        <v>0</v>
      </c>
      <c r="U329" s="86">
        <f t="shared" si="5"/>
        <v>0</v>
      </c>
      <c r="V329" s="86">
        <f t="shared" si="5"/>
        <v>0</v>
      </c>
      <c r="W329" s="86">
        <f t="shared" si="5"/>
        <v>0</v>
      </c>
      <c r="X329" s="86">
        <f t="shared" si="5"/>
        <v>0</v>
      </c>
      <c r="Y329" s="86">
        <f t="shared" si="5"/>
        <v>0</v>
      </c>
      <c r="Z329" s="86">
        <f t="shared" si="5"/>
        <v>0</v>
      </c>
      <c r="AA329" s="86">
        <f t="shared" si="5"/>
        <v>0</v>
      </c>
      <c r="AB329" s="86">
        <f t="shared" si="5"/>
        <v>0</v>
      </c>
      <c r="AC329" s="86">
        <f t="shared" si="5"/>
        <v>0</v>
      </c>
      <c r="AD329" s="86">
        <f t="shared" si="5"/>
        <v>0</v>
      </c>
      <c r="AE329" s="86">
        <f t="shared" si="5"/>
        <v>0</v>
      </c>
      <c r="AF329" s="86">
        <f t="shared" si="5"/>
        <v>0</v>
      </c>
      <c r="AG329" s="86">
        <f t="shared" si="5"/>
        <v>0</v>
      </c>
      <c r="AH329" s="86">
        <f t="shared" si="5"/>
        <v>1500</v>
      </c>
      <c r="AI329" s="86">
        <f t="shared" si="5"/>
        <v>0</v>
      </c>
      <c r="AJ329" s="86">
        <f t="shared" si="5"/>
        <v>0</v>
      </c>
      <c r="AK329" s="86">
        <f t="shared" si="5"/>
        <v>0</v>
      </c>
      <c r="AL329" s="86">
        <f t="shared" si="5"/>
        <v>0</v>
      </c>
      <c r="AM329" s="86">
        <f t="shared" si="5"/>
        <v>0</v>
      </c>
      <c r="AN329" s="86">
        <f t="shared" si="5"/>
        <v>0</v>
      </c>
      <c r="AO329" s="86">
        <f t="shared" si="5"/>
        <v>0</v>
      </c>
      <c r="AP329" s="86">
        <f t="shared" si="5"/>
        <v>0</v>
      </c>
      <c r="AQ329" s="86">
        <f t="shared" si="5"/>
        <v>0</v>
      </c>
      <c r="AR329" s="86">
        <f t="shared" si="5"/>
        <v>0</v>
      </c>
      <c r="AS329" s="86">
        <f t="shared" si="5"/>
        <v>0</v>
      </c>
      <c r="AT329" s="86">
        <f t="shared" si="5"/>
        <v>0</v>
      </c>
      <c r="AU329" s="86">
        <f t="shared" si="5"/>
        <v>0</v>
      </c>
      <c r="AV329" s="86">
        <f t="shared" si="5"/>
        <v>0</v>
      </c>
      <c r="AW329" s="86">
        <f t="shared" si="5"/>
        <v>0</v>
      </c>
      <c r="AX329" s="86">
        <f t="shared" si="5"/>
        <v>0</v>
      </c>
      <c r="AY329" s="86">
        <f t="shared" si="5"/>
        <v>0</v>
      </c>
      <c r="AZ329" s="86">
        <f t="shared" si="5"/>
        <v>0</v>
      </c>
      <c r="BA329" s="86">
        <f t="shared" si="5"/>
        <v>0</v>
      </c>
      <c r="BB329" s="86">
        <f t="shared" si="5"/>
        <v>0</v>
      </c>
      <c r="BC329" s="86">
        <f t="shared" si="5"/>
        <v>0</v>
      </c>
      <c r="BD329" s="86">
        <f t="shared" si="5"/>
        <v>0</v>
      </c>
      <c r="BE329" s="86">
        <f t="shared" si="5"/>
        <v>0</v>
      </c>
      <c r="BF329" s="86">
        <f t="shared" si="5"/>
        <v>0</v>
      </c>
      <c r="BG329" s="86">
        <f t="shared" si="5"/>
        <v>0</v>
      </c>
      <c r="BH329" s="86">
        <f t="shared" si="5"/>
        <v>0</v>
      </c>
      <c r="BI329" s="86">
        <f t="shared" si="5"/>
        <v>0</v>
      </c>
      <c r="BJ329" s="86">
        <f t="shared" si="5"/>
        <v>0</v>
      </c>
      <c r="BK329" s="86">
        <f t="shared" si="5"/>
        <v>0</v>
      </c>
    </row>
    <row r="330" spans="2:63">
      <c r="C330" s="81" t="s">
        <v>627</v>
      </c>
      <c r="D330" s="86">
        <f>SUM(D23:D26)+D100+D63</f>
        <v>0</v>
      </c>
      <c r="E330" s="86">
        <f t="shared" ref="E330:BK330" si="6">SUM(E23:E26)+E100+E63</f>
        <v>0</v>
      </c>
      <c r="F330" s="86">
        <f t="shared" si="6"/>
        <v>0</v>
      </c>
      <c r="G330" s="86">
        <f t="shared" si="6"/>
        <v>0</v>
      </c>
      <c r="H330" s="86">
        <f t="shared" si="6"/>
        <v>0</v>
      </c>
      <c r="I330" s="86">
        <f t="shared" si="6"/>
        <v>0</v>
      </c>
      <c r="J330" s="86">
        <f t="shared" si="6"/>
        <v>0</v>
      </c>
      <c r="K330" s="86">
        <f t="shared" si="6"/>
        <v>0</v>
      </c>
      <c r="L330" s="86">
        <f t="shared" si="6"/>
        <v>0</v>
      </c>
      <c r="M330" s="86">
        <f t="shared" si="6"/>
        <v>0</v>
      </c>
      <c r="N330" s="86">
        <f t="shared" si="6"/>
        <v>0</v>
      </c>
      <c r="O330" s="86">
        <f t="shared" si="6"/>
        <v>0</v>
      </c>
      <c r="P330" s="86">
        <f t="shared" si="6"/>
        <v>0</v>
      </c>
      <c r="Q330" s="86">
        <f t="shared" si="6"/>
        <v>0</v>
      </c>
      <c r="R330" s="86">
        <f t="shared" si="6"/>
        <v>0</v>
      </c>
      <c r="S330" s="86">
        <f t="shared" si="6"/>
        <v>0</v>
      </c>
      <c r="T330" s="86">
        <f t="shared" si="6"/>
        <v>0</v>
      </c>
      <c r="U330" s="86">
        <f t="shared" si="6"/>
        <v>0</v>
      </c>
      <c r="V330" s="86">
        <f t="shared" si="6"/>
        <v>0</v>
      </c>
      <c r="W330" s="86">
        <f t="shared" si="6"/>
        <v>0</v>
      </c>
      <c r="X330" s="86">
        <f t="shared" si="6"/>
        <v>0</v>
      </c>
      <c r="Y330" s="86">
        <f t="shared" si="6"/>
        <v>0</v>
      </c>
      <c r="Z330" s="86">
        <f t="shared" si="6"/>
        <v>0</v>
      </c>
      <c r="AA330" s="86">
        <f t="shared" si="6"/>
        <v>0</v>
      </c>
      <c r="AB330" s="86">
        <f t="shared" si="6"/>
        <v>0</v>
      </c>
      <c r="AC330" s="86">
        <f t="shared" si="6"/>
        <v>0</v>
      </c>
      <c r="AD330" s="86">
        <f t="shared" si="6"/>
        <v>0</v>
      </c>
      <c r="AE330" s="86">
        <f t="shared" si="6"/>
        <v>0</v>
      </c>
      <c r="AF330" s="86">
        <f t="shared" si="6"/>
        <v>0</v>
      </c>
      <c r="AG330" s="86">
        <f t="shared" si="6"/>
        <v>0</v>
      </c>
      <c r="AH330" s="86">
        <f t="shared" si="6"/>
        <v>0</v>
      </c>
      <c r="AI330" s="86">
        <f t="shared" si="6"/>
        <v>0</v>
      </c>
      <c r="AJ330" s="86">
        <f t="shared" si="6"/>
        <v>0</v>
      </c>
      <c r="AK330" s="86">
        <f t="shared" si="6"/>
        <v>0</v>
      </c>
      <c r="AL330" s="86">
        <f t="shared" si="6"/>
        <v>0</v>
      </c>
      <c r="AM330" s="86">
        <f t="shared" si="6"/>
        <v>182.7</v>
      </c>
      <c r="AN330" s="86">
        <f t="shared" si="6"/>
        <v>228</v>
      </c>
      <c r="AO330" s="86">
        <f t="shared" si="6"/>
        <v>228</v>
      </c>
      <c r="AP330" s="86">
        <f t="shared" si="6"/>
        <v>228</v>
      </c>
      <c r="AQ330" s="86">
        <f t="shared" si="6"/>
        <v>228</v>
      </c>
      <c r="AR330" s="86">
        <f t="shared" si="6"/>
        <v>228</v>
      </c>
      <c r="AS330" s="86">
        <f t="shared" si="6"/>
        <v>228</v>
      </c>
      <c r="AT330" s="86">
        <f t="shared" si="6"/>
        <v>228</v>
      </c>
      <c r="AU330" s="86">
        <f t="shared" si="6"/>
        <v>228</v>
      </c>
      <c r="AV330" s="86">
        <f t="shared" si="6"/>
        <v>228</v>
      </c>
      <c r="AW330" s="86">
        <f t="shared" si="6"/>
        <v>228</v>
      </c>
      <c r="AX330" s="86">
        <f t="shared" si="6"/>
        <v>228</v>
      </c>
      <c r="AY330" s="86">
        <f t="shared" si="6"/>
        <v>228</v>
      </c>
      <c r="AZ330" s="86">
        <f t="shared" si="6"/>
        <v>228</v>
      </c>
      <c r="BA330" s="86">
        <f t="shared" si="6"/>
        <v>228</v>
      </c>
      <c r="BB330" s="86">
        <f t="shared" si="6"/>
        <v>228</v>
      </c>
      <c r="BC330" s="86">
        <f t="shared" si="6"/>
        <v>228</v>
      </c>
      <c r="BD330" s="86">
        <f t="shared" si="6"/>
        <v>228</v>
      </c>
      <c r="BE330" s="86">
        <f t="shared" si="6"/>
        <v>228</v>
      </c>
      <c r="BF330" s="86">
        <f t="shared" si="6"/>
        <v>228</v>
      </c>
      <c r="BG330" s="86">
        <f t="shared" si="6"/>
        <v>228</v>
      </c>
      <c r="BH330" s="86">
        <f t="shared" si="6"/>
        <v>228</v>
      </c>
      <c r="BI330" s="86">
        <f t="shared" si="6"/>
        <v>228</v>
      </c>
      <c r="BJ330" s="86">
        <f t="shared" si="6"/>
        <v>228</v>
      </c>
      <c r="BK330" s="86">
        <f t="shared" si="6"/>
        <v>228</v>
      </c>
    </row>
    <row r="331" spans="2:63">
      <c r="C331" s="81" t="s">
        <v>628</v>
      </c>
      <c r="D331" s="86">
        <f>SUM(D30:D33)+D110+D64</f>
        <v>0</v>
      </c>
      <c r="E331" s="86">
        <f t="shared" ref="E331:BK331" si="7">SUM(E30:E33)+E110+E64</f>
        <v>0</v>
      </c>
      <c r="F331" s="86">
        <f t="shared" si="7"/>
        <v>0</v>
      </c>
      <c r="G331" s="86">
        <f t="shared" si="7"/>
        <v>0</v>
      </c>
      <c r="H331" s="86">
        <f t="shared" si="7"/>
        <v>0</v>
      </c>
      <c r="I331" s="86">
        <f t="shared" si="7"/>
        <v>0</v>
      </c>
      <c r="J331" s="86">
        <f t="shared" si="7"/>
        <v>0</v>
      </c>
      <c r="K331" s="86">
        <f t="shared" si="7"/>
        <v>0</v>
      </c>
      <c r="L331" s="86">
        <f t="shared" si="7"/>
        <v>0</v>
      </c>
      <c r="M331" s="86">
        <f t="shared" si="7"/>
        <v>0</v>
      </c>
      <c r="N331" s="86">
        <f t="shared" si="7"/>
        <v>0</v>
      </c>
      <c r="O331" s="86">
        <f t="shared" si="7"/>
        <v>0</v>
      </c>
      <c r="P331" s="86">
        <f t="shared" si="7"/>
        <v>0</v>
      </c>
      <c r="Q331" s="86">
        <f t="shared" si="7"/>
        <v>0</v>
      </c>
      <c r="R331" s="86">
        <f t="shared" si="7"/>
        <v>0</v>
      </c>
      <c r="S331" s="86">
        <f t="shared" si="7"/>
        <v>0</v>
      </c>
      <c r="T331" s="86">
        <f t="shared" si="7"/>
        <v>0</v>
      </c>
      <c r="U331" s="86">
        <f t="shared" si="7"/>
        <v>0</v>
      </c>
      <c r="V331" s="86">
        <f t="shared" si="7"/>
        <v>0</v>
      </c>
      <c r="W331" s="86">
        <f t="shared" si="7"/>
        <v>0</v>
      </c>
      <c r="X331" s="86">
        <f t="shared" si="7"/>
        <v>0</v>
      </c>
      <c r="Y331" s="86">
        <f t="shared" si="7"/>
        <v>0</v>
      </c>
      <c r="Z331" s="86">
        <f t="shared" si="7"/>
        <v>0</v>
      </c>
      <c r="AA331" s="86">
        <f t="shared" si="7"/>
        <v>0</v>
      </c>
      <c r="AB331" s="86">
        <f t="shared" si="7"/>
        <v>0</v>
      </c>
      <c r="AC331" s="86">
        <f t="shared" si="7"/>
        <v>0</v>
      </c>
      <c r="AD331" s="86">
        <f t="shared" si="7"/>
        <v>0</v>
      </c>
      <c r="AE331" s="86">
        <f t="shared" si="7"/>
        <v>0</v>
      </c>
      <c r="AF331" s="86">
        <f t="shared" si="7"/>
        <v>0</v>
      </c>
      <c r="AG331" s="86">
        <f t="shared" si="7"/>
        <v>0</v>
      </c>
      <c r="AH331" s="86">
        <f t="shared" si="7"/>
        <v>0</v>
      </c>
      <c r="AI331" s="86">
        <f t="shared" si="7"/>
        <v>0</v>
      </c>
      <c r="AJ331" s="86">
        <f t="shared" si="7"/>
        <v>0</v>
      </c>
      <c r="AK331" s="86">
        <f t="shared" si="7"/>
        <v>0</v>
      </c>
      <c r="AL331" s="86">
        <f t="shared" si="7"/>
        <v>0</v>
      </c>
      <c r="AM331" s="86">
        <f t="shared" si="7"/>
        <v>0</v>
      </c>
      <c r="AN331" s="86">
        <f t="shared" si="7"/>
        <v>0</v>
      </c>
      <c r="AO331" s="86">
        <f t="shared" si="7"/>
        <v>0</v>
      </c>
      <c r="AP331" s="86">
        <f t="shared" si="7"/>
        <v>0</v>
      </c>
      <c r="AQ331" s="86">
        <f t="shared" si="7"/>
        <v>0</v>
      </c>
      <c r="AR331" s="86">
        <f t="shared" si="7"/>
        <v>0</v>
      </c>
      <c r="AS331" s="86">
        <f t="shared" si="7"/>
        <v>0</v>
      </c>
      <c r="AT331" s="86">
        <f t="shared" si="7"/>
        <v>0</v>
      </c>
      <c r="AU331" s="86">
        <f t="shared" si="7"/>
        <v>0</v>
      </c>
      <c r="AV331" s="86">
        <f t="shared" si="7"/>
        <v>0</v>
      </c>
      <c r="AW331" s="86">
        <f t="shared" si="7"/>
        <v>0</v>
      </c>
      <c r="AX331" s="86">
        <f t="shared" si="7"/>
        <v>0</v>
      </c>
      <c r="AY331" s="86">
        <f t="shared" si="7"/>
        <v>0</v>
      </c>
      <c r="AZ331" s="86">
        <f t="shared" si="7"/>
        <v>0</v>
      </c>
      <c r="BA331" s="86">
        <f t="shared" si="7"/>
        <v>0</v>
      </c>
      <c r="BB331" s="86">
        <f t="shared" si="7"/>
        <v>0</v>
      </c>
      <c r="BC331" s="86">
        <f t="shared" si="7"/>
        <v>0</v>
      </c>
      <c r="BD331" s="86">
        <f t="shared" si="7"/>
        <v>0</v>
      </c>
      <c r="BE331" s="86">
        <f t="shared" si="7"/>
        <v>0</v>
      </c>
      <c r="BF331" s="86">
        <f t="shared" si="7"/>
        <v>0</v>
      </c>
      <c r="BG331" s="86">
        <f t="shared" si="7"/>
        <v>0</v>
      </c>
      <c r="BH331" s="86">
        <f t="shared" si="7"/>
        <v>0</v>
      </c>
      <c r="BI331" s="86">
        <f t="shared" si="7"/>
        <v>0</v>
      </c>
      <c r="BJ331" s="86">
        <f t="shared" si="7"/>
        <v>0</v>
      </c>
      <c r="BK331" s="86">
        <f t="shared" si="7"/>
        <v>0</v>
      </c>
    </row>
    <row r="332" spans="2:63">
      <c r="C332" s="81"/>
      <c r="D332" s="86"/>
      <c r="E332" s="86"/>
      <c r="F332" s="86"/>
      <c r="G332" s="86"/>
      <c r="H332" s="86"/>
      <c r="I332" s="86"/>
      <c r="J332" s="86"/>
      <c r="K332" s="86"/>
      <c r="L332" s="86"/>
      <c r="M332" s="86"/>
      <c r="N332" s="86"/>
      <c r="O332" s="86"/>
      <c r="P332" s="86"/>
      <c r="Q332" s="86"/>
      <c r="R332" s="86"/>
      <c r="S332" s="86"/>
      <c r="T332" s="86"/>
      <c r="U332" s="86"/>
      <c r="V332" s="86"/>
      <c r="W332" s="86"/>
      <c r="X332" s="86"/>
      <c r="Y332" s="86"/>
      <c r="Z332" s="86"/>
      <c r="AA332" s="86"/>
      <c r="AB332" s="86"/>
      <c r="AC332" s="86"/>
      <c r="AD332" s="86"/>
      <c r="AE332" s="86"/>
      <c r="AF332" s="86"/>
      <c r="AG332" s="86"/>
      <c r="AH332" s="86"/>
      <c r="AI332" s="86"/>
      <c r="AJ332" s="86"/>
      <c r="AK332" s="86"/>
      <c r="AL332" s="86"/>
      <c r="AM332" s="86"/>
      <c r="AN332" s="86"/>
      <c r="AO332" s="86"/>
      <c r="AP332" s="86"/>
      <c r="AQ332" s="86"/>
      <c r="AR332" s="86"/>
      <c r="AS332" s="86"/>
      <c r="AT332" s="86"/>
      <c r="AU332" s="86"/>
      <c r="AV332" s="86"/>
      <c r="AW332" s="86"/>
      <c r="AX332" s="86"/>
      <c r="AY332" s="86"/>
      <c r="AZ332" s="86"/>
      <c r="BA332" s="86"/>
      <c r="BB332" s="86"/>
      <c r="BC332" s="86"/>
      <c r="BD332" s="86"/>
      <c r="BE332" s="86"/>
      <c r="BF332" s="86"/>
      <c r="BG332" s="86"/>
      <c r="BH332" s="86"/>
      <c r="BI332" s="86"/>
      <c r="BJ332" s="86"/>
      <c r="BK332" s="86"/>
    </row>
    <row r="333" spans="2:63">
      <c r="C333" s="81"/>
      <c r="D333" s="86"/>
      <c r="E333" s="86"/>
      <c r="F333" s="86"/>
      <c r="G333" s="86"/>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86"/>
      <c r="AG333" s="86"/>
      <c r="AH333" s="86"/>
      <c r="AI333" s="86"/>
      <c r="AJ333" s="86"/>
      <c r="AK333" s="86"/>
      <c r="AL333" s="86"/>
      <c r="AM333" s="86"/>
      <c r="AN333" s="86"/>
      <c r="AO333" s="86"/>
      <c r="AP333" s="86"/>
      <c r="AQ333" s="86"/>
      <c r="AR333" s="86"/>
      <c r="AS333" s="86"/>
      <c r="AT333" s="86"/>
      <c r="AU333" s="86"/>
      <c r="AV333" s="86"/>
      <c r="AW333" s="86"/>
      <c r="AX333" s="86"/>
      <c r="AY333" s="86"/>
      <c r="AZ333" s="86"/>
      <c r="BA333" s="86"/>
      <c r="BB333" s="86"/>
      <c r="BC333" s="86"/>
      <c r="BD333" s="86"/>
      <c r="BE333" s="86"/>
      <c r="BF333" s="86"/>
      <c r="BG333" s="86"/>
      <c r="BH333" s="86"/>
      <c r="BI333" s="86"/>
      <c r="BJ333" s="86"/>
      <c r="BK333" s="86"/>
    </row>
    <row r="334" spans="2:63">
      <c r="C334" s="81"/>
      <c r="D334" s="86"/>
      <c r="E334" s="86"/>
      <c r="F334" s="86"/>
      <c r="G334" s="86"/>
      <c r="H334" s="86"/>
      <c r="I334" s="86"/>
      <c r="J334" s="86"/>
      <c r="K334" s="86"/>
      <c r="L334" s="86"/>
      <c r="M334" s="86"/>
      <c r="N334" s="86"/>
      <c r="O334" s="86"/>
      <c r="P334" s="86"/>
      <c r="Q334" s="86"/>
      <c r="R334" s="86"/>
      <c r="S334" s="86"/>
      <c r="T334" s="86"/>
      <c r="U334" s="86"/>
      <c r="V334" s="86"/>
      <c r="W334" s="86"/>
      <c r="X334" s="86"/>
      <c r="Y334" s="86"/>
      <c r="Z334" s="86"/>
      <c r="AA334" s="86"/>
      <c r="AB334" s="86"/>
      <c r="AC334" s="86"/>
      <c r="AD334" s="86"/>
      <c r="AE334" s="86"/>
      <c r="AF334" s="86"/>
      <c r="AG334" s="86"/>
      <c r="AH334" s="86"/>
      <c r="AI334" s="86"/>
      <c r="AJ334" s="86"/>
      <c r="AK334" s="86"/>
      <c r="AL334" s="86"/>
      <c r="AM334" s="86"/>
      <c r="AN334" s="86"/>
      <c r="AO334" s="86"/>
      <c r="AP334" s="86"/>
      <c r="AQ334" s="86"/>
      <c r="AR334" s="86"/>
      <c r="AS334" s="86"/>
      <c r="AT334" s="86"/>
      <c r="AU334" s="86"/>
      <c r="AV334" s="86"/>
      <c r="AW334" s="86"/>
      <c r="AX334" s="86"/>
      <c r="AY334" s="86"/>
      <c r="AZ334" s="86"/>
      <c r="BA334" s="86"/>
      <c r="BB334" s="86"/>
      <c r="BC334" s="86"/>
      <c r="BD334" s="86"/>
      <c r="BE334" s="86"/>
      <c r="BF334" s="86"/>
      <c r="BG334" s="86"/>
      <c r="BH334" s="86"/>
      <c r="BI334" s="86"/>
      <c r="BJ334" s="86"/>
      <c r="BK334" s="86"/>
    </row>
    <row r="335" spans="2:63">
      <c r="C335" s="81"/>
      <c r="D335" s="86"/>
      <c r="E335" s="86"/>
      <c r="F335" s="86"/>
      <c r="G335" s="86"/>
      <c r="H335" s="86"/>
      <c r="I335" s="86"/>
      <c r="J335" s="86"/>
      <c r="K335" s="86"/>
      <c r="L335" s="86"/>
      <c r="M335" s="86"/>
      <c r="N335" s="86"/>
      <c r="O335" s="86"/>
      <c r="P335" s="86"/>
      <c r="Q335" s="86"/>
      <c r="R335" s="86"/>
      <c r="S335" s="86"/>
      <c r="T335" s="86"/>
      <c r="U335" s="86"/>
      <c r="V335" s="86"/>
      <c r="W335" s="86"/>
      <c r="X335" s="86"/>
      <c r="Y335" s="86"/>
      <c r="Z335" s="86"/>
      <c r="AA335" s="86"/>
      <c r="AB335" s="86"/>
      <c r="AC335" s="86"/>
      <c r="AD335" s="86"/>
      <c r="AE335" s="86"/>
      <c r="AF335" s="86"/>
      <c r="AG335" s="86"/>
      <c r="AH335" s="86"/>
      <c r="AI335" s="86"/>
      <c r="AJ335" s="86"/>
      <c r="AK335" s="86"/>
      <c r="AL335" s="86"/>
      <c r="AM335" s="86"/>
      <c r="AN335" s="86"/>
      <c r="AO335" s="86"/>
      <c r="AP335" s="86"/>
      <c r="AQ335" s="86"/>
      <c r="AR335" s="86"/>
      <c r="AS335" s="86"/>
      <c r="AT335" s="86"/>
      <c r="AU335" s="86"/>
      <c r="AV335" s="86"/>
      <c r="AW335" s="86"/>
      <c r="AX335" s="86"/>
      <c r="AY335" s="86"/>
      <c r="AZ335" s="86"/>
      <c r="BA335" s="86"/>
      <c r="BB335" s="86"/>
      <c r="BC335" s="86"/>
      <c r="BD335" s="86"/>
      <c r="BE335" s="86"/>
      <c r="BF335" s="86"/>
      <c r="BG335" s="86"/>
      <c r="BH335" s="86"/>
      <c r="BI335" s="86"/>
      <c r="BJ335" s="86"/>
      <c r="BK335" s="86"/>
    </row>
    <row r="336" spans="2:63">
      <c r="C336" s="81"/>
      <c r="D336" s="86"/>
      <c r="E336" s="86"/>
      <c r="F336" s="86"/>
      <c r="G336" s="86"/>
      <c r="H336" s="86"/>
      <c r="I336" s="86"/>
      <c r="J336" s="86"/>
      <c r="K336" s="86"/>
      <c r="L336" s="86"/>
      <c r="M336" s="86"/>
      <c r="N336" s="86"/>
      <c r="O336" s="86"/>
      <c r="P336" s="86"/>
      <c r="Q336" s="86"/>
      <c r="R336" s="86"/>
      <c r="S336" s="86"/>
      <c r="T336" s="86"/>
      <c r="U336" s="86"/>
      <c r="V336" s="86"/>
      <c r="W336" s="86"/>
      <c r="X336" s="86"/>
      <c r="Y336" s="86"/>
      <c r="Z336" s="86"/>
      <c r="AA336" s="86"/>
      <c r="AB336" s="86"/>
      <c r="AC336" s="86"/>
      <c r="AD336" s="86"/>
      <c r="AE336" s="86"/>
      <c r="AF336" s="86"/>
      <c r="AG336" s="86"/>
      <c r="AH336" s="86"/>
      <c r="AI336" s="86"/>
      <c r="AJ336" s="86"/>
      <c r="AK336" s="86"/>
      <c r="AL336" s="86"/>
      <c r="AM336" s="86"/>
      <c r="AN336" s="86"/>
      <c r="AO336" s="86"/>
      <c r="AP336" s="86"/>
      <c r="AQ336" s="86"/>
      <c r="AR336" s="86"/>
      <c r="AS336" s="86"/>
      <c r="AT336" s="86"/>
      <c r="AU336" s="86"/>
      <c r="AV336" s="86"/>
      <c r="AW336" s="86"/>
      <c r="AX336" s="86"/>
      <c r="AY336" s="86"/>
      <c r="AZ336" s="86"/>
      <c r="BA336" s="86"/>
      <c r="BB336" s="86"/>
      <c r="BC336" s="86"/>
      <c r="BD336" s="86"/>
      <c r="BE336" s="86"/>
      <c r="BF336" s="86"/>
      <c r="BG336" s="86"/>
      <c r="BH336" s="86"/>
      <c r="BI336" s="86"/>
      <c r="BJ336" s="86"/>
      <c r="BK336" s="86"/>
    </row>
    <row r="337" spans="3:63">
      <c r="C337" s="81"/>
      <c r="D337" s="86"/>
      <c r="E337" s="86"/>
      <c r="F337" s="86"/>
      <c r="G337" s="86"/>
      <c r="H337" s="86"/>
      <c r="I337" s="86"/>
      <c r="J337" s="86"/>
      <c r="K337" s="86"/>
      <c r="L337" s="86"/>
      <c r="M337" s="86"/>
      <c r="N337" s="86"/>
      <c r="O337" s="86"/>
      <c r="P337" s="86"/>
      <c r="Q337" s="86"/>
      <c r="R337" s="86"/>
      <c r="S337" s="86"/>
      <c r="T337" s="86"/>
      <c r="U337" s="86"/>
      <c r="V337" s="86"/>
      <c r="W337" s="86"/>
      <c r="X337" s="86"/>
      <c r="Y337" s="86"/>
      <c r="Z337" s="86"/>
      <c r="AA337" s="86"/>
      <c r="AB337" s="86"/>
      <c r="AC337" s="86"/>
      <c r="AD337" s="86"/>
      <c r="AE337" s="86"/>
      <c r="AF337" s="86"/>
      <c r="AG337" s="86"/>
      <c r="AH337" s="86"/>
      <c r="AI337" s="86"/>
      <c r="AJ337" s="86"/>
      <c r="AK337" s="86"/>
      <c r="AL337" s="86"/>
      <c r="AM337" s="86"/>
      <c r="AN337" s="86"/>
      <c r="AO337" s="86"/>
      <c r="AP337" s="86"/>
      <c r="AQ337" s="86"/>
      <c r="AR337" s="86"/>
      <c r="AS337" s="86"/>
      <c r="AT337" s="86"/>
      <c r="AU337" s="86"/>
      <c r="AV337" s="86"/>
      <c r="AW337" s="86"/>
      <c r="AX337" s="86"/>
      <c r="AY337" s="86"/>
      <c r="AZ337" s="86"/>
      <c r="BA337" s="86"/>
      <c r="BB337" s="86"/>
      <c r="BC337" s="86"/>
      <c r="BD337" s="86"/>
      <c r="BE337" s="86"/>
      <c r="BF337" s="86"/>
      <c r="BG337" s="86"/>
      <c r="BH337" s="86"/>
      <c r="BI337" s="86"/>
      <c r="BJ337" s="86"/>
      <c r="BK337" s="86"/>
    </row>
    <row r="342" spans="3:63">
      <c r="C342" s="81"/>
      <c r="D342" s="86"/>
      <c r="E342" s="86"/>
      <c r="F342" s="86"/>
      <c r="G342" s="86"/>
      <c r="H342" s="86"/>
      <c r="I342" s="86"/>
      <c r="J342" s="86"/>
      <c r="K342" s="86"/>
      <c r="L342" s="86"/>
      <c r="M342" s="86"/>
      <c r="N342" s="86"/>
      <c r="O342" s="86"/>
      <c r="P342" s="86"/>
      <c r="Q342" s="86"/>
      <c r="R342" s="86"/>
      <c r="S342" s="86"/>
      <c r="T342" s="86"/>
      <c r="U342" s="86"/>
      <c r="V342" s="86"/>
      <c r="W342" s="86"/>
      <c r="X342" s="86"/>
      <c r="Y342" s="86"/>
      <c r="Z342" s="86"/>
      <c r="AA342" s="86"/>
      <c r="AB342" s="86"/>
      <c r="AC342" s="86"/>
      <c r="AD342" s="86"/>
      <c r="AE342" s="86"/>
      <c r="AF342" s="86"/>
      <c r="AG342" s="86"/>
      <c r="AH342" s="86"/>
      <c r="AI342" s="86"/>
      <c r="AJ342" s="86"/>
      <c r="AK342" s="86"/>
      <c r="AL342" s="86"/>
      <c r="AM342" s="86"/>
      <c r="AN342" s="86"/>
      <c r="AO342" s="86"/>
      <c r="AP342" s="86"/>
      <c r="AQ342" s="86"/>
      <c r="AR342" s="86"/>
      <c r="AS342" s="86"/>
      <c r="AT342" s="86"/>
      <c r="AU342" s="86"/>
      <c r="AV342" s="86"/>
      <c r="AW342" s="86"/>
      <c r="AX342" s="86"/>
      <c r="AY342" s="86"/>
      <c r="AZ342" s="86"/>
      <c r="BA342" s="86"/>
      <c r="BB342" s="86"/>
      <c r="BC342" s="86"/>
      <c r="BD342" s="86"/>
      <c r="BE342" s="86"/>
      <c r="BF342" s="86"/>
      <c r="BG342" s="86"/>
      <c r="BH342" s="86"/>
      <c r="BI342" s="86"/>
      <c r="BJ342" s="86"/>
      <c r="BK342" s="86"/>
    </row>
    <row r="343" spans="3:63">
      <c r="C343" s="81"/>
      <c r="D343" s="86"/>
      <c r="E343" s="86"/>
      <c r="F343" s="86"/>
      <c r="G343" s="86"/>
      <c r="H343" s="86"/>
      <c r="I343" s="86"/>
      <c r="J343" s="86"/>
      <c r="K343" s="86"/>
      <c r="L343" s="86"/>
      <c r="M343" s="86"/>
      <c r="N343" s="86"/>
      <c r="O343" s="86"/>
      <c r="P343" s="86"/>
      <c r="Q343" s="86"/>
      <c r="R343" s="86"/>
      <c r="S343" s="86"/>
      <c r="T343" s="86"/>
      <c r="U343" s="86"/>
      <c r="V343" s="86"/>
      <c r="W343" s="86"/>
      <c r="X343" s="86"/>
      <c r="Y343" s="86"/>
      <c r="Z343" s="86"/>
      <c r="AA343" s="86"/>
      <c r="AB343" s="86"/>
      <c r="AC343" s="86"/>
      <c r="AD343" s="86"/>
      <c r="AE343" s="86"/>
      <c r="AF343" s="86"/>
      <c r="AG343" s="86"/>
      <c r="AH343" s="86"/>
      <c r="AI343" s="86"/>
      <c r="AJ343" s="86"/>
      <c r="AK343" s="86"/>
      <c r="AL343" s="86"/>
      <c r="AM343" s="86"/>
      <c r="AN343" s="86"/>
      <c r="AO343" s="86"/>
      <c r="AP343" s="86"/>
      <c r="AQ343" s="86"/>
      <c r="AR343" s="86"/>
      <c r="AS343" s="86"/>
      <c r="AT343" s="86"/>
      <c r="AU343" s="86"/>
      <c r="AV343" s="86"/>
      <c r="AW343" s="86"/>
      <c r="AX343" s="86"/>
      <c r="AY343" s="86"/>
      <c r="AZ343" s="86"/>
      <c r="BA343" s="86"/>
      <c r="BB343" s="86"/>
      <c r="BC343" s="86"/>
      <c r="BD343" s="86"/>
      <c r="BE343" s="86"/>
      <c r="BF343" s="86"/>
      <c r="BG343" s="86"/>
      <c r="BH343" s="86"/>
      <c r="BI343" s="86"/>
      <c r="BJ343" s="86"/>
      <c r="BK343" s="86"/>
    </row>
    <row r="344" spans="3:63">
      <c r="C344" s="81"/>
      <c r="D344" s="86"/>
      <c r="E344" s="86"/>
      <c r="F344" s="86"/>
      <c r="G344" s="86"/>
      <c r="H344" s="86"/>
      <c r="I344" s="86"/>
      <c r="J344" s="86"/>
      <c r="K344" s="86"/>
      <c r="L344" s="86"/>
      <c r="M344" s="86"/>
      <c r="N344" s="86"/>
      <c r="O344" s="86"/>
      <c r="P344" s="86"/>
      <c r="Q344" s="86"/>
      <c r="R344" s="86"/>
      <c r="S344" s="86"/>
      <c r="T344" s="86"/>
      <c r="U344" s="86"/>
      <c r="V344" s="86"/>
      <c r="W344" s="86"/>
      <c r="X344" s="86"/>
      <c r="Y344" s="86"/>
      <c r="Z344" s="86"/>
      <c r="AA344" s="86"/>
      <c r="AB344" s="86"/>
      <c r="AC344" s="86"/>
      <c r="AD344" s="86"/>
      <c r="AE344" s="86"/>
      <c r="AF344" s="86"/>
      <c r="AG344" s="86"/>
      <c r="AH344" s="86"/>
      <c r="AI344" s="86"/>
      <c r="AJ344" s="86"/>
      <c r="AK344" s="86"/>
      <c r="AL344" s="86"/>
      <c r="AM344" s="86"/>
      <c r="AN344" s="86"/>
      <c r="AO344" s="86"/>
      <c r="AP344" s="86"/>
      <c r="AQ344" s="86"/>
      <c r="AR344" s="86"/>
      <c r="AS344" s="86"/>
      <c r="AT344" s="86"/>
      <c r="AU344" s="86"/>
      <c r="AV344" s="86"/>
      <c r="AW344" s="86"/>
      <c r="AX344" s="86"/>
      <c r="AY344" s="86"/>
      <c r="AZ344" s="86"/>
      <c r="BA344" s="86"/>
      <c r="BB344" s="86"/>
      <c r="BC344" s="86"/>
      <c r="BD344" s="86"/>
      <c r="BE344" s="86"/>
      <c r="BF344" s="86"/>
      <c r="BG344" s="86"/>
      <c r="BH344" s="86"/>
      <c r="BI344" s="86"/>
      <c r="BJ344" s="86"/>
      <c r="BK344" s="86"/>
    </row>
    <row r="345" spans="3:63">
      <c r="C345" s="81"/>
      <c r="D345" s="86"/>
      <c r="E345" s="86"/>
      <c r="F345" s="86"/>
      <c r="G345" s="86"/>
      <c r="H345" s="86"/>
      <c r="I345" s="86"/>
      <c r="J345" s="86"/>
      <c r="K345" s="86"/>
      <c r="L345" s="86"/>
      <c r="M345" s="86"/>
      <c r="N345" s="86"/>
      <c r="O345" s="86"/>
      <c r="P345" s="86"/>
      <c r="Q345" s="86"/>
      <c r="R345" s="86"/>
      <c r="S345" s="86"/>
      <c r="T345" s="86"/>
      <c r="U345" s="86"/>
      <c r="V345" s="86"/>
      <c r="W345" s="86"/>
      <c r="X345" s="86"/>
      <c r="Y345" s="86"/>
      <c r="Z345" s="86"/>
      <c r="AA345" s="86"/>
      <c r="AB345" s="86"/>
      <c r="AC345" s="86"/>
      <c r="AD345" s="86"/>
      <c r="AE345" s="86"/>
      <c r="AF345" s="86"/>
      <c r="AG345" s="86"/>
      <c r="AH345" s="86"/>
      <c r="AI345" s="86"/>
      <c r="AJ345" s="86"/>
      <c r="AK345" s="86"/>
      <c r="AL345" s="86"/>
      <c r="AM345" s="86"/>
      <c r="AN345" s="86"/>
      <c r="AO345" s="86"/>
      <c r="AP345" s="86"/>
      <c r="AQ345" s="86"/>
      <c r="AR345" s="86"/>
      <c r="AS345" s="86"/>
      <c r="AT345" s="86"/>
      <c r="AU345" s="86"/>
      <c r="AV345" s="86"/>
      <c r="AW345" s="86"/>
      <c r="AX345" s="86"/>
      <c r="AY345" s="86"/>
      <c r="AZ345" s="86"/>
      <c r="BA345" s="86"/>
      <c r="BB345" s="86"/>
      <c r="BC345" s="86"/>
      <c r="BD345" s="86"/>
      <c r="BE345" s="86"/>
      <c r="BF345" s="86"/>
      <c r="BG345" s="86"/>
      <c r="BH345" s="86"/>
      <c r="BI345" s="86"/>
      <c r="BJ345" s="86"/>
      <c r="BK345" s="86"/>
    </row>
    <row r="346" spans="3:63">
      <c r="C346" s="81" t="s">
        <v>675</v>
      </c>
      <c r="D346" s="86">
        <f t="shared" ref="D346:AI346" si="8">D52-D54-D55</f>
        <v>0</v>
      </c>
      <c r="E346" s="86">
        <f t="shared" si="8"/>
        <v>0</v>
      </c>
      <c r="F346" s="86">
        <f t="shared" si="8"/>
        <v>0</v>
      </c>
      <c r="G346" s="86">
        <f t="shared" si="8"/>
        <v>0</v>
      </c>
      <c r="H346" s="86">
        <f t="shared" si="8"/>
        <v>0</v>
      </c>
      <c r="I346" s="86">
        <f t="shared" si="8"/>
        <v>0</v>
      </c>
      <c r="J346" s="86">
        <f t="shared" si="8"/>
        <v>0</v>
      </c>
      <c r="K346" s="86">
        <f t="shared" si="8"/>
        <v>0</v>
      </c>
      <c r="L346" s="86">
        <f t="shared" si="8"/>
        <v>0</v>
      </c>
      <c r="M346" s="86">
        <f t="shared" si="8"/>
        <v>0</v>
      </c>
      <c r="N346" s="86">
        <f t="shared" si="8"/>
        <v>0</v>
      </c>
      <c r="O346" s="86">
        <f t="shared" si="8"/>
        <v>0</v>
      </c>
      <c r="P346" s="86">
        <f t="shared" si="8"/>
        <v>0</v>
      </c>
      <c r="Q346" s="86">
        <f t="shared" si="8"/>
        <v>0</v>
      </c>
      <c r="R346" s="86">
        <f t="shared" si="8"/>
        <v>0</v>
      </c>
      <c r="S346" s="86">
        <f t="shared" si="8"/>
        <v>0</v>
      </c>
      <c r="T346" s="86">
        <f t="shared" si="8"/>
        <v>0</v>
      </c>
      <c r="U346" s="86">
        <f t="shared" si="8"/>
        <v>0</v>
      </c>
      <c r="V346" s="86">
        <f t="shared" si="8"/>
        <v>0</v>
      </c>
      <c r="W346" s="86">
        <f t="shared" si="8"/>
        <v>0</v>
      </c>
      <c r="X346" s="86">
        <f t="shared" si="8"/>
        <v>0</v>
      </c>
      <c r="Y346" s="86">
        <f t="shared" si="8"/>
        <v>0</v>
      </c>
      <c r="Z346" s="86">
        <f t="shared" si="8"/>
        <v>0</v>
      </c>
      <c r="AA346" s="86">
        <f t="shared" si="8"/>
        <v>0</v>
      </c>
      <c r="AB346" s="86">
        <f t="shared" si="8"/>
        <v>0</v>
      </c>
      <c r="AC346" s="86">
        <f t="shared" si="8"/>
        <v>0</v>
      </c>
      <c r="AD346" s="86">
        <f t="shared" si="8"/>
        <v>0</v>
      </c>
      <c r="AE346" s="86">
        <f t="shared" si="8"/>
        <v>0</v>
      </c>
      <c r="AF346" s="86">
        <f t="shared" si="8"/>
        <v>0</v>
      </c>
      <c r="AG346" s="86">
        <f t="shared" si="8"/>
        <v>0</v>
      </c>
      <c r="AH346" s="86">
        <f t="shared" si="8"/>
        <v>1500</v>
      </c>
      <c r="AI346" s="86">
        <f t="shared" si="8"/>
        <v>0</v>
      </c>
      <c r="AJ346" s="86">
        <f t="shared" ref="AJ346:BK346" si="9">AJ52-AJ54-AJ55</f>
        <v>0</v>
      </c>
      <c r="AK346" s="86">
        <f t="shared" si="9"/>
        <v>0</v>
      </c>
      <c r="AL346" s="86">
        <f t="shared" si="9"/>
        <v>0</v>
      </c>
      <c r="AM346" s="86">
        <f t="shared" si="9"/>
        <v>0</v>
      </c>
      <c r="AN346" s="86">
        <f t="shared" si="9"/>
        <v>0</v>
      </c>
      <c r="AO346" s="86">
        <f t="shared" si="9"/>
        <v>0</v>
      </c>
      <c r="AP346" s="86">
        <f t="shared" si="9"/>
        <v>0</v>
      </c>
      <c r="AQ346" s="86">
        <f t="shared" si="9"/>
        <v>0</v>
      </c>
      <c r="AR346" s="86">
        <f t="shared" si="9"/>
        <v>0</v>
      </c>
      <c r="AS346" s="86">
        <f t="shared" si="9"/>
        <v>0</v>
      </c>
      <c r="AT346" s="86">
        <f t="shared" si="9"/>
        <v>0</v>
      </c>
      <c r="AU346" s="86">
        <f t="shared" si="9"/>
        <v>0</v>
      </c>
      <c r="AV346" s="86">
        <f t="shared" si="9"/>
        <v>0</v>
      </c>
      <c r="AW346" s="86">
        <f t="shared" si="9"/>
        <v>0</v>
      </c>
      <c r="AX346" s="86">
        <f t="shared" si="9"/>
        <v>0</v>
      </c>
      <c r="AY346" s="86">
        <f t="shared" si="9"/>
        <v>0</v>
      </c>
      <c r="AZ346" s="86">
        <f t="shared" si="9"/>
        <v>0</v>
      </c>
      <c r="BA346" s="86">
        <f t="shared" si="9"/>
        <v>0</v>
      </c>
      <c r="BB346" s="86">
        <f t="shared" si="9"/>
        <v>0</v>
      </c>
      <c r="BC346" s="86">
        <f t="shared" si="9"/>
        <v>0</v>
      </c>
      <c r="BD346" s="86">
        <f t="shared" si="9"/>
        <v>0</v>
      </c>
      <c r="BE346" s="86">
        <f t="shared" si="9"/>
        <v>0</v>
      </c>
      <c r="BF346" s="86">
        <f t="shared" si="9"/>
        <v>0</v>
      </c>
      <c r="BG346" s="86">
        <f t="shared" si="9"/>
        <v>0</v>
      </c>
      <c r="BH346" s="86">
        <f t="shared" si="9"/>
        <v>0</v>
      </c>
      <c r="BI346" s="86">
        <f t="shared" si="9"/>
        <v>0</v>
      </c>
      <c r="BJ346" s="86">
        <f t="shared" si="9"/>
        <v>0</v>
      </c>
      <c r="BK346" s="86">
        <f t="shared" si="9"/>
        <v>0</v>
      </c>
    </row>
    <row r="347" spans="3:63">
      <c r="C347" s="81" t="s">
        <v>673</v>
      </c>
      <c r="D347" s="86">
        <f t="shared" ref="D347:AI347" si="10">D97-D98-D99</f>
        <v>0</v>
      </c>
      <c r="E347" s="86">
        <f t="shared" si="10"/>
        <v>0</v>
      </c>
      <c r="F347" s="86">
        <f t="shared" si="10"/>
        <v>0</v>
      </c>
      <c r="G347" s="86">
        <f t="shared" si="10"/>
        <v>0</v>
      </c>
      <c r="H347" s="86">
        <f t="shared" si="10"/>
        <v>0</v>
      </c>
      <c r="I347" s="86">
        <f t="shared" si="10"/>
        <v>0</v>
      </c>
      <c r="J347" s="86">
        <f t="shared" si="10"/>
        <v>0</v>
      </c>
      <c r="K347" s="86">
        <f t="shared" si="10"/>
        <v>0</v>
      </c>
      <c r="L347" s="86">
        <f t="shared" si="10"/>
        <v>0</v>
      </c>
      <c r="M347" s="86">
        <f t="shared" si="10"/>
        <v>0</v>
      </c>
      <c r="N347" s="86">
        <f t="shared" si="10"/>
        <v>0</v>
      </c>
      <c r="O347" s="86">
        <f t="shared" si="10"/>
        <v>0</v>
      </c>
      <c r="P347" s="86">
        <f t="shared" si="10"/>
        <v>0</v>
      </c>
      <c r="Q347" s="86">
        <f t="shared" si="10"/>
        <v>0</v>
      </c>
      <c r="R347" s="86">
        <f t="shared" si="10"/>
        <v>0</v>
      </c>
      <c r="S347" s="86">
        <f t="shared" si="10"/>
        <v>0</v>
      </c>
      <c r="T347" s="86">
        <f t="shared" si="10"/>
        <v>0</v>
      </c>
      <c r="U347" s="86">
        <f t="shared" si="10"/>
        <v>0</v>
      </c>
      <c r="V347" s="86">
        <f t="shared" si="10"/>
        <v>0</v>
      </c>
      <c r="W347" s="86">
        <f t="shared" si="10"/>
        <v>0</v>
      </c>
      <c r="X347" s="86">
        <f t="shared" si="10"/>
        <v>0</v>
      </c>
      <c r="Y347" s="86">
        <f t="shared" si="10"/>
        <v>0</v>
      </c>
      <c r="Z347" s="86">
        <f t="shared" si="10"/>
        <v>0</v>
      </c>
      <c r="AA347" s="86">
        <f t="shared" si="10"/>
        <v>0</v>
      </c>
      <c r="AB347" s="86">
        <f t="shared" si="10"/>
        <v>0</v>
      </c>
      <c r="AC347" s="86">
        <f t="shared" si="10"/>
        <v>0</v>
      </c>
      <c r="AD347" s="86">
        <f t="shared" si="10"/>
        <v>0</v>
      </c>
      <c r="AE347" s="86">
        <f t="shared" si="10"/>
        <v>0</v>
      </c>
      <c r="AF347" s="86">
        <f t="shared" si="10"/>
        <v>0</v>
      </c>
      <c r="AG347" s="86">
        <f t="shared" si="10"/>
        <v>0</v>
      </c>
      <c r="AH347" s="86">
        <f t="shared" si="10"/>
        <v>0</v>
      </c>
      <c r="AI347" s="86">
        <f t="shared" si="10"/>
        <v>0</v>
      </c>
      <c r="AJ347" s="86">
        <f t="shared" ref="AJ347:BK347" si="11">AJ97-AJ98-AJ99</f>
        <v>0</v>
      </c>
      <c r="AK347" s="86">
        <f t="shared" si="11"/>
        <v>0</v>
      </c>
      <c r="AL347" s="86">
        <f t="shared" si="11"/>
        <v>0</v>
      </c>
      <c r="AM347" s="86">
        <f t="shared" si="11"/>
        <v>0</v>
      </c>
      <c r="AN347" s="86">
        <f t="shared" si="11"/>
        <v>0</v>
      </c>
      <c r="AO347" s="86">
        <f t="shared" si="11"/>
        <v>0</v>
      </c>
      <c r="AP347" s="86">
        <f t="shared" si="11"/>
        <v>0</v>
      </c>
      <c r="AQ347" s="86">
        <f t="shared" si="11"/>
        <v>0</v>
      </c>
      <c r="AR347" s="86">
        <f t="shared" si="11"/>
        <v>0</v>
      </c>
      <c r="AS347" s="86">
        <f t="shared" si="11"/>
        <v>0</v>
      </c>
      <c r="AT347" s="86">
        <f t="shared" si="11"/>
        <v>0</v>
      </c>
      <c r="AU347" s="86">
        <f t="shared" si="11"/>
        <v>0</v>
      </c>
      <c r="AV347" s="86">
        <f t="shared" si="11"/>
        <v>0</v>
      </c>
      <c r="AW347" s="86">
        <f t="shared" si="11"/>
        <v>0</v>
      </c>
      <c r="AX347" s="86">
        <f t="shared" si="11"/>
        <v>0</v>
      </c>
      <c r="AY347" s="86">
        <f t="shared" si="11"/>
        <v>0</v>
      </c>
      <c r="AZ347" s="86">
        <f t="shared" si="11"/>
        <v>0</v>
      </c>
      <c r="BA347" s="86">
        <f t="shared" si="11"/>
        <v>0</v>
      </c>
      <c r="BB347" s="86">
        <f t="shared" si="11"/>
        <v>0</v>
      </c>
      <c r="BC347" s="86">
        <f t="shared" si="11"/>
        <v>0</v>
      </c>
      <c r="BD347" s="86">
        <f t="shared" si="11"/>
        <v>0</v>
      </c>
      <c r="BE347" s="86">
        <f t="shared" si="11"/>
        <v>0</v>
      </c>
      <c r="BF347" s="86">
        <f t="shared" si="11"/>
        <v>0</v>
      </c>
      <c r="BG347" s="86">
        <f t="shared" si="11"/>
        <v>0</v>
      </c>
      <c r="BH347" s="86">
        <f t="shared" si="11"/>
        <v>0</v>
      </c>
      <c r="BI347" s="86">
        <f t="shared" si="11"/>
        <v>0</v>
      </c>
      <c r="BJ347" s="86">
        <f t="shared" si="11"/>
        <v>0</v>
      </c>
      <c r="BK347" s="86">
        <f t="shared" si="11"/>
        <v>0</v>
      </c>
    </row>
    <row r="348" spans="3:63">
      <c r="C348" s="81" t="s">
        <v>693</v>
      </c>
      <c r="D348" s="86">
        <f t="shared" ref="D348:AI348" si="12">D58</f>
        <v>0</v>
      </c>
      <c r="E348" s="86">
        <f t="shared" si="12"/>
        <v>0</v>
      </c>
      <c r="F348" s="86">
        <f t="shared" si="12"/>
        <v>0</v>
      </c>
      <c r="G348" s="86">
        <f t="shared" si="12"/>
        <v>0</v>
      </c>
      <c r="H348" s="86">
        <f t="shared" si="12"/>
        <v>0</v>
      </c>
      <c r="I348" s="86">
        <f t="shared" si="12"/>
        <v>0</v>
      </c>
      <c r="J348" s="86">
        <f t="shared" si="12"/>
        <v>0</v>
      </c>
      <c r="K348" s="86">
        <f t="shared" si="12"/>
        <v>0</v>
      </c>
      <c r="L348" s="86">
        <f t="shared" si="12"/>
        <v>0</v>
      </c>
      <c r="M348" s="86">
        <f t="shared" si="12"/>
        <v>0</v>
      </c>
      <c r="N348" s="86">
        <f t="shared" si="12"/>
        <v>0</v>
      </c>
      <c r="O348" s="86">
        <f t="shared" si="12"/>
        <v>0</v>
      </c>
      <c r="P348" s="86">
        <f t="shared" si="12"/>
        <v>0</v>
      </c>
      <c r="Q348" s="86">
        <f t="shared" si="12"/>
        <v>0</v>
      </c>
      <c r="R348" s="86">
        <f t="shared" si="12"/>
        <v>0</v>
      </c>
      <c r="S348" s="86">
        <f t="shared" si="12"/>
        <v>0</v>
      </c>
      <c r="T348" s="86">
        <f t="shared" si="12"/>
        <v>0</v>
      </c>
      <c r="U348" s="86">
        <f t="shared" si="12"/>
        <v>0</v>
      </c>
      <c r="V348" s="86">
        <f t="shared" si="12"/>
        <v>0</v>
      </c>
      <c r="W348" s="86">
        <f t="shared" si="12"/>
        <v>0</v>
      </c>
      <c r="X348" s="86">
        <f t="shared" si="12"/>
        <v>0</v>
      </c>
      <c r="Y348" s="86">
        <f t="shared" si="12"/>
        <v>0</v>
      </c>
      <c r="Z348" s="86">
        <f t="shared" si="12"/>
        <v>0</v>
      </c>
      <c r="AA348" s="86">
        <f t="shared" si="12"/>
        <v>0</v>
      </c>
      <c r="AB348" s="86">
        <f t="shared" si="12"/>
        <v>0</v>
      </c>
      <c r="AC348" s="86">
        <f t="shared" si="12"/>
        <v>0</v>
      </c>
      <c r="AD348" s="86">
        <f t="shared" si="12"/>
        <v>0</v>
      </c>
      <c r="AE348" s="86">
        <f t="shared" si="12"/>
        <v>0</v>
      </c>
      <c r="AF348" s="86">
        <f t="shared" si="12"/>
        <v>0</v>
      </c>
      <c r="AG348" s="86">
        <f t="shared" si="12"/>
        <v>0</v>
      </c>
      <c r="AH348" s="86">
        <f t="shared" si="12"/>
        <v>0</v>
      </c>
      <c r="AI348" s="86">
        <f t="shared" si="12"/>
        <v>0</v>
      </c>
      <c r="AJ348" s="86">
        <f t="shared" ref="AJ348:BK348" si="13">AJ58</f>
        <v>0</v>
      </c>
      <c r="AK348" s="86">
        <f t="shared" si="13"/>
        <v>0</v>
      </c>
      <c r="AL348" s="86">
        <f t="shared" si="13"/>
        <v>0</v>
      </c>
      <c r="AM348" s="86">
        <f t="shared" si="13"/>
        <v>0</v>
      </c>
      <c r="AN348" s="86">
        <f t="shared" si="13"/>
        <v>0</v>
      </c>
      <c r="AO348" s="86">
        <f t="shared" si="13"/>
        <v>0</v>
      </c>
      <c r="AP348" s="86">
        <f t="shared" si="13"/>
        <v>0</v>
      </c>
      <c r="AQ348" s="86">
        <f t="shared" si="13"/>
        <v>0</v>
      </c>
      <c r="AR348" s="86">
        <f t="shared" si="13"/>
        <v>0</v>
      </c>
      <c r="AS348" s="86">
        <f t="shared" si="13"/>
        <v>0</v>
      </c>
      <c r="AT348" s="86">
        <f t="shared" si="13"/>
        <v>0</v>
      </c>
      <c r="AU348" s="86">
        <f t="shared" si="13"/>
        <v>0</v>
      </c>
      <c r="AV348" s="86">
        <f t="shared" si="13"/>
        <v>0</v>
      </c>
      <c r="AW348" s="86">
        <f t="shared" si="13"/>
        <v>0</v>
      </c>
      <c r="AX348" s="86">
        <f t="shared" si="13"/>
        <v>0</v>
      </c>
      <c r="AY348" s="86">
        <f t="shared" si="13"/>
        <v>0</v>
      </c>
      <c r="AZ348" s="86">
        <f t="shared" si="13"/>
        <v>0</v>
      </c>
      <c r="BA348" s="86">
        <f t="shared" si="13"/>
        <v>0</v>
      </c>
      <c r="BB348" s="86">
        <f t="shared" si="13"/>
        <v>0</v>
      </c>
      <c r="BC348" s="86">
        <f t="shared" si="13"/>
        <v>0</v>
      </c>
      <c r="BD348" s="86">
        <f t="shared" si="13"/>
        <v>0</v>
      </c>
      <c r="BE348" s="86">
        <f t="shared" si="13"/>
        <v>0</v>
      </c>
      <c r="BF348" s="86">
        <f t="shared" si="13"/>
        <v>0</v>
      </c>
      <c r="BG348" s="86">
        <f t="shared" si="13"/>
        <v>0</v>
      </c>
      <c r="BH348" s="86">
        <f t="shared" si="13"/>
        <v>0</v>
      </c>
      <c r="BI348" s="86">
        <f t="shared" si="13"/>
        <v>0</v>
      </c>
      <c r="BJ348" s="86">
        <f t="shared" si="13"/>
        <v>0</v>
      </c>
      <c r="BK348" s="86">
        <f t="shared" si="13"/>
        <v>0</v>
      </c>
    </row>
    <row r="349" spans="3:63">
      <c r="C349" s="81"/>
      <c r="D349" s="81"/>
      <c r="E349" s="81"/>
      <c r="F349" s="81"/>
      <c r="G349" s="81"/>
      <c r="H349" s="81"/>
      <c r="I349" s="81"/>
      <c r="J349" s="81"/>
      <c r="K349" s="81"/>
      <c r="L349" s="81"/>
      <c r="M349" s="81"/>
      <c r="N349" s="81"/>
      <c r="O349" s="81"/>
      <c r="P349" s="81"/>
      <c r="Q349" s="81"/>
      <c r="R349" s="81"/>
      <c r="S349" s="81"/>
      <c r="T349" s="81"/>
      <c r="U349" s="81"/>
      <c r="V349" s="81"/>
      <c r="W349" s="81"/>
      <c r="X349" s="81"/>
      <c r="Y349" s="81"/>
      <c r="Z349" s="81"/>
      <c r="AA349" s="81"/>
      <c r="AB349" s="81"/>
      <c r="AC349" s="81"/>
      <c r="AD349" s="81"/>
      <c r="AE349" s="81"/>
      <c r="AF349" s="81"/>
      <c r="AG349" s="81"/>
      <c r="AH349" s="81"/>
      <c r="AI349" s="81"/>
      <c r="AJ349" s="81"/>
      <c r="AK349" s="81"/>
      <c r="AL349" s="81"/>
      <c r="AM349" s="81"/>
      <c r="AN349" s="81"/>
      <c r="AO349" s="81"/>
      <c r="AP349" s="81"/>
      <c r="AQ349" s="81"/>
      <c r="AR349" s="81"/>
      <c r="AS349" s="81"/>
      <c r="AT349" s="81"/>
      <c r="AU349" s="81"/>
      <c r="AV349" s="81"/>
      <c r="AW349" s="81"/>
      <c r="AX349" s="81"/>
      <c r="AY349" s="81"/>
      <c r="AZ349" s="81"/>
      <c r="BA349" s="81"/>
      <c r="BB349" s="81"/>
      <c r="BC349" s="81"/>
      <c r="BD349" s="81"/>
      <c r="BE349" s="81"/>
      <c r="BF349" s="81"/>
      <c r="BG349" s="81"/>
      <c r="BH349" s="81"/>
      <c r="BI349" s="81"/>
      <c r="BJ349" s="81"/>
      <c r="BK349" s="81"/>
    </row>
    <row r="350" spans="3:63">
      <c r="C350" s="81" t="s">
        <v>676</v>
      </c>
      <c r="D350" s="86">
        <f t="shared" ref="D350:AI350" si="14">D53-D56-D57</f>
        <v>0</v>
      </c>
      <c r="E350" s="86">
        <f t="shared" si="14"/>
        <v>0</v>
      </c>
      <c r="F350" s="86">
        <f t="shared" si="14"/>
        <v>0</v>
      </c>
      <c r="G350" s="86">
        <f t="shared" si="14"/>
        <v>0</v>
      </c>
      <c r="H350" s="86">
        <f t="shared" si="14"/>
        <v>0</v>
      </c>
      <c r="I350" s="86">
        <f t="shared" si="14"/>
        <v>0</v>
      </c>
      <c r="J350" s="86">
        <f t="shared" si="14"/>
        <v>0</v>
      </c>
      <c r="K350" s="86">
        <f t="shared" si="14"/>
        <v>0</v>
      </c>
      <c r="L350" s="86">
        <f t="shared" si="14"/>
        <v>0</v>
      </c>
      <c r="M350" s="86">
        <f t="shared" si="14"/>
        <v>0</v>
      </c>
      <c r="N350" s="86">
        <f t="shared" si="14"/>
        <v>0</v>
      </c>
      <c r="O350" s="86">
        <f t="shared" si="14"/>
        <v>0</v>
      </c>
      <c r="P350" s="86">
        <f t="shared" si="14"/>
        <v>0</v>
      </c>
      <c r="Q350" s="86">
        <f t="shared" si="14"/>
        <v>0</v>
      </c>
      <c r="R350" s="86">
        <f t="shared" si="14"/>
        <v>0</v>
      </c>
      <c r="S350" s="86">
        <f t="shared" si="14"/>
        <v>0</v>
      </c>
      <c r="T350" s="86">
        <f t="shared" si="14"/>
        <v>0</v>
      </c>
      <c r="U350" s="86">
        <f t="shared" si="14"/>
        <v>0</v>
      </c>
      <c r="V350" s="86">
        <f t="shared" si="14"/>
        <v>0</v>
      </c>
      <c r="W350" s="86">
        <f t="shared" si="14"/>
        <v>0</v>
      </c>
      <c r="X350" s="86">
        <f t="shared" si="14"/>
        <v>0</v>
      </c>
      <c r="Y350" s="86">
        <f t="shared" si="14"/>
        <v>0</v>
      </c>
      <c r="Z350" s="86">
        <f t="shared" si="14"/>
        <v>0</v>
      </c>
      <c r="AA350" s="86">
        <f t="shared" si="14"/>
        <v>0</v>
      </c>
      <c r="AB350" s="86">
        <f t="shared" si="14"/>
        <v>0</v>
      </c>
      <c r="AC350" s="86">
        <f t="shared" si="14"/>
        <v>0</v>
      </c>
      <c r="AD350" s="86">
        <f t="shared" si="14"/>
        <v>0</v>
      </c>
      <c r="AE350" s="86">
        <f t="shared" si="14"/>
        <v>0</v>
      </c>
      <c r="AF350" s="86">
        <f t="shared" si="14"/>
        <v>0</v>
      </c>
      <c r="AG350" s="86">
        <f t="shared" si="14"/>
        <v>0</v>
      </c>
      <c r="AH350" s="86">
        <f t="shared" si="14"/>
        <v>0</v>
      </c>
      <c r="AI350" s="86">
        <f t="shared" si="14"/>
        <v>0</v>
      </c>
      <c r="AJ350" s="86">
        <f t="shared" ref="AJ350:BK350" si="15">AJ53-AJ56-AJ57</f>
        <v>0</v>
      </c>
      <c r="AK350" s="86">
        <f t="shared" si="15"/>
        <v>0</v>
      </c>
      <c r="AL350" s="86">
        <f t="shared" si="15"/>
        <v>0</v>
      </c>
      <c r="AM350" s="86">
        <f t="shared" si="15"/>
        <v>0</v>
      </c>
      <c r="AN350" s="86">
        <f t="shared" si="15"/>
        <v>0</v>
      </c>
      <c r="AO350" s="86">
        <f t="shared" si="15"/>
        <v>0</v>
      </c>
      <c r="AP350" s="86">
        <f t="shared" si="15"/>
        <v>0</v>
      </c>
      <c r="AQ350" s="86">
        <f t="shared" si="15"/>
        <v>0</v>
      </c>
      <c r="AR350" s="86">
        <f t="shared" si="15"/>
        <v>0</v>
      </c>
      <c r="AS350" s="86">
        <f t="shared" si="15"/>
        <v>0</v>
      </c>
      <c r="AT350" s="86">
        <f t="shared" si="15"/>
        <v>0</v>
      </c>
      <c r="AU350" s="86">
        <f t="shared" si="15"/>
        <v>0</v>
      </c>
      <c r="AV350" s="86">
        <f t="shared" si="15"/>
        <v>0</v>
      </c>
      <c r="AW350" s="86">
        <f t="shared" si="15"/>
        <v>0</v>
      </c>
      <c r="AX350" s="86">
        <f t="shared" si="15"/>
        <v>0</v>
      </c>
      <c r="AY350" s="86">
        <f t="shared" si="15"/>
        <v>0</v>
      </c>
      <c r="AZ350" s="86">
        <f t="shared" si="15"/>
        <v>0</v>
      </c>
      <c r="BA350" s="86">
        <f t="shared" si="15"/>
        <v>0</v>
      </c>
      <c r="BB350" s="86">
        <f t="shared" si="15"/>
        <v>0</v>
      </c>
      <c r="BC350" s="86">
        <f t="shared" si="15"/>
        <v>0</v>
      </c>
      <c r="BD350" s="86">
        <f t="shared" si="15"/>
        <v>0</v>
      </c>
      <c r="BE350" s="86">
        <f t="shared" si="15"/>
        <v>0</v>
      </c>
      <c r="BF350" s="86">
        <f t="shared" si="15"/>
        <v>0</v>
      </c>
      <c r="BG350" s="86">
        <f t="shared" si="15"/>
        <v>0</v>
      </c>
      <c r="BH350" s="86">
        <f t="shared" si="15"/>
        <v>0</v>
      </c>
      <c r="BI350" s="86">
        <f t="shared" si="15"/>
        <v>0</v>
      </c>
      <c r="BJ350" s="86">
        <f t="shared" si="15"/>
        <v>0</v>
      </c>
      <c r="BK350" s="86">
        <f t="shared" si="15"/>
        <v>0</v>
      </c>
    </row>
    <row r="351" spans="3:63">
      <c r="C351" s="81" t="s">
        <v>674</v>
      </c>
      <c r="D351" s="86">
        <f t="shared" ref="D351:AI351" si="16">D107-D108-D109</f>
        <v>0</v>
      </c>
      <c r="E351" s="86">
        <f t="shared" si="16"/>
        <v>0</v>
      </c>
      <c r="F351" s="86">
        <f t="shared" si="16"/>
        <v>0</v>
      </c>
      <c r="G351" s="86">
        <f t="shared" si="16"/>
        <v>0</v>
      </c>
      <c r="H351" s="86">
        <f t="shared" si="16"/>
        <v>0</v>
      </c>
      <c r="I351" s="86">
        <f t="shared" si="16"/>
        <v>0</v>
      </c>
      <c r="J351" s="86">
        <f t="shared" si="16"/>
        <v>0</v>
      </c>
      <c r="K351" s="86">
        <f t="shared" si="16"/>
        <v>0</v>
      </c>
      <c r="L351" s="86">
        <f t="shared" si="16"/>
        <v>0</v>
      </c>
      <c r="M351" s="86">
        <f t="shared" si="16"/>
        <v>0</v>
      </c>
      <c r="N351" s="86">
        <f t="shared" si="16"/>
        <v>0</v>
      </c>
      <c r="O351" s="86">
        <f t="shared" si="16"/>
        <v>0</v>
      </c>
      <c r="P351" s="86">
        <f t="shared" si="16"/>
        <v>0</v>
      </c>
      <c r="Q351" s="86">
        <f t="shared" si="16"/>
        <v>0</v>
      </c>
      <c r="R351" s="86">
        <f t="shared" si="16"/>
        <v>0</v>
      </c>
      <c r="S351" s="86">
        <f t="shared" si="16"/>
        <v>0</v>
      </c>
      <c r="T351" s="86">
        <f t="shared" si="16"/>
        <v>0</v>
      </c>
      <c r="U351" s="86">
        <f t="shared" si="16"/>
        <v>0</v>
      </c>
      <c r="V351" s="86">
        <f t="shared" si="16"/>
        <v>0</v>
      </c>
      <c r="W351" s="86">
        <f t="shared" si="16"/>
        <v>0</v>
      </c>
      <c r="X351" s="86">
        <f t="shared" si="16"/>
        <v>0</v>
      </c>
      <c r="Y351" s="86">
        <f t="shared" si="16"/>
        <v>0</v>
      </c>
      <c r="Z351" s="86">
        <f t="shared" si="16"/>
        <v>0</v>
      </c>
      <c r="AA351" s="86">
        <f t="shared" si="16"/>
        <v>0</v>
      </c>
      <c r="AB351" s="86">
        <f t="shared" si="16"/>
        <v>0</v>
      </c>
      <c r="AC351" s="86">
        <f t="shared" si="16"/>
        <v>0</v>
      </c>
      <c r="AD351" s="86">
        <f t="shared" si="16"/>
        <v>0</v>
      </c>
      <c r="AE351" s="86">
        <f t="shared" si="16"/>
        <v>0</v>
      </c>
      <c r="AF351" s="86">
        <f t="shared" si="16"/>
        <v>0</v>
      </c>
      <c r="AG351" s="86">
        <f t="shared" si="16"/>
        <v>0</v>
      </c>
      <c r="AH351" s="86">
        <f t="shared" si="16"/>
        <v>0</v>
      </c>
      <c r="AI351" s="86">
        <f t="shared" si="16"/>
        <v>0</v>
      </c>
      <c r="AJ351" s="86">
        <f t="shared" ref="AJ351:BK351" si="17">AJ107-AJ108-AJ109</f>
        <v>0</v>
      </c>
      <c r="AK351" s="86">
        <f t="shared" si="17"/>
        <v>0</v>
      </c>
      <c r="AL351" s="86">
        <f t="shared" si="17"/>
        <v>0</v>
      </c>
      <c r="AM351" s="86">
        <f t="shared" si="17"/>
        <v>0</v>
      </c>
      <c r="AN351" s="86">
        <f t="shared" si="17"/>
        <v>0</v>
      </c>
      <c r="AO351" s="86">
        <f t="shared" si="17"/>
        <v>0</v>
      </c>
      <c r="AP351" s="86">
        <f t="shared" si="17"/>
        <v>0</v>
      </c>
      <c r="AQ351" s="86">
        <f t="shared" si="17"/>
        <v>0</v>
      </c>
      <c r="AR351" s="86">
        <f t="shared" si="17"/>
        <v>0</v>
      </c>
      <c r="AS351" s="86">
        <f t="shared" si="17"/>
        <v>0</v>
      </c>
      <c r="AT351" s="86">
        <f t="shared" si="17"/>
        <v>0</v>
      </c>
      <c r="AU351" s="86">
        <f t="shared" si="17"/>
        <v>0</v>
      </c>
      <c r="AV351" s="86">
        <f t="shared" si="17"/>
        <v>0</v>
      </c>
      <c r="AW351" s="86">
        <f t="shared" si="17"/>
        <v>0</v>
      </c>
      <c r="AX351" s="86">
        <f t="shared" si="17"/>
        <v>0</v>
      </c>
      <c r="AY351" s="86">
        <f t="shared" si="17"/>
        <v>0</v>
      </c>
      <c r="AZ351" s="86">
        <f t="shared" si="17"/>
        <v>0</v>
      </c>
      <c r="BA351" s="86">
        <f t="shared" si="17"/>
        <v>0</v>
      </c>
      <c r="BB351" s="86">
        <f t="shared" si="17"/>
        <v>0</v>
      </c>
      <c r="BC351" s="86">
        <f t="shared" si="17"/>
        <v>0</v>
      </c>
      <c r="BD351" s="86">
        <f t="shared" si="17"/>
        <v>0</v>
      </c>
      <c r="BE351" s="86">
        <f t="shared" si="17"/>
        <v>0</v>
      </c>
      <c r="BF351" s="86">
        <f t="shared" si="17"/>
        <v>0</v>
      </c>
      <c r="BG351" s="86">
        <f t="shared" si="17"/>
        <v>0</v>
      </c>
      <c r="BH351" s="86">
        <f t="shared" si="17"/>
        <v>0</v>
      </c>
      <c r="BI351" s="86">
        <f t="shared" si="17"/>
        <v>0</v>
      </c>
      <c r="BJ351" s="86">
        <f t="shared" si="17"/>
        <v>0</v>
      </c>
      <c r="BK351" s="86">
        <f t="shared" si="17"/>
        <v>0</v>
      </c>
    </row>
    <row r="352" spans="3:63">
      <c r="C352" s="81" t="s">
        <v>694</v>
      </c>
      <c r="D352" s="86">
        <f t="shared" ref="D352:AI352" si="18">D59</f>
        <v>0</v>
      </c>
      <c r="E352" s="86">
        <f t="shared" si="18"/>
        <v>0</v>
      </c>
      <c r="F352" s="86">
        <f t="shared" si="18"/>
        <v>0</v>
      </c>
      <c r="G352" s="86">
        <f t="shared" si="18"/>
        <v>0</v>
      </c>
      <c r="H352" s="86">
        <f t="shared" si="18"/>
        <v>0</v>
      </c>
      <c r="I352" s="86">
        <f t="shared" si="18"/>
        <v>0</v>
      </c>
      <c r="J352" s="86">
        <f t="shared" si="18"/>
        <v>0</v>
      </c>
      <c r="K352" s="86">
        <f t="shared" si="18"/>
        <v>0</v>
      </c>
      <c r="L352" s="86">
        <f t="shared" si="18"/>
        <v>0</v>
      </c>
      <c r="M352" s="86">
        <f t="shared" si="18"/>
        <v>0</v>
      </c>
      <c r="N352" s="86">
        <f t="shared" si="18"/>
        <v>0</v>
      </c>
      <c r="O352" s="86">
        <f t="shared" si="18"/>
        <v>0</v>
      </c>
      <c r="P352" s="86">
        <f t="shared" si="18"/>
        <v>0</v>
      </c>
      <c r="Q352" s="86">
        <f t="shared" si="18"/>
        <v>0</v>
      </c>
      <c r="R352" s="86">
        <f t="shared" si="18"/>
        <v>0</v>
      </c>
      <c r="S352" s="86">
        <f t="shared" si="18"/>
        <v>0</v>
      </c>
      <c r="T352" s="86">
        <f t="shared" si="18"/>
        <v>0</v>
      </c>
      <c r="U352" s="86">
        <f t="shared" si="18"/>
        <v>0</v>
      </c>
      <c r="V352" s="86">
        <f t="shared" si="18"/>
        <v>0</v>
      </c>
      <c r="W352" s="86">
        <f t="shared" si="18"/>
        <v>0</v>
      </c>
      <c r="X352" s="86">
        <f t="shared" si="18"/>
        <v>0</v>
      </c>
      <c r="Y352" s="86">
        <f t="shared" si="18"/>
        <v>0</v>
      </c>
      <c r="Z352" s="86">
        <f t="shared" si="18"/>
        <v>0</v>
      </c>
      <c r="AA352" s="86">
        <f t="shared" si="18"/>
        <v>0</v>
      </c>
      <c r="AB352" s="86">
        <f t="shared" si="18"/>
        <v>0</v>
      </c>
      <c r="AC352" s="86">
        <f t="shared" si="18"/>
        <v>0</v>
      </c>
      <c r="AD352" s="86">
        <f t="shared" si="18"/>
        <v>0</v>
      </c>
      <c r="AE352" s="86">
        <f t="shared" si="18"/>
        <v>0</v>
      </c>
      <c r="AF352" s="86">
        <f t="shared" si="18"/>
        <v>0</v>
      </c>
      <c r="AG352" s="86">
        <f t="shared" si="18"/>
        <v>0</v>
      </c>
      <c r="AH352" s="86">
        <f t="shared" si="18"/>
        <v>0</v>
      </c>
      <c r="AI352" s="86">
        <f t="shared" si="18"/>
        <v>0</v>
      </c>
      <c r="AJ352" s="86">
        <f t="shared" ref="AJ352:BK352" si="19">AJ59</f>
        <v>0</v>
      </c>
      <c r="AK352" s="86">
        <f t="shared" si="19"/>
        <v>0</v>
      </c>
      <c r="AL352" s="86">
        <f t="shared" si="19"/>
        <v>0</v>
      </c>
      <c r="AM352" s="86">
        <f t="shared" si="19"/>
        <v>0</v>
      </c>
      <c r="AN352" s="86">
        <f t="shared" si="19"/>
        <v>0</v>
      </c>
      <c r="AO352" s="86">
        <f t="shared" si="19"/>
        <v>0</v>
      </c>
      <c r="AP352" s="86">
        <f t="shared" si="19"/>
        <v>0</v>
      </c>
      <c r="AQ352" s="86">
        <f t="shared" si="19"/>
        <v>0</v>
      </c>
      <c r="AR352" s="86">
        <f t="shared" si="19"/>
        <v>0</v>
      </c>
      <c r="AS352" s="86">
        <f t="shared" si="19"/>
        <v>0</v>
      </c>
      <c r="AT352" s="86">
        <f t="shared" si="19"/>
        <v>0</v>
      </c>
      <c r="AU352" s="86">
        <f t="shared" si="19"/>
        <v>0</v>
      </c>
      <c r="AV352" s="86">
        <f t="shared" si="19"/>
        <v>0</v>
      </c>
      <c r="AW352" s="86">
        <f t="shared" si="19"/>
        <v>0</v>
      </c>
      <c r="AX352" s="86">
        <f t="shared" si="19"/>
        <v>0</v>
      </c>
      <c r="AY352" s="86">
        <f t="shared" si="19"/>
        <v>0</v>
      </c>
      <c r="AZ352" s="86">
        <f t="shared" si="19"/>
        <v>0</v>
      </c>
      <c r="BA352" s="86">
        <f t="shared" si="19"/>
        <v>0</v>
      </c>
      <c r="BB352" s="86">
        <f t="shared" si="19"/>
        <v>0</v>
      </c>
      <c r="BC352" s="86">
        <f t="shared" si="19"/>
        <v>0</v>
      </c>
      <c r="BD352" s="86">
        <f t="shared" si="19"/>
        <v>0</v>
      </c>
      <c r="BE352" s="86">
        <f t="shared" si="19"/>
        <v>0</v>
      </c>
      <c r="BF352" s="86">
        <f t="shared" si="19"/>
        <v>0</v>
      </c>
      <c r="BG352" s="86">
        <f t="shared" si="19"/>
        <v>0</v>
      </c>
      <c r="BH352" s="86">
        <f t="shared" si="19"/>
        <v>0</v>
      </c>
      <c r="BI352" s="86">
        <f t="shared" si="19"/>
        <v>0</v>
      </c>
      <c r="BJ352" s="86">
        <f t="shared" si="19"/>
        <v>0</v>
      </c>
      <c r="BK352" s="86">
        <f t="shared" si="19"/>
        <v>0</v>
      </c>
    </row>
    <row r="353" spans="2:63">
      <c r="C353" s="81"/>
      <c r="D353" s="81"/>
      <c r="E353" s="81"/>
      <c r="F353" s="81"/>
      <c r="G353" s="81"/>
      <c r="H353" s="81"/>
      <c r="I353" s="81"/>
      <c r="J353" s="81"/>
      <c r="K353" s="81"/>
      <c r="L353" s="81"/>
      <c r="M353" s="81"/>
      <c r="N353" s="81"/>
      <c r="O353" s="81"/>
      <c r="P353" s="81"/>
      <c r="Q353" s="81"/>
      <c r="R353" s="81"/>
      <c r="S353" s="81"/>
      <c r="T353" s="81"/>
      <c r="U353" s="81"/>
      <c r="V353" s="81"/>
      <c r="W353" s="81"/>
      <c r="X353" s="81"/>
      <c r="Y353" s="81"/>
      <c r="Z353" s="81"/>
      <c r="AA353" s="81"/>
      <c r="AB353" s="81"/>
      <c r="AC353" s="81"/>
      <c r="AD353" s="81"/>
      <c r="AE353" s="81"/>
      <c r="AF353" s="81"/>
      <c r="AG353" s="81"/>
      <c r="AH353" s="81"/>
      <c r="AI353" s="81"/>
      <c r="AJ353" s="81"/>
      <c r="AK353" s="81"/>
      <c r="AL353" s="81"/>
      <c r="AM353" s="81"/>
      <c r="AN353" s="81"/>
      <c r="AO353" s="81"/>
      <c r="AP353" s="81"/>
      <c r="AQ353" s="81"/>
      <c r="AR353" s="81"/>
      <c r="AS353" s="81"/>
      <c r="AT353" s="81"/>
      <c r="AU353" s="81"/>
      <c r="AV353" s="81"/>
      <c r="AW353" s="81"/>
      <c r="AX353" s="81"/>
      <c r="AY353" s="81"/>
      <c r="AZ353" s="81"/>
      <c r="BA353" s="81"/>
      <c r="BB353" s="81"/>
      <c r="BC353" s="81"/>
      <c r="BD353" s="81"/>
      <c r="BE353" s="81"/>
      <c r="BF353" s="81"/>
      <c r="BG353" s="81"/>
      <c r="BH353" s="81"/>
      <c r="BI353" s="81"/>
      <c r="BJ353" s="81"/>
      <c r="BK353" s="81"/>
    </row>
    <row r="354" spans="2:63">
      <c r="C354" s="81" t="s">
        <v>677</v>
      </c>
      <c r="D354" s="86">
        <f>SUM(D346:D349)</f>
        <v>0</v>
      </c>
      <c r="E354" s="86">
        <f t="shared" ref="E354:BK354" si="20">SUM(E346:E349)</f>
        <v>0</v>
      </c>
      <c r="F354" s="86">
        <f t="shared" si="20"/>
        <v>0</v>
      </c>
      <c r="G354" s="86">
        <f t="shared" si="20"/>
        <v>0</v>
      </c>
      <c r="H354" s="86">
        <f t="shared" si="20"/>
        <v>0</v>
      </c>
      <c r="I354" s="86">
        <f t="shared" si="20"/>
        <v>0</v>
      </c>
      <c r="J354" s="86">
        <f t="shared" si="20"/>
        <v>0</v>
      </c>
      <c r="K354" s="86">
        <f t="shared" si="20"/>
        <v>0</v>
      </c>
      <c r="L354" s="86">
        <f t="shared" si="20"/>
        <v>0</v>
      </c>
      <c r="M354" s="86">
        <f t="shared" si="20"/>
        <v>0</v>
      </c>
      <c r="N354" s="86">
        <f t="shared" si="20"/>
        <v>0</v>
      </c>
      <c r="O354" s="86">
        <f t="shared" si="20"/>
        <v>0</v>
      </c>
      <c r="P354" s="86">
        <f t="shared" si="20"/>
        <v>0</v>
      </c>
      <c r="Q354" s="86">
        <f t="shared" si="20"/>
        <v>0</v>
      </c>
      <c r="R354" s="86">
        <f t="shared" si="20"/>
        <v>0</v>
      </c>
      <c r="S354" s="86">
        <f t="shared" si="20"/>
        <v>0</v>
      </c>
      <c r="T354" s="86">
        <f t="shared" si="20"/>
        <v>0</v>
      </c>
      <c r="U354" s="86">
        <f t="shared" si="20"/>
        <v>0</v>
      </c>
      <c r="V354" s="86">
        <f t="shared" si="20"/>
        <v>0</v>
      </c>
      <c r="W354" s="86">
        <f t="shared" si="20"/>
        <v>0</v>
      </c>
      <c r="X354" s="86">
        <f t="shared" si="20"/>
        <v>0</v>
      </c>
      <c r="Y354" s="86">
        <f t="shared" si="20"/>
        <v>0</v>
      </c>
      <c r="Z354" s="86">
        <f t="shared" si="20"/>
        <v>0</v>
      </c>
      <c r="AA354" s="86">
        <f t="shared" si="20"/>
        <v>0</v>
      </c>
      <c r="AB354" s="86">
        <f t="shared" si="20"/>
        <v>0</v>
      </c>
      <c r="AC354" s="86">
        <f t="shared" si="20"/>
        <v>0</v>
      </c>
      <c r="AD354" s="86">
        <f t="shared" si="20"/>
        <v>0</v>
      </c>
      <c r="AE354" s="86">
        <f t="shared" si="20"/>
        <v>0</v>
      </c>
      <c r="AF354" s="86">
        <f t="shared" si="20"/>
        <v>0</v>
      </c>
      <c r="AG354" s="86">
        <f t="shared" si="20"/>
        <v>0</v>
      </c>
      <c r="AH354" s="86">
        <f t="shared" si="20"/>
        <v>1500</v>
      </c>
      <c r="AI354" s="86">
        <f t="shared" si="20"/>
        <v>0</v>
      </c>
      <c r="AJ354" s="86">
        <f t="shared" si="20"/>
        <v>0</v>
      </c>
      <c r="AK354" s="86">
        <f t="shared" si="20"/>
        <v>0</v>
      </c>
      <c r="AL354" s="86">
        <f t="shared" si="20"/>
        <v>0</v>
      </c>
      <c r="AM354" s="86">
        <f t="shared" si="20"/>
        <v>0</v>
      </c>
      <c r="AN354" s="86">
        <f t="shared" si="20"/>
        <v>0</v>
      </c>
      <c r="AO354" s="86">
        <f t="shared" si="20"/>
        <v>0</v>
      </c>
      <c r="AP354" s="86">
        <f t="shared" si="20"/>
        <v>0</v>
      </c>
      <c r="AQ354" s="86">
        <f t="shared" si="20"/>
        <v>0</v>
      </c>
      <c r="AR354" s="86">
        <f t="shared" si="20"/>
        <v>0</v>
      </c>
      <c r="AS354" s="86">
        <f t="shared" si="20"/>
        <v>0</v>
      </c>
      <c r="AT354" s="86">
        <f t="shared" si="20"/>
        <v>0</v>
      </c>
      <c r="AU354" s="86">
        <f t="shared" si="20"/>
        <v>0</v>
      </c>
      <c r="AV354" s="86">
        <f t="shared" si="20"/>
        <v>0</v>
      </c>
      <c r="AW354" s="86">
        <f t="shared" si="20"/>
        <v>0</v>
      </c>
      <c r="AX354" s="86">
        <f t="shared" si="20"/>
        <v>0</v>
      </c>
      <c r="AY354" s="86">
        <f t="shared" si="20"/>
        <v>0</v>
      </c>
      <c r="AZ354" s="86">
        <f t="shared" si="20"/>
        <v>0</v>
      </c>
      <c r="BA354" s="86">
        <f t="shared" si="20"/>
        <v>0</v>
      </c>
      <c r="BB354" s="86">
        <f t="shared" si="20"/>
        <v>0</v>
      </c>
      <c r="BC354" s="86">
        <f t="shared" si="20"/>
        <v>0</v>
      </c>
      <c r="BD354" s="86">
        <f t="shared" si="20"/>
        <v>0</v>
      </c>
      <c r="BE354" s="86">
        <f t="shared" si="20"/>
        <v>0</v>
      </c>
      <c r="BF354" s="86">
        <f t="shared" si="20"/>
        <v>0</v>
      </c>
      <c r="BG354" s="86">
        <f t="shared" si="20"/>
        <v>0</v>
      </c>
      <c r="BH354" s="86">
        <f t="shared" si="20"/>
        <v>0</v>
      </c>
      <c r="BI354" s="86">
        <f t="shared" si="20"/>
        <v>0</v>
      </c>
      <c r="BJ354" s="86">
        <f t="shared" si="20"/>
        <v>0</v>
      </c>
      <c r="BK354" s="86">
        <f t="shared" si="20"/>
        <v>0</v>
      </c>
    </row>
    <row r="355" spans="2:63">
      <c r="C355" s="81" t="s">
        <v>678</v>
      </c>
      <c r="D355" s="86">
        <f>SUM(D350:D353)</f>
        <v>0</v>
      </c>
      <c r="E355" s="86">
        <f t="shared" ref="E355:BK355" si="21">SUM(E350:E353)</f>
        <v>0</v>
      </c>
      <c r="F355" s="86">
        <f t="shared" si="21"/>
        <v>0</v>
      </c>
      <c r="G355" s="86">
        <f t="shared" si="21"/>
        <v>0</v>
      </c>
      <c r="H355" s="86">
        <f t="shared" si="21"/>
        <v>0</v>
      </c>
      <c r="I355" s="86">
        <f t="shared" si="21"/>
        <v>0</v>
      </c>
      <c r="J355" s="86">
        <f t="shared" si="21"/>
        <v>0</v>
      </c>
      <c r="K355" s="86">
        <f t="shared" si="21"/>
        <v>0</v>
      </c>
      <c r="L355" s="86">
        <f t="shared" si="21"/>
        <v>0</v>
      </c>
      <c r="M355" s="86">
        <f t="shared" si="21"/>
        <v>0</v>
      </c>
      <c r="N355" s="86">
        <f t="shared" si="21"/>
        <v>0</v>
      </c>
      <c r="O355" s="86">
        <f t="shared" si="21"/>
        <v>0</v>
      </c>
      <c r="P355" s="86">
        <f t="shared" si="21"/>
        <v>0</v>
      </c>
      <c r="Q355" s="86">
        <f t="shared" si="21"/>
        <v>0</v>
      </c>
      <c r="R355" s="86">
        <f t="shared" si="21"/>
        <v>0</v>
      </c>
      <c r="S355" s="86">
        <f t="shared" si="21"/>
        <v>0</v>
      </c>
      <c r="T355" s="86">
        <f t="shared" si="21"/>
        <v>0</v>
      </c>
      <c r="U355" s="86">
        <f t="shared" si="21"/>
        <v>0</v>
      </c>
      <c r="V355" s="86">
        <f t="shared" si="21"/>
        <v>0</v>
      </c>
      <c r="W355" s="86">
        <f t="shared" si="21"/>
        <v>0</v>
      </c>
      <c r="X355" s="86">
        <f t="shared" si="21"/>
        <v>0</v>
      </c>
      <c r="Y355" s="86">
        <f t="shared" si="21"/>
        <v>0</v>
      </c>
      <c r="Z355" s="86">
        <f t="shared" si="21"/>
        <v>0</v>
      </c>
      <c r="AA355" s="86">
        <f t="shared" si="21"/>
        <v>0</v>
      </c>
      <c r="AB355" s="86">
        <f t="shared" si="21"/>
        <v>0</v>
      </c>
      <c r="AC355" s="86">
        <f t="shared" si="21"/>
        <v>0</v>
      </c>
      <c r="AD355" s="86">
        <f t="shared" si="21"/>
        <v>0</v>
      </c>
      <c r="AE355" s="86">
        <f t="shared" si="21"/>
        <v>0</v>
      </c>
      <c r="AF355" s="86">
        <f t="shared" si="21"/>
        <v>0</v>
      </c>
      <c r="AG355" s="86">
        <f t="shared" si="21"/>
        <v>0</v>
      </c>
      <c r="AH355" s="86">
        <f t="shared" si="21"/>
        <v>0</v>
      </c>
      <c r="AI355" s="86">
        <f t="shared" si="21"/>
        <v>0</v>
      </c>
      <c r="AJ355" s="86">
        <f t="shared" si="21"/>
        <v>0</v>
      </c>
      <c r="AK355" s="86">
        <f t="shared" si="21"/>
        <v>0</v>
      </c>
      <c r="AL355" s="86">
        <f t="shared" si="21"/>
        <v>0</v>
      </c>
      <c r="AM355" s="86">
        <f t="shared" si="21"/>
        <v>0</v>
      </c>
      <c r="AN355" s="86">
        <f t="shared" si="21"/>
        <v>0</v>
      </c>
      <c r="AO355" s="86">
        <f t="shared" si="21"/>
        <v>0</v>
      </c>
      <c r="AP355" s="86">
        <f t="shared" si="21"/>
        <v>0</v>
      </c>
      <c r="AQ355" s="86">
        <f t="shared" si="21"/>
        <v>0</v>
      </c>
      <c r="AR355" s="86">
        <f t="shared" si="21"/>
        <v>0</v>
      </c>
      <c r="AS355" s="86">
        <f t="shared" si="21"/>
        <v>0</v>
      </c>
      <c r="AT355" s="86">
        <f t="shared" si="21"/>
        <v>0</v>
      </c>
      <c r="AU355" s="86">
        <f t="shared" si="21"/>
        <v>0</v>
      </c>
      <c r="AV355" s="86">
        <f t="shared" si="21"/>
        <v>0</v>
      </c>
      <c r="AW355" s="86">
        <f t="shared" si="21"/>
        <v>0</v>
      </c>
      <c r="AX355" s="86">
        <f t="shared" si="21"/>
        <v>0</v>
      </c>
      <c r="AY355" s="86">
        <f t="shared" si="21"/>
        <v>0</v>
      </c>
      <c r="AZ355" s="86">
        <f t="shared" si="21"/>
        <v>0</v>
      </c>
      <c r="BA355" s="86">
        <f t="shared" si="21"/>
        <v>0</v>
      </c>
      <c r="BB355" s="86">
        <f t="shared" si="21"/>
        <v>0</v>
      </c>
      <c r="BC355" s="86">
        <f t="shared" si="21"/>
        <v>0</v>
      </c>
      <c r="BD355" s="86">
        <f t="shared" si="21"/>
        <v>0</v>
      </c>
      <c r="BE355" s="86">
        <f t="shared" si="21"/>
        <v>0</v>
      </c>
      <c r="BF355" s="86">
        <f t="shared" si="21"/>
        <v>0</v>
      </c>
      <c r="BG355" s="86">
        <f t="shared" si="21"/>
        <v>0</v>
      </c>
      <c r="BH355" s="86">
        <f t="shared" si="21"/>
        <v>0</v>
      </c>
      <c r="BI355" s="86">
        <f t="shared" si="21"/>
        <v>0</v>
      </c>
      <c r="BJ355" s="86">
        <f t="shared" si="21"/>
        <v>0</v>
      </c>
      <c r="BK355" s="86">
        <f t="shared" si="21"/>
        <v>0</v>
      </c>
    </row>
    <row r="361" spans="2:63">
      <c r="B361" s="60" t="s">
        <v>506</v>
      </c>
    </row>
    <row r="363" spans="2:63">
      <c r="C363" s="81" t="s">
        <v>375</v>
      </c>
      <c r="D363" s="86">
        <f t="shared" ref="D363:AI363" si="22">SUM(D79:D84)</f>
        <v>0</v>
      </c>
      <c r="E363" s="86">
        <f t="shared" si="22"/>
        <v>0</v>
      </c>
      <c r="F363" s="86">
        <f t="shared" si="22"/>
        <v>0</v>
      </c>
      <c r="G363" s="86">
        <f t="shared" si="22"/>
        <v>0</v>
      </c>
      <c r="H363" s="86">
        <f t="shared" si="22"/>
        <v>0</v>
      </c>
      <c r="I363" s="86">
        <f t="shared" si="22"/>
        <v>0</v>
      </c>
      <c r="J363" s="86">
        <f t="shared" si="22"/>
        <v>0</v>
      </c>
      <c r="K363" s="86">
        <f t="shared" si="22"/>
        <v>0</v>
      </c>
      <c r="L363" s="86">
        <f t="shared" si="22"/>
        <v>0</v>
      </c>
      <c r="M363" s="86">
        <f t="shared" si="22"/>
        <v>0</v>
      </c>
      <c r="N363" s="86">
        <f t="shared" si="22"/>
        <v>0</v>
      </c>
      <c r="O363" s="86">
        <f t="shared" si="22"/>
        <v>0</v>
      </c>
      <c r="P363" s="86">
        <f t="shared" si="22"/>
        <v>0</v>
      </c>
      <c r="Q363" s="86">
        <f t="shared" si="22"/>
        <v>0</v>
      </c>
      <c r="R363" s="86">
        <f t="shared" si="22"/>
        <v>0</v>
      </c>
      <c r="S363" s="86">
        <f t="shared" si="22"/>
        <v>0</v>
      </c>
      <c r="T363" s="86">
        <f t="shared" si="22"/>
        <v>0</v>
      </c>
      <c r="U363" s="86">
        <f t="shared" si="22"/>
        <v>0</v>
      </c>
      <c r="V363" s="86">
        <f t="shared" si="22"/>
        <v>0</v>
      </c>
      <c r="W363" s="86">
        <f t="shared" si="22"/>
        <v>0</v>
      </c>
      <c r="X363" s="86">
        <f t="shared" si="22"/>
        <v>0</v>
      </c>
      <c r="Y363" s="86">
        <f t="shared" si="22"/>
        <v>0</v>
      </c>
      <c r="Z363" s="86">
        <f t="shared" si="22"/>
        <v>0</v>
      </c>
      <c r="AA363" s="86">
        <f t="shared" si="22"/>
        <v>0</v>
      </c>
      <c r="AB363" s="86">
        <f t="shared" si="22"/>
        <v>0</v>
      </c>
      <c r="AC363" s="86">
        <f t="shared" si="22"/>
        <v>0</v>
      </c>
      <c r="AD363" s="86">
        <f t="shared" si="22"/>
        <v>0</v>
      </c>
      <c r="AE363" s="86">
        <f t="shared" si="22"/>
        <v>0</v>
      </c>
      <c r="AF363" s="86">
        <f t="shared" si="22"/>
        <v>0</v>
      </c>
      <c r="AG363" s="86">
        <f t="shared" si="22"/>
        <v>0</v>
      </c>
      <c r="AH363" s="86">
        <f t="shared" si="22"/>
        <v>0</v>
      </c>
      <c r="AI363" s="86">
        <f t="shared" si="22"/>
        <v>0</v>
      </c>
      <c r="AJ363" s="86">
        <f t="shared" ref="AJ363:BK363" si="23">SUM(AJ79:AJ84)</f>
        <v>0</v>
      </c>
      <c r="AK363" s="86">
        <f t="shared" si="23"/>
        <v>0</v>
      </c>
      <c r="AL363" s="86">
        <f t="shared" si="23"/>
        <v>0</v>
      </c>
      <c r="AM363" s="86">
        <f t="shared" si="23"/>
        <v>0</v>
      </c>
      <c r="AN363" s="86">
        <f t="shared" si="23"/>
        <v>0</v>
      </c>
      <c r="AO363" s="86">
        <f t="shared" si="23"/>
        <v>0</v>
      </c>
      <c r="AP363" s="86">
        <f t="shared" si="23"/>
        <v>0</v>
      </c>
      <c r="AQ363" s="86">
        <f t="shared" si="23"/>
        <v>0</v>
      </c>
      <c r="AR363" s="86">
        <f t="shared" si="23"/>
        <v>0</v>
      </c>
      <c r="AS363" s="86">
        <f t="shared" si="23"/>
        <v>0</v>
      </c>
      <c r="AT363" s="86">
        <f t="shared" si="23"/>
        <v>0</v>
      </c>
      <c r="AU363" s="86">
        <f t="shared" si="23"/>
        <v>0</v>
      </c>
      <c r="AV363" s="86">
        <f t="shared" si="23"/>
        <v>0</v>
      </c>
      <c r="AW363" s="86">
        <f t="shared" si="23"/>
        <v>0</v>
      </c>
      <c r="AX363" s="86">
        <f t="shared" si="23"/>
        <v>0</v>
      </c>
      <c r="AY363" s="86">
        <f t="shared" si="23"/>
        <v>0</v>
      </c>
      <c r="AZ363" s="86">
        <f t="shared" si="23"/>
        <v>0</v>
      </c>
      <c r="BA363" s="86">
        <f t="shared" si="23"/>
        <v>0</v>
      </c>
      <c r="BB363" s="86">
        <f t="shared" si="23"/>
        <v>0</v>
      </c>
      <c r="BC363" s="86">
        <f t="shared" si="23"/>
        <v>0</v>
      </c>
      <c r="BD363" s="86">
        <f t="shared" si="23"/>
        <v>0</v>
      </c>
      <c r="BE363" s="86">
        <f t="shared" si="23"/>
        <v>0</v>
      </c>
      <c r="BF363" s="86">
        <f t="shared" si="23"/>
        <v>0</v>
      </c>
      <c r="BG363" s="86">
        <f t="shared" si="23"/>
        <v>0</v>
      </c>
      <c r="BH363" s="86">
        <f t="shared" si="23"/>
        <v>0</v>
      </c>
      <c r="BI363" s="86">
        <f t="shared" si="23"/>
        <v>0</v>
      </c>
      <c r="BJ363" s="86">
        <f t="shared" si="23"/>
        <v>0</v>
      </c>
      <c r="BK363" s="86">
        <f t="shared" si="23"/>
        <v>0</v>
      </c>
    </row>
    <row r="364" spans="2:63">
      <c r="C364" s="81" t="s">
        <v>376</v>
      </c>
      <c r="D364" s="86">
        <f t="shared" ref="D364:AI364" si="24">SUM(D86:D91)</f>
        <v>0</v>
      </c>
      <c r="E364" s="86">
        <f t="shared" si="24"/>
        <v>0</v>
      </c>
      <c r="F364" s="86">
        <f t="shared" si="24"/>
        <v>0</v>
      </c>
      <c r="G364" s="86">
        <f t="shared" si="24"/>
        <v>0</v>
      </c>
      <c r="H364" s="86">
        <f t="shared" si="24"/>
        <v>0</v>
      </c>
      <c r="I364" s="86">
        <f t="shared" si="24"/>
        <v>0</v>
      </c>
      <c r="J364" s="86">
        <f t="shared" si="24"/>
        <v>0</v>
      </c>
      <c r="K364" s="86">
        <f t="shared" si="24"/>
        <v>0</v>
      </c>
      <c r="L364" s="86">
        <f t="shared" si="24"/>
        <v>0</v>
      </c>
      <c r="M364" s="86">
        <f t="shared" si="24"/>
        <v>0</v>
      </c>
      <c r="N364" s="86">
        <f t="shared" si="24"/>
        <v>0</v>
      </c>
      <c r="O364" s="86">
        <f t="shared" si="24"/>
        <v>0</v>
      </c>
      <c r="P364" s="86">
        <f t="shared" si="24"/>
        <v>0</v>
      </c>
      <c r="Q364" s="86">
        <f t="shared" si="24"/>
        <v>0</v>
      </c>
      <c r="R364" s="86">
        <f t="shared" si="24"/>
        <v>0</v>
      </c>
      <c r="S364" s="86">
        <f t="shared" si="24"/>
        <v>0</v>
      </c>
      <c r="T364" s="86">
        <f t="shared" si="24"/>
        <v>0</v>
      </c>
      <c r="U364" s="86">
        <f t="shared" si="24"/>
        <v>0</v>
      </c>
      <c r="V364" s="86">
        <f t="shared" si="24"/>
        <v>0</v>
      </c>
      <c r="W364" s="86">
        <f t="shared" si="24"/>
        <v>0</v>
      </c>
      <c r="X364" s="86">
        <f t="shared" si="24"/>
        <v>0</v>
      </c>
      <c r="Y364" s="86">
        <f t="shared" si="24"/>
        <v>0</v>
      </c>
      <c r="Z364" s="86">
        <f t="shared" si="24"/>
        <v>0</v>
      </c>
      <c r="AA364" s="86">
        <f t="shared" si="24"/>
        <v>0</v>
      </c>
      <c r="AB364" s="86">
        <f t="shared" si="24"/>
        <v>0</v>
      </c>
      <c r="AC364" s="86">
        <f t="shared" si="24"/>
        <v>0</v>
      </c>
      <c r="AD364" s="86">
        <f t="shared" si="24"/>
        <v>0</v>
      </c>
      <c r="AE364" s="86">
        <f t="shared" si="24"/>
        <v>0</v>
      </c>
      <c r="AF364" s="86">
        <f t="shared" si="24"/>
        <v>0</v>
      </c>
      <c r="AG364" s="86">
        <f t="shared" si="24"/>
        <v>0</v>
      </c>
      <c r="AH364" s="86">
        <f t="shared" si="24"/>
        <v>0</v>
      </c>
      <c r="AI364" s="86">
        <f t="shared" si="24"/>
        <v>0</v>
      </c>
      <c r="AJ364" s="86">
        <f t="shared" ref="AJ364:BK364" si="25">SUM(AJ86:AJ91)</f>
        <v>0</v>
      </c>
      <c r="AK364" s="86">
        <f t="shared" si="25"/>
        <v>0</v>
      </c>
      <c r="AL364" s="86">
        <f t="shared" si="25"/>
        <v>0</v>
      </c>
      <c r="AM364" s="86">
        <f t="shared" si="25"/>
        <v>0</v>
      </c>
      <c r="AN364" s="86">
        <f t="shared" si="25"/>
        <v>0</v>
      </c>
      <c r="AO364" s="86">
        <f t="shared" si="25"/>
        <v>0</v>
      </c>
      <c r="AP364" s="86">
        <f t="shared" si="25"/>
        <v>0</v>
      </c>
      <c r="AQ364" s="86">
        <f t="shared" si="25"/>
        <v>0</v>
      </c>
      <c r="AR364" s="86">
        <f t="shared" si="25"/>
        <v>0</v>
      </c>
      <c r="AS364" s="86">
        <f t="shared" si="25"/>
        <v>0</v>
      </c>
      <c r="AT364" s="86">
        <f t="shared" si="25"/>
        <v>0</v>
      </c>
      <c r="AU364" s="86">
        <f t="shared" si="25"/>
        <v>0</v>
      </c>
      <c r="AV364" s="86">
        <f t="shared" si="25"/>
        <v>0</v>
      </c>
      <c r="AW364" s="86">
        <f t="shared" si="25"/>
        <v>0</v>
      </c>
      <c r="AX364" s="86">
        <f t="shared" si="25"/>
        <v>0</v>
      </c>
      <c r="AY364" s="86">
        <f t="shared" si="25"/>
        <v>0</v>
      </c>
      <c r="AZ364" s="86">
        <f t="shared" si="25"/>
        <v>0</v>
      </c>
      <c r="BA364" s="86">
        <f t="shared" si="25"/>
        <v>0</v>
      </c>
      <c r="BB364" s="86">
        <f t="shared" si="25"/>
        <v>0</v>
      </c>
      <c r="BC364" s="86">
        <f t="shared" si="25"/>
        <v>0</v>
      </c>
      <c r="BD364" s="86">
        <f t="shared" si="25"/>
        <v>0</v>
      </c>
      <c r="BE364" s="86">
        <f t="shared" si="25"/>
        <v>0</v>
      </c>
      <c r="BF364" s="86">
        <f t="shared" si="25"/>
        <v>0</v>
      </c>
      <c r="BG364" s="86">
        <f t="shared" si="25"/>
        <v>0</v>
      </c>
      <c r="BH364" s="86">
        <f t="shared" si="25"/>
        <v>0</v>
      </c>
      <c r="BI364" s="86">
        <f t="shared" si="25"/>
        <v>0</v>
      </c>
      <c r="BJ364" s="86">
        <f t="shared" si="25"/>
        <v>0</v>
      </c>
      <c r="BK364" s="86">
        <f t="shared" si="25"/>
        <v>0</v>
      </c>
    </row>
    <row r="365" spans="2:63">
      <c r="C365" s="81" t="s">
        <v>551</v>
      </c>
      <c r="D365" s="86">
        <f>D363-D364</f>
        <v>0</v>
      </c>
      <c r="E365" s="86">
        <f>E363-E364</f>
        <v>0</v>
      </c>
      <c r="F365" s="86">
        <f t="shared" ref="F365:BK365" si="26">F363-F364</f>
        <v>0</v>
      </c>
      <c r="G365" s="86">
        <f t="shared" si="26"/>
        <v>0</v>
      </c>
      <c r="H365" s="86">
        <f t="shared" si="26"/>
        <v>0</v>
      </c>
      <c r="I365" s="86">
        <f t="shared" si="26"/>
        <v>0</v>
      </c>
      <c r="J365" s="86">
        <f t="shared" si="26"/>
        <v>0</v>
      </c>
      <c r="K365" s="86">
        <f t="shared" si="26"/>
        <v>0</v>
      </c>
      <c r="L365" s="86">
        <f t="shared" si="26"/>
        <v>0</v>
      </c>
      <c r="M365" s="86">
        <f t="shared" si="26"/>
        <v>0</v>
      </c>
      <c r="N365" s="86">
        <f t="shared" si="26"/>
        <v>0</v>
      </c>
      <c r="O365" s="86">
        <f t="shared" si="26"/>
        <v>0</v>
      </c>
      <c r="P365" s="86">
        <f t="shared" si="26"/>
        <v>0</v>
      </c>
      <c r="Q365" s="86">
        <f t="shared" si="26"/>
        <v>0</v>
      </c>
      <c r="R365" s="86">
        <f t="shared" si="26"/>
        <v>0</v>
      </c>
      <c r="S365" s="86">
        <f t="shared" si="26"/>
        <v>0</v>
      </c>
      <c r="T365" s="86">
        <f t="shared" si="26"/>
        <v>0</v>
      </c>
      <c r="U365" s="86">
        <f t="shared" si="26"/>
        <v>0</v>
      </c>
      <c r="V365" s="86">
        <f t="shared" si="26"/>
        <v>0</v>
      </c>
      <c r="W365" s="86">
        <f t="shared" si="26"/>
        <v>0</v>
      </c>
      <c r="X365" s="86">
        <f t="shared" si="26"/>
        <v>0</v>
      </c>
      <c r="Y365" s="86">
        <f t="shared" si="26"/>
        <v>0</v>
      </c>
      <c r="Z365" s="86">
        <f t="shared" si="26"/>
        <v>0</v>
      </c>
      <c r="AA365" s="86">
        <f t="shared" si="26"/>
        <v>0</v>
      </c>
      <c r="AB365" s="86">
        <f t="shared" si="26"/>
        <v>0</v>
      </c>
      <c r="AC365" s="86">
        <f t="shared" si="26"/>
        <v>0</v>
      </c>
      <c r="AD365" s="86">
        <f t="shared" si="26"/>
        <v>0</v>
      </c>
      <c r="AE365" s="86">
        <f t="shared" si="26"/>
        <v>0</v>
      </c>
      <c r="AF365" s="86">
        <f t="shared" si="26"/>
        <v>0</v>
      </c>
      <c r="AG365" s="86">
        <f t="shared" si="26"/>
        <v>0</v>
      </c>
      <c r="AH365" s="86">
        <f t="shared" si="26"/>
        <v>0</v>
      </c>
      <c r="AI365" s="86">
        <f t="shared" si="26"/>
        <v>0</v>
      </c>
      <c r="AJ365" s="86">
        <f t="shared" si="26"/>
        <v>0</v>
      </c>
      <c r="AK365" s="86">
        <f t="shared" si="26"/>
        <v>0</v>
      </c>
      <c r="AL365" s="86">
        <f t="shared" si="26"/>
        <v>0</v>
      </c>
      <c r="AM365" s="86">
        <f t="shared" si="26"/>
        <v>0</v>
      </c>
      <c r="AN365" s="86">
        <f t="shared" si="26"/>
        <v>0</v>
      </c>
      <c r="AO365" s="86">
        <f t="shared" si="26"/>
        <v>0</v>
      </c>
      <c r="AP365" s="86">
        <f t="shared" si="26"/>
        <v>0</v>
      </c>
      <c r="AQ365" s="86">
        <f t="shared" si="26"/>
        <v>0</v>
      </c>
      <c r="AR365" s="86">
        <f t="shared" si="26"/>
        <v>0</v>
      </c>
      <c r="AS365" s="86">
        <f t="shared" si="26"/>
        <v>0</v>
      </c>
      <c r="AT365" s="86">
        <f t="shared" si="26"/>
        <v>0</v>
      </c>
      <c r="AU365" s="86">
        <f t="shared" si="26"/>
        <v>0</v>
      </c>
      <c r="AV365" s="86">
        <f t="shared" si="26"/>
        <v>0</v>
      </c>
      <c r="AW365" s="86">
        <f t="shared" si="26"/>
        <v>0</v>
      </c>
      <c r="AX365" s="86">
        <f t="shared" si="26"/>
        <v>0</v>
      </c>
      <c r="AY365" s="86">
        <f t="shared" si="26"/>
        <v>0</v>
      </c>
      <c r="AZ365" s="86">
        <f t="shared" si="26"/>
        <v>0</v>
      </c>
      <c r="BA365" s="86">
        <f t="shared" si="26"/>
        <v>0</v>
      </c>
      <c r="BB365" s="86">
        <f t="shared" si="26"/>
        <v>0</v>
      </c>
      <c r="BC365" s="86">
        <f t="shared" si="26"/>
        <v>0</v>
      </c>
      <c r="BD365" s="86">
        <f t="shared" si="26"/>
        <v>0</v>
      </c>
      <c r="BE365" s="86">
        <f t="shared" si="26"/>
        <v>0</v>
      </c>
      <c r="BF365" s="86">
        <f t="shared" si="26"/>
        <v>0</v>
      </c>
      <c r="BG365" s="86">
        <f t="shared" si="26"/>
        <v>0</v>
      </c>
      <c r="BH365" s="86">
        <f t="shared" si="26"/>
        <v>0</v>
      </c>
      <c r="BI365" s="86">
        <f t="shared" si="26"/>
        <v>0</v>
      </c>
      <c r="BJ365" s="86">
        <f t="shared" si="26"/>
        <v>0</v>
      </c>
      <c r="BK365" s="86">
        <f t="shared" si="26"/>
        <v>0</v>
      </c>
    </row>
    <row r="366" spans="2:63">
      <c r="C366" s="81" t="s">
        <v>552</v>
      </c>
      <c r="D366" s="86">
        <f>D365</f>
        <v>0</v>
      </c>
      <c r="E366" s="86">
        <f>D366+E365</f>
        <v>0</v>
      </c>
      <c r="F366" s="86">
        <f t="shared" ref="F366:BK366" si="27">E366+F365</f>
        <v>0</v>
      </c>
      <c r="G366" s="86">
        <f t="shared" si="27"/>
        <v>0</v>
      </c>
      <c r="H366" s="86">
        <f t="shared" si="27"/>
        <v>0</v>
      </c>
      <c r="I366" s="86">
        <f t="shared" si="27"/>
        <v>0</v>
      </c>
      <c r="J366" s="86">
        <f t="shared" si="27"/>
        <v>0</v>
      </c>
      <c r="K366" s="86">
        <f t="shared" si="27"/>
        <v>0</v>
      </c>
      <c r="L366" s="86">
        <f t="shared" si="27"/>
        <v>0</v>
      </c>
      <c r="M366" s="86">
        <f t="shared" si="27"/>
        <v>0</v>
      </c>
      <c r="N366" s="86">
        <f t="shared" si="27"/>
        <v>0</v>
      </c>
      <c r="O366" s="86">
        <f t="shared" si="27"/>
        <v>0</v>
      </c>
      <c r="P366" s="86">
        <f t="shared" si="27"/>
        <v>0</v>
      </c>
      <c r="Q366" s="86">
        <f t="shared" si="27"/>
        <v>0</v>
      </c>
      <c r="R366" s="86">
        <f t="shared" si="27"/>
        <v>0</v>
      </c>
      <c r="S366" s="86">
        <f t="shared" si="27"/>
        <v>0</v>
      </c>
      <c r="T366" s="86">
        <f t="shared" si="27"/>
        <v>0</v>
      </c>
      <c r="U366" s="86">
        <f t="shared" si="27"/>
        <v>0</v>
      </c>
      <c r="V366" s="86">
        <f t="shared" si="27"/>
        <v>0</v>
      </c>
      <c r="W366" s="86">
        <f t="shared" si="27"/>
        <v>0</v>
      </c>
      <c r="X366" s="86">
        <f t="shared" si="27"/>
        <v>0</v>
      </c>
      <c r="Y366" s="86">
        <f t="shared" si="27"/>
        <v>0</v>
      </c>
      <c r="Z366" s="86">
        <f t="shared" si="27"/>
        <v>0</v>
      </c>
      <c r="AA366" s="86">
        <f t="shared" si="27"/>
        <v>0</v>
      </c>
      <c r="AB366" s="86">
        <f t="shared" si="27"/>
        <v>0</v>
      </c>
      <c r="AC366" s="86">
        <f t="shared" si="27"/>
        <v>0</v>
      </c>
      <c r="AD366" s="86">
        <f t="shared" si="27"/>
        <v>0</v>
      </c>
      <c r="AE366" s="86">
        <f t="shared" si="27"/>
        <v>0</v>
      </c>
      <c r="AF366" s="86">
        <f t="shared" si="27"/>
        <v>0</v>
      </c>
      <c r="AG366" s="86">
        <f t="shared" si="27"/>
        <v>0</v>
      </c>
      <c r="AH366" s="86">
        <f t="shared" si="27"/>
        <v>0</v>
      </c>
      <c r="AI366" s="86">
        <f t="shared" si="27"/>
        <v>0</v>
      </c>
      <c r="AJ366" s="86">
        <f t="shared" si="27"/>
        <v>0</v>
      </c>
      <c r="AK366" s="86">
        <f t="shared" si="27"/>
        <v>0</v>
      </c>
      <c r="AL366" s="86">
        <f t="shared" si="27"/>
        <v>0</v>
      </c>
      <c r="AM366" s="86">
        <f t="shared" si="27"/>
        <v>0</v>
      </c>
      <c r="AN366" s="86">
        <f t="shared" si="27"/>
        <v>0</v>
      </c>
      <c r="AO366" s="86">
        <f t="shared" si="27"/>
        <v>0</v>
      </c>
      <c r="AP366" s="86">
        <f t="shared" si="27"/>
        <v>0</v>
      </c>
      <c r="AQ366" s="86">
        <f t="shared" si="27"/>
        <v>0</v>
      </c>
      <c r="AR366" s="86">
        <f t="shared" si="27"/>
        <v>0</v>
      </c>
      <c r="AS366" s="86">
        <f t="shared" si="27"/>
        <v>0</v>
      </c>
      <c r="AT366" s="86">
        <f t="shared" si="27"/>
        <v>0</v>
      </c>
      <c r="AU366" s="86">
        <f t="shared" si="27"/>
        <v>0</v>
      </c>
      <c r="AV366" s="86">
        <f t="shared" si="27"/>
        <v>0</v>
      </c>
      <c r="AW366" s="86">
        <f t="shared" si="27"/>
        <v>0</v>
      </c>
      <c r="AX366" s="86">
        <f t="shared" si="27"/>
        <v>0</v>
      </c>
      <c r="AY366" s="86">
        <f t="shared" si="27"/>
        <v>0</v>
      </c>
      <c r="AZ366" s="86">
        <f t="shared" si="27"/>
        <v>0</v>
      </c>
      <c r="BA366" s="86">
        <f t="shared" si="27"/>
        <v>0</v>
      </c>
      <c r="BB366" s="86">
        <f t="shared" si="27"/>
        <v>0</v>
      </c>
      <c r="BC366" s="86">
        <f t="shared" si="27"/>
        <v>0</v>
      </c>
      <c r="BD366" s="86">
        <f t="shared" si="27"/>
        <v>0</v>
      </c>
      <c r="BE366" s="86">
        <f t="shared" si="27"/>
        <v>0</v>
      </c>
      <c r="BF366" s="86">
        <f t="shared" si="27"/>
        <v>0</v>
      </c>
      <c r="BG366" s="86">
        <f t="shared" si="27"/>
        <v>0</v>
      </c>
      <c r="BH366" s="86">
        <f t="shared" si="27"/>
        <v>0</v>
      </c>
      <c r="BI366" s="86">
        <f t="shared" si="27"/>
        <v>0</v>
      </c>
      <c r="BJ366" s="86">
        <f t="shared" si="27"/>
        <v>0</v>
      </c>
      <c r="BK366" s="86">
        <f t="shared" si="27"/>
        <v>0</v>
      </c>
    </row>
    <row r="367" spans="2:63">
      <c r="C367" s="81"/>
      <c r="D367" s="86"/>
      <c r="E367" s="86"/>
      <c r="F367" s="86"/>
      <c r="G367" s="86"/>
      <c r="H367" s="86"/>
      <c r="I367" s="86"/>
      <c r="J367" s="86"/>
      <c r="K367" s="86"/>
      <c r="L367" s="86"/>
      <c r="M367" s="86"/>
      <c r="N367" s="86"/>
      <c r="O367" s="86"/>
      <c r="P367" s="86"/>
      <c r="Q367" s="86"/>
      <c r="R367" s="86"/>
      <c r="S367" s="86"/>
      <c r="T367" s="86"/>
      <c r="U367" s="86"/>
      <c r="V367" s="86"/>
      <c r="W367" s="86"/>
      <c r="X367" s="86"/>
      <c r="Y367" s="86"/>
      <c r="Z367" s="86"/>
      <c r="AA367" s="86"/>
      <c r="AB367" s="86"/>
      <c r="AC367" s="86"/>
      <c r="AD367" s="86"/>
      <c r="AE367" s="86"/>
      <c r="AF367" s="86"/>
      <c r="AG367" s="86"/>
      <c r="AH367" s="86"/>
      <c r="AI367" s="86"/>
      <c r="AJ367" s="86"/>
      <c r="AK367" s="86"/>
      <c r="AL367" s="86"/>
      <c r="AM367" s="86"/>
      <c r="AN367" s="86"/>
      <c r="AO367" s="86"/>
      <c r="AP367" s="86"/>
      <c r="AQ367" s="86"/>
      <c r="AR367" s="86"/>
      <c r="AS367" s="86"/>
      <c r="AT367" s="86"/>
      <c r="AU367" s="86"/>
      <c r="AV367" s="86"/>
      <c r="AW367" s="86"/>
      <c r="AX367" s="86"/>
      <c r="AY367" s="86"/>
      <c r="AZ367" s="86"/>
      <c r="BA367" s="86"/>
      <c r="BB367" s="86"/>
      <c r="BC367" s="86"/>
      <c r="BD367" s="86"/>
      <c r="BE367" s="86"/>
      <c r="BF367" s="86"/>
      <c r="BG367" s="86"/>
      <c r="BH367" s="86"/>
      <c r="BI367" s="86"/>
      <c r="BJ367" s="86"/>
      <c r="BK367" s="86"/>
    </row>
    <row r="368" spans="2:63">
      <c r="C368" s="81" t="s">
        <v>600</v>
      </c>
      <c r="D368" s="86">
        <f t="shared" ref="D368:AI368" si="28">SUM(D242:D244)</f>
        <v>0</v>
      </c>
      <c r="E368" s="86">
        <f t="shared" si="28"/>
        <v>0</v>
      </c>
      <c r="F368" s="86">
        <f t="shared" si="28"/>
        <v>0</v>
      </c>
      <c r="G368" s="86">
        <f t="shared" si="28"/>
        <v>0</v>
      </c>
      <c r="H368" s="86">
        <f t="shared" si="28"/>
        <v>0</v>
      </c>
      <c r="I368" s="86">
        <f t="shared" si="28"/>
        <v>0</v>
      </c>
      <c r="J368" s="86">
        <f t="shared" si="28"/>
        <v>0</v>
      </c>
      <c r="K368" s="86">
        <f t="shared" si="28"/>
        <v>0</v>
      </c>
      <c r="L368" s="86">
        <f t="shared" si="28"/>
        <v>0</v>
      </c>
      <c r="M368" s="86">
        <f t="shared" si="28"/>
        <v>0</v>
      </c>
      <c r="N368" s="86">
        <f t="shared" si="28"/>
        <v>0</v>
      </c>
      <c r="O368" s="86">
        <f t="shared" si="28"/>
        <v>0</v>
      </c>
      <c r="P368" s="86">
        <f t="shared" si="28"/>
        <v>0</v>
      </c>
      <c r="Q368" s="86">
        <f t="shared" si="28"/>
        <v>0</v>
      </c>
      <c r="R368" s="86">
        <f t="shared" si="28"/>
        <v>0</v>
      </c>
      <c r="S368" s="86">
        <f t="shared" si="28"/>
        <v>0</v>
      </c>
      <c r="T368" s="86">
        <f t="shared" si="28"/>
        <v>0</v>
      </c>
      <c r="U368" s="86">
        <f t="shared" si="28"/>
        <v>0</v>
      </c>
      <c r="V368" s="86">
        <f t="shared" si="28"/>
        <v>0</v>
      </c>
      <c r="W368" s="86">
        <f t="shared" si="28"/>
        <v>0</v>
      </c>
      <c r="X368" s="86">
        <f t="shared" si="28"/>
        <v>0</v>
      </c>
      <c r="Y368" s="86">
        <f t="shared" si="28"/>
        <v>0</v>
      </c>
      <c r="Z368" s="86">
        <f t="shared" si="28"/>
        <v>0</v>
      </c>
      <c r="AA368" s="86">
        <f t="shared" si="28"/>
        <v>0</v>
      </c>
      <c r="AB368" s="86">
        <f t="shared" si="28"/>
        <v>0</v>
      </c>
      <c r="AC368" s="86">
        <f t="shared" si="28"/>
        <v>0</v>
      </c>
      <c r="AD368" s="86">
        <f t="shared" si="28"/>
        <v>0</v>
      </c>
      <c r="AE368" s="86">
        <f t="shared" si="28"/>
        <v>0</v>
      </c>
      <c r="AF368" s="86">
        <f t="shared" si="28"/>
        <v>0</v>
      </c>
      <c r="AG368" s="86">
        <f t="shared" si="28"/>
        <v>0</v>
      </c>
      <c r="AH368" s="86">
        <f t="shared" si="28"/>
        <v>0</v>
      </c>
      <c r="AI368" s="86">
        <f t="shared" si="28"/>
        <v>0</v>
      </c>
      <c r="AJ368" s="86">
        <f t="shared" ref="AJ368:BK368" si="29">SUM(AJ242:AJ244)</f>
        <v>0</v>
      </c>
      <c r="AK368" s="86">
        <f t="shared" si="29"/>
        <v>0</v>
      </c>
      <c r="AL368" s="86">
        <f t="shared" si="29"/>
        <v>0</v>
      </c>
      <c r="AM368" s="86">
        <f t="shared" si="29"/>
        <v>0</v>
      </c>
      <c r="AN368" s="86">
        <f t="shared" si="29"/>
        <v>0</v>
      </c>
      <c r="AO368" s="86">
        <f t="shared" si="29"/>
        <v>0</v>
      </c>
      <c r="AP368" s="86">
        <f t="shared" si="29"/>
        <v>0</v>
      </c>
      <c r="AQ368" s="86">
        <f t="shared" si="29"/>
        <v>0</v>
      </c>
      <c r="AR368" s="86">
        <f t="shared" si="29"/>
        <v>0</v>
      </c>
      <c r="AS368" s="86">
        <f t="shared" si="29"/>
        <v>0</v>
      </c>
      <c r="AT368" s="86">
        <f t="shared" si="29"/>
        <v>0</v>
      </c>
      <c r="AU368" s="86">
        <f t="shared" si="29"/>
        <v>0</v>
      </c>
      <c r="AV368" s="86">
        <f t="shared" si="29"/>
        <v>0</v>
      </c>
      <c r="AW368" s="86">
        <f t="shared" si="29"/>
        <v>0</v>
      </c>
      <c r="AX368" s="86">
        <f t="shared" si="29"/>
        <v>0</v>
      </c>
      <c r="AY368" s="86">
        <f t="shared" si="29"/>
        <v>0</v>
      </c>
      <c r="AZ368" s="86">
        <f t="shared" si="29"/>
        <v>0</v>
      </c>
      <c r="BA368" s="86">
        <f t="shared" si="29"/>
        <v>0</v>
      </c>
      <c r="BB368" s="86">
        <f t="shared" si="29"/>
        <v>0</v>
      </c>
      <c r="BC368" s="86">
        <f t="shared" si="29"/>
        <v>0</v>
      </c>
      <c r="BD368" s="86">
        <f t="shared" si="29"/>
        <v>0</v>
      </c>
      <c r="BE368" s="86">
        <f t="shared" si="29"/>
        <v>0</v>
      </c>
      <c r="BF368" s="86">
        <f t="shared" si="29"/>
        <v>0</v>
      </c>
      <c r="BG368" s="86">
        <f t="shared" si="29"/>
        <v>0</v>
      </c>
      <c r="BH368" s="86">
        <f t="shared" si="29"/>
        <v>0</v>
      </c>
      <c r="BI368" s="86">
        <f t="shared" si="29"/>
        <v>0</v>
      </c>
      <c r="BJ368" s="86">
        <f t="shared" si="29"/>
        <v>0</v>
      </c>
      <c r="BK368" s="86">
        <f t="shared" si="29"/>
        <v>0</v>
      </c>
    </row>
    <row r="369" spans="2:63">
      <c r="C369" s="81" t="s">
        <v>601</v>
      </c>
      <c r="D369" s="86">
        <f t="shared" ref="D369:AI369" si="30">SUM(D246:D248)</f>
        <v>0</v>
      </c>
      <c r="E369" s="86">
        <f t="shared" si="30"/>
        <v>0</v>
      </c>
      <c r="F369" s="86">
        <f t="shared" si="30"/>
        <v>0</v>
      </c>
      <c r="G369" s="86">
        <f t="shared" si="30"/>
        <v>0</v>
      </c>
      <c r="H369" s="86">
        <f t="shared" si="30"/>
        <v>0</v>
      </c>
      <c r="I369" s="86">
        <f t="shared" si="30"/>
        <v>0</v>
      </c>
      <c r="J369" s="86">
        <f t="shared" si="30"/>
        <v>0</v>
      </c>
      <c r="K369" s="86">
        <f t="shared" si="30"/>
        <v>0</v>
      </c>
      <c r="L369" s="86">
        <f t="shared" si="30"/>
        <v>0</v>
      </c>
      <c r="M369" s="86">
        <f t="shared" si="30"/>
        <v>0</v>
      </c>
      <c r="N369" s="86">
        <f t="shared" si="30"/>
        <v>0</v>
      </c>
      <c r="O369" s="86">
        <f t="shared" si="30"/>
        <v>0</v>
      </c>
      <c r="P369" s="86">
        <f t="shared" si="30"/>
        <v>0</v>
      </c>
      <c r="Q369" s="86">
        <f t="shared" si="30"/>
        <v>0</v>
      </c>
      <c r="R369" s="86">
        <f t="shared" si="30"/>
        <v>0</v>
      </c>
      <c r="S369" s="86">
        <f t="shared" si="30"/>
        <v>0</v>
      </c>
      <c r="T369" s="86">
        <f t="shared" si="30"/>
        <v>0</v>
      </c>
      <c r="U369" s="86">
        <f t="shared" si="30"/>
        <v>0</v>
      </c>
      <c r="V369" s="86">
        <f t="shared" si="30"/>
        <v>0</v>
      </c>
      <c r="W369" s="86">
        <f t="shared" si="30"/>
        <v>0</v>
      </c>
      <c r="X369" s="86">
        <f t="shared" si="30"/>
        <v>0</v>
      </c>
      <c r="Y369" s="86">
        <f t="shared" si="30"/>
        <v>0</v>
      </c>
      <c r="Z369" s="86">
        <f t="shared" si="30"/>
        <v>0</v>
      </c>
      <c r="AA369" s="86">
        <f t="shared" si="30"/>
        <v>0</v>
      </c>
      <c r="AB369" s="86">
        <f t="shared" si="30"/>
        <v>0</v>
      </c>
      <c r="AC369" s="86">
        <f t="shared" si="30"/>
        <v>0</v>
      </c>
      <c r="AD369" s="86">
        <f t="shared" si="30"/>
        <v>0</v>
      </c>
      <c r="AE369" s="86">
        <f t="shared" si="30"/>
        <v>0</v>
      </c>
      <c r="AF369" s="86">
        <f t="shared" si="30"/>
        <v>0</v>
      </c>
      <c r="AG369" s="86">
        <f t="shared" si="30"/>
        <v>0</v>
      </c>
      <c r="AH369" s="86">
        <f t="shared" si="30"/>
        <v>0</v>
      </c>
      <c r="AI369" s="86">
        <f t="shared" si="30"/>
        <v>0</v>
      </c>
      <c r="AJ369" s="86">
        <f t="shared" ref="AJ369:BK369" si="31">SUM(AJ246:AJ248)</f>
        <v>0</v>
      </c>
      <c r="AK369" s="86">
        <f t="shared" si="31"/>
        <v>0</v>
      </c>
      <c r="AL369" s="86">
        <f t="shared" si="31"/>
        <v>0</v>
      </c>
      <c r="AM369" s="86">
        <f t="shared" si="31"/>
        <v>0</v>
      </c>
      <c r="AN369" s="86">
        <f t="shared" si="31"/>
        <v>0</v>
      </c>
      <c r="AO369" s="86">
        <f t="shared" si="31"/>
        <v>0</v>
      </c>
      <c r="AP369" s="86">
        <f t="shared" si="31"/>
        <v>0</v>
      </c>
      <c r="AQ369" s="86">
        <f t="shared" si="31"/>
        <v>0</v>
      </c>
      <c r="AR369" s="86">
        <f t="shared" si="31"/>
        <v>0</v>
      </c>
      <c r="AS369" s="86">
        <f t="shared" si="31"/>
        <v>0</v>
      </c>
      <c r="AT369" s="86">
        <f t="shared" si="31"/>
        <v>0</v>
      </c>
      <c r="AU369" s="86">
        <f t="shared" si="31"/>
        <v>0</v>
      </c>
      <c r="AV369" s="86">
        <f t="shared" si="31"/>
        <v>0</v>
      </c>
      <c r="AW369" s="86">
        <f t="shared" si="31"/>
        <v>0</v>
      </c>
      <c r="AX369" s="86">
        <f t="shared" si="31"/>
        <v>0</v>
      </c>
      <c r="AY369" s="86">
        <f t="shared" si="31"/>
        <v>0</v>
      </c>
      <c r="AZ369" s="86">
        <f t="shared" si="31"/>
        <v>0</v>
      </c>
      <c r="BA369" s="86">
        <f t="shared" si="31"/>
        <v>0</v>
      </c>
      <c r="BB369" s="86">
        <f t="shared" si="31"/>
        <v>0</v>
      </c>
      <c r="BC369" s="86">
        <f t="shared" si="31"/>
        <v>0</v>
      </c>
      <c r="BD369" s="86">
        <f t="shared" si="31"/>
        <v>0</v>
      </c>
      <c r="BE369" s="86">
        <f t="shared" si="31"/>
        <v>0</v>
      </c>
      <c r="BF369" s="86">
        <f t="shared" si="31"/>
        <v>0</v>
      </c>
      <c r="BG369" s="86">
        <f t="shared" si="31"/>
        <v>0</v>
      </c>
      <c r="BH369" s="86">
        <f t="shared" si="31"/>
        <v>0</v>
      </c>
      <c r="BI369" s="86">
        <f t="shared" si="31"/>
        <v>0</v>
      </c>
      <c r="BJ369" s="86">
        <f t="shared" si="31"/>
        <v>0</v>
      </c>
      <c r="BK369" s="86">
        <f t="shared" si="31"/>
        <v>0</v>
      </c>
    </row>
    <row r="370" spans="2:63">
      <c r="C370" s="81" t="s">
        <v>560</v>
      </c>
      <c r="D370" s="86">
        <f>D363</f>
        <v>0</v>
      </c>
      <c r="E370" s="86">
        <f>D370+E363</f>
        <v>0</v>
      </c>
      <c r="F370" s="86">
        <f t="shared" ref="F370:BK370" si="32">E370+F363</f>
        <v>0</v>
      </c>
      <c r="G370" s="86">
        <f t="shared" si="32"/>
        <v>0</v>
      </c>
      <c r="H370" s="86">
        <f t="shared" si="32"/>
        <v>0</v>
      </c>
      <c r="I370" s="86">
        <f t="shared" si="32"/>
        <v>0</v>
      </c>
      <c r="J370" s="86">
        <f t="shared" si="32"/>
        <v>0</v>
      </c>
      <c r="K370" s="86">
        <f t="shared" si="32"/>
        <v>0</v>
      </c>
      <c r="L370" s="86">
        <f t="shared" si="32"/>
        <v>0</v>
      </c>
      <c r="M370" s="86">
        <f t="shared" si="32"/>
        <v>0</v>
      </c>
      <c r="N370" s="86">
        <f t="shared" si="32"/>
        <v>0</v>
      </c>
      <c r="O370" s="86">
        <f t="shared" si="32"/>
        <v>0</v>
      </c>
      <c r="P370" s="86">
        <f t="shared" si="32"/>
        <v>0</v>
      </c>
      <c r="Q370" s="86">
        <f t="shared" si="32"/>
        <v>0</v>
      </c>
      <c r="R370" s="86">
        <f t="shared" si="32"/>
        <v>0</v>
      </c>
      <c r="S370" s="86">
        <f t="shared" si="32"/>
        <v>0</v>
      </c>
      <c r="T370" s="86">
        <f t="shared" si="32"/>
        <v>0</v>
      </c>
      <c r="U370" s="86">
        <f t="shared" si="32"/>
        <v>0</v>
      </c>
      <c r="V370" s="86">
        <f t="shared" si="32"/>
        <v>0</v>
      </c>
      <c r="W370" s="86">
        <f t="shared" si="32"/>
        <v>0</v>
      </c>
      <c r="X370" s="86">
        <f t="shared" si="32"/>
        <v>0</v>
      </c>
      <c r="Y370" s="86">
        <f t="shared" si="32"/>
        <v>0</v>
      </c>
      <c r="Z370" s="86">
        <f t="shared" si="32"/>
        <v>0</v>
      </c>
      <c r="AA370" s="86">
        <f t="shared" si="32"/>
        <v>0</v>
      </c>
      <c r="AB370" s="86">
        <f t="shared" si="32"/>
        <v>0</v>
      </c>
      <c r="AC370" s="86">
        <f t="shared" si="32"/>
        <v>0</v>
      </c>
      <c r="AD370" s="86">
        <f t="shared" si="32"/>
        <v>0</v>
      </c>
      <c r="AE370" s="86">
        <f t="shared" si="32"/>
        <v>0</v>
      </c>
      <c r="AF370" s="86">
        <f t="shared" si="32"/>
        <v>0</v>
      </c>
      <c r="AG370" s="86">
        <f t="shared" si="32"/>
        <v>0</v>
      </c>
      <c r="AH370" s="86">
        <f t="shared" si="32"/>
        <v>0</v>
      </c>
      <c r="AI370" s="86">
        <f t="shared" si="32"/>
        <v>0</v>
      </c>
      <c r="AJ370" s="86">
        <f t="shared" si="32"/>
        <v>0</v>
      </c>
      <c r="AK370" s="86">
        <f t="shared" si="32"/>
        <v>0</v>
      </c>
      <c r="AL370" s="86">
        <f t="shared" si="32"/>
        <v>0</v>
      </c>
      <c r="AM370" s="86">
        <f t="shared" si="32"/>
        <v>0</v>
      </c>
      <c r="AN370" s="86">
        <f t="shared" si="32"/>
        <v>0</v>
      </c>
      <c r="AO370" s="86">
        <f t="shared" si="32"/>
        <v>0</v>
      </c>
      <c r="AP370" s="86">
        <f t="shared" si="32"/>
        <v>0</v>
      </c>
      <c r="AQ370" s="86">
        <f t="shared" si="32"/>
        <v>0</v>
      </c>
      <c r="AR370" s="86">
        <f t="shared" si="32"/>
        <v>0</v>
      </c>
      <c r="AS370" s="86">
        <f t="shared" si="32"/>
        <v>0</v>
      </c>
      <c r="AT370" s="86">
        <f t="shared" si="32"/>
        <v>0</v>
      </c>
      <c r="AU370" s="86">
        <f t="shared" si="32"/>
        <v>0</v>
      </c>
      <c r="AV370" s="86">
        <f t="shared" si="32"/>
        <v>0</v>
      </c>
      <c r="AW370" s="86">
        <f t="shared" si="32"/>
        <v>0</v>
      </c>
      <c r="AX370" s="86">
        <f t="shared" si="32"/>
        <v>0</v>
      </c>
      <c r="AY370" s="86">
        <f t="shared" si="32"/>
        <v>0</v>
      </c>
      <c r="AZ370" s="86">
        <f t="shared" si="32"/>
        <v>0</v>
      </c>
      <c r="BA370" s="86">
        <f t="shared" si="32"/>
        <v>0</v>
      </c>
      <c r="BB370" s="86">
        <f t="shared" si="32"/>
        <v>0</v>
      </c>
      <c r="BC370" s="86">
        <f t="shared" si="32"/>
        <v>0</v>
      </c>
      <c r="BD370" s="86">
        <f t="shared" si="32"/>
        <v>0</v>
      </c>
      <c r="BE370" s="86">
        <f t="shared" si="32"/>
        <v>0</v>
      </c>
      <c r="BF370" s="86">
        <f t="shared" si="32"/>
        <v>0</v>
      </c>
      <c r="BG370" s="86">
        <f t="shared" si="32"/>
        <v>0</v>
      </c>
      <c r="BH370" s="86">
        <f t="shared" si="32"/>
        <v>0</v>
      </c>
      <c r="BI370" s="86">
        <f t="shared" si="32"/>
        <v>0</v>
      </c>
      <c r="BJ370" s="86">
        <f t="shared" si="32"/>
        <v>0</v>
      </c>
      <c r="BK370" s="86">
        <f t="shared" si="32"/>
        <v>0</v>
      </c>
    </row>
    <row r="371" spans="2:63">
      <c r="C371" s="81" t="s">
        <v>561</v>
      </c>
      <c r="D371" s="86">
        <f>D364</f>
        <v>0</v>
      </c>
      <c r="E371" s="86">
        <f>D371+E364</f>
        <v>0</v>
      </c>
      <c r="F371" s="86">
        <f t="shared" ref="F371:BK371" si="33">E371+F364</f>
        <v>0</v>
      </c>
      <c r="G371" s="86">
        <f t="shared" si="33"/>
        <v>0</v>
      </c>
      <c r="H371" s="86">
        <f t="shared" si="33"/>
        <v>0</v>
      </c>
      <c r="I371" s="86">
        <f t="shared" si="33"/>
        <v>0</v>
      </c>
      <c r="J371" s="86">
        <f t="shared" si="33"/>
        <v>0</v>
      </c>
      <c r="K371" s="86">
        <f t="shared" si="33"/>
        <v>0</v>
      </c>
      <c r="L371" s="86">
        <f t="shared" si="33"/>
        <v>0</v>
      </c>
      <c r="M371" s="86">
        <f t="shared" si="33"/>
        <v>0</v>
      </c>
      <c r="N371" s="86">
        <f t="shared" si="33"/>
        <v>0</v>
      </c>
      <c r="O371" s="86">
        <f t="shared" si="33"/>
        <v>0</v>
      </c>
      <c r="P371" s="86">
        <f t="shared" si="33"/>
        <v>0</v>
      </c>
      <c r="Q371" s="86">
        <f t="shared" si="33"/>
        <v>0</v>
      </c>
      <c r="R371" s="86">
        <f t="shared" si="33"/>
        <v>0</v>
      </c>
      <c r="S371" s="86">
        <f t="shared" si="33"/>
        <v>0</v>
      </c>
      <c r="T371" s="86">
        <f t="shared" si="33"/>
        <v>0</v>
      </c>
      <c r="U371" s="86">
        <f t="shared" si="33"/>
        <v>0</v>
      </c>
      <c r="V371" s="86">
        <f t="shared" si="33"/>
        <v>0</v>
      </c>
      <c r="W371" s="86">
        <f t="shared" si="33"/>
        <v>0</v>
      </c>
      <c r="X371" s="86">
        <f t="shared" si="33"/>
        <v>0</v>
      </c>
      <c r="Y371" s="86">
        <f t="shared" si="33"/>
        <v>0</v>
      </c>
      <c r="Z371" s="86">
        <f t="shared" si="33"/>
        <v>0</v>
      </c>
      <c r="AA371" s="86">
        <f t="shared" si="33"/>
        <v>0</v>
      </c>
      <c r="AB371" s="86">
        <f t="shared" si="33"/>
        <v>0</v>
      </c>
      <c r="AC371" s="86">
        <f t="shared" si="33"/>
        <v>0</v>
      </c>
      <c r="AD371" s="86">
        <f t="shared" si="33"/>
        <v>0</v>
      </c>
      <c r="AE371" s="86">
        <f t="shared" si="33"/>
        <v>0</v>
      </c>
      <c r="AF371" s="86">
        <f t="shared" si="33"/>
        <v>0</v>
      </c>
      <c r="AG371" s="86">
        <f t="shared" si="33"/>
        <v>0</v>
      </c>
      <c r="AH371" s="86">
        <f t="shared" si="33"/>
        <v>0</v>
      </c>
      <c r="AI371" s="86">
        <f t="shared" si="33"/>
        <v>0</v>
      </c>
      <c r="AJ371" s="86">
        <f t="shared" si="33"/>
        <v>0</v>
      </c>
      <c r="AK371" s="86">
        <f t="shared" si="33"/>
        <v>0</v>
      </c>
      <c r="AL371" s="86">
        <f t="shared" si="33"/>
        <v>0</v>
      </c>
      <c r="AM371" s="86">
        <f t="shared" si="33"/>
        <v>0</v>
      </c>
      <c r="AN371" s="86">
        <f t="shared" si="33"/>
        <v>0</v>
      </c>
      <c r="AO371" s="86">
        <f t="shared" si="33"/>
        <v>0</v>
      </c>
      <c r="AP371" s="86">
        <f t="shared" si="33"/>
        <v>0</v>
      </c>
      <c r="AQ371" s="86">
        <f t="shared" si="33"/>
        <v>0</v>
      </c>
      <c r="AR371" s="86">
        <f t="shared" si="33"/>
        <v>0</v>
      </c>
      <c r="AS371" s="86">
        <f t="shared" si="33"/>
        <v>0</v>
      </c>
      <c r="AT371" s="86">
        <f t="shared" si="33"/>
        <v>0</v>
      </c>
      <c r="AU371" s="86">
        <f t="shared" si="33"/>
        <v>0</v>
      </c>
      <c r="AV371" s="86">
        <f t="shared" si="33"/>
        <v>0</v>
      </c>
      <c r="AW371" s="86">
        <f t="shared" si="33"/>
        <v>0</v>
      </c>
      <c r="AX371" s="86">
        <f t="shared" si="33"/>
        <v>0</v>
      </c>
      <c r="AY371" s="86">
        <f t="shared" si="33"/>
        <v>0</v>
      </c>
      <c r="AZ371" s="86">
        <f t="shared" si="33"/>
        <v>0</v>
      </c>
      <c r="BA371" s="86">
        <f t="shared" si="33"/>
        <v>0</v>
      </c>
      <c r="BB371" s="86">
        <f t="shared" si="33"/>
        <v>0</v>
      </c>
      <c r="BC371" s="86">
        <f t="shared" si="33"/>
        <v>0</v>
      </c>
      <c r="BD371" s="86">
        <f t="shared" si="33"/>
        <v>0</v>
      </c>
      <c r="BE371" s="86">
        <f t="shared" si="33"/>
        <v>0</v>
      </c>
      <c r="BF371" s="86">
        <f t="shared" si="33"/>
        <v>0</v>
      </c>
      <c r="BG371" s="86">
        <f t="shared" si="33"/>
        <v>0</v>
      </c>
      <c r="BH371" s="86">
        <f t="shared" si="33"/>
        <v>0</v>
      </c>
      <c r="BI371" s="86">
        <f t="shared" si="33"/>
        <v>0</v>
      </c>
      <c r="BJ371" s="86">
        <f t="shared" si="33"/>
        <v>0</v>
      </c>
      <c r="BK371" s="86">
        <f t="shared" si="33"/>
        <v>0</v>
      </c>
    </row>
    <row r="372" spans="2:63">
      <c r="C372" s="81"/>
      <c r="D372" s="86"/>
      <c r="E372" s="86"/>
      <c r="F372" s="86"/>
      <c r="G372" s="86"/>
      <c r="H372" s="86"/>
      <c r="I372" s="86"/>
      <c r="J372" s="86"/>
      <c r="K372" s="86"/>
      <c r="L372" s="86"/>
      <c r="M372" s="86"/>
      <c r="N372" s="86"/>
      <c r="O372" s="86"/>
      <c r="P372" s="86"/>
      <c r="Q372" s="86"/>
      <c r="R372" s="86"/>
      <c r="S372" s="86"/>
      <c r="T372" s="86"/>
      <c r="U372" s="86"/>
      <c r="V372" s="86"/>
      <c r="W372" s="86"/>
      <c r="X372" s="86"/>
      <c r="Y372" s="86"/>
      <c r="Z372" s="86"/>
      <c r="AA372" s="86"/>
      <c r="AB372" s="86"/>
      <c r="AC372" s="86"/>
      <c r="AD372" s="86"/>
      <c r="AE372" s="86"/>
      <c r="AF372" s="86"/>
      <c r="AG372" s="86"/>
      <c r="AH372" s="86"/>
      <c r="AI372" s="86"/>
      <c r="AJ372" s="86"/>
      <c r="AK372" s="86"/>
      <c r="AL372" s="86"/>
      <c r="AM372" s="86"/>
      <c r="AN372" s="86"/>
      <c r="AO372" s="86"/>
      <c r="AP372" s="86"/>
      <c r="AQ372" s="86"/>
      <c r="AR372" s="86"/>
      <c r="AS372" s="86"/>
      <c r="AT372" s="86"/>
      <c r="AU372" s="86"/>
      <c r="AV372" s="86"/>
      <c r="AW372" s="86"/>
      <c r="AX372" s="86"/>
      <c r="AY372" s="86"/>
      <c r="AZ372" s="86"/>
      <c r="BA372" s="86"/>
      <c r="BB372" s="86"/>
      <c r="BC372" s="86"/>
      <c r="BD372" s="86"/>
      <c r="BE372" s="86"/>
      <c r="BF372" s="86"/>
      <c r="BG372" s="86"/>
      <c r="BH372" s="86"/>
      <c r="BI372" s="86"/>
      <c r="BJ372" s="86"/>
      <c r="BK372" s="86"/>
    </row>
    <row r="373" spans="2:63">
      <c r="C373" s="81"/>
      <c r="D373" s="86"/>
      <c r="E373" s="86"/>
      <c r="F373" s="86"/>
      <c r="G373" s="86"/>
      <c r="H373" s="86"/>
      <c r="I373" s="86"/>
      <c r="J373" s="86"/>
      <c r="K373" s="86"/>
      <c r="L373" s="86"/>
      <c r="M373" s="86"/>
      <c r="N373" s="86"/>
      <c r="O373" s="86"/>
      <c r="P373" s="86"/>
      <c r="Q373" s="86"/>
      <c r="R373" s="86"/>
      <c r="S373" s="86"/>
      <c r="T373" s="86"/>
      <c r="U373" s="86"/>
      <c r="V373" s="86"/>
      <c r="W373" s="86"/>
      <c r="X373" s="86"/>
      <c r="Y373" s="86"/>
      <c r="Z373" s="86"/>
      <c r="AA373" s="86"/>
      <c r="AB373" s="86"/>
      <c r="AC373" s="86"/>
      <c r="AD373" s="86"/>
      <c r="AE373" s="86"/>
      <c r="AF373" s="86"/>
      <c r="AG373" s="86"/>
      <c r="AH373" s="86"/>
      <c r="AI373" s="86"/>
      <c r="AJ373" s="86"/>
      <c r="AK373" s="86"/>
      <c r="AL373" s="86"/>
      <c r="AM373" s="86"/>
      <c r="AN373" s="86"/>
      <c r="AO373" s="86"/>
      <c r="AP373" s="86"/>
      <c r="AQ373" s="86"/>
      <c r="AR373" s="86"/>
      <c r="AS373" s="86"/>
      <c r="AT373" s="86"/>
      <c r="AU373" s="86"/>
      <c r="AV373" s="86"/>
      <c r="AW373" s="86"/>
      <c r="AX373" s="86"/>
      <c r="AY373" s="86"/>
      <c r="AZ373" s="86"/>
      <c r="BA373" s="86"/>
      <c r="BB373" s="86"/>
      <c r="BC373" s="86"/>
      <c r="BD373" s="86"/>
      <c r="BE373" s="86"/>
      <c r="BF373" s="86"/>
      <c r="BG373" s="86"/>
      <c r="BH373" s="86"/>
      <c r="BI373" s="86"/>
      <c r="BJ373" s="86"/>
      <c r="BK373" s="86"/>
    </row>
    <row r="374" spans="2:63">
      <c r="C374" s="81"/>
      <c r="D374" s="86"/>
      <c r="E374" s="86"/>
      <c r="F374" s="86"/>
      <c r="G374" s="86"/>
      <c r="H374" s="86"/>
      <c r="I374" s="86"/>
      <c r="J374" s="86"/>
      <c r="K374" s="86"/>
      <c r="L374" s="86"/>
      <c r="M374" s="86"/>
      <c r="N374" s="86"/>
      <c r="O374" s="86"/>
      <c r="P374" s="86"/>
      <c r="Q374" s="86"/>
      <c r="R374" s="86"/>
      <c r="S374" s="86"/>
      <c r="T374" s="86"/>
      <c r="U374" s="86"/>
      <c r="V374" s="86"/>
      <c r="W374" s="86"/>
      <c r="X374" s="86"/>
      <c r="Y374" s="86"/>
      <c r="Z374" s="86"/>
      <c r="AA374" s="86"/>
      <c r="AB374" s="86"/>
      <c r="AC374" s="86"/>
      <c r="AD374" s="86"/>
      <c r="AE374" s="86"/>
      <c r="AF374" s="86"/>
      <c r="AG374" s="86"/>
      <c r="AH374" s="86"/>
      <c r="AI374" s="86"/>
      <c r="AJ374" s="86"/>
      <c r="AK374" s="86"/>
      <c r="AL374" s="86"/>
      <c r="AM374" s="86"/>
      <c r="AN374" s="86"/>
      <c r="AO374" s="86"/>
      <c r="AP374" s="86"/>
      <c r="AQ374" s="86"/>
      <c r="AR374" s="86"/>
      <c r="AS374" s="86"/>
      <c r="AT374" s="86"/>
      <c r="AU374" s="86"/>
      <c r="AV374" s="86"/>
      <c r="AW374" s="86"/>
      <c r="AX374" s="86"/>
      <c r="AY374" s="86"/>
      <c r="AZ374" s="86"/>
      <c r="BA374" s="86"/>
      <c r="BB374" s="86"/>
      <c r="BC374" s="86"/>
      <c r="BD374" s="86"/>
      <c r="BE374" s="86"/>
      <c r="BF374" s="86"/>
      <c r="BG374" s="86"/>
      <c r="BH374" s="86"/>
      <c r="BI374" s="86"/>
      <c r="BJ374" s="86"/>
      <c r="BK374" s="86"/>
    </row>
    <row r="375" spans="2:63">
      <c r="C375" s="81"/>
      <c r="D375" s="86"/>
      <c r="E375" s="86"/>
      <c r="F375" s="86"/>
      <c r="G375" s="86"/>
      <c r="H375" s="86"/>
      <c r="I375" s="86"/>
      <c r="J375" s="86"/>
      <c r="K375" s="86"/>
      <c r="L375" s="86"/>
      <c r="M375" s="86"/>
      <c r="N375" s="86"/>
      <c r="O375" s="86"/>
      <c r="P375" s="86"/>
      <c r="Q375" s="86"/>
      <c r="R375" s="86"/>
      <c r="S375" s="86"/>
      <c r="T375" s="86"/>
      <c r="U375" s="86"/>
      <c r="V375" s="86"/>
      <c r="W375" s="86"/>
      <c r="X375" s="86"/>
      <c r="Y375" s="86"/>
      <c r="Z375" s="86"/>
      <c r="AA375" s="86"/>
      <c r="AB375" s="86"/>
      <c r="AC375" s="86"/>
      <c r="AD375" s="86"/>
      <c r="AE375" s="86"/>
      <c r="AF375" s="86"/>
      <c r="AG375" s="86"/>
      <c r="AH375" s="86"/>
      <c r="AI375" s="86"/>
      <c r="AJ375" s="86"/>
      <c r="AK375" s="86"/>
      <c r="AL375" s="86"/>
      <c r="AM375" s="86"/>
      <c r="AN375" s="86"/>
      <c r="AO375" s="86"/>
      <c r="AP375" s="86"/>
      <c r="AQ375" s="86"/>
      <c r="AR375" s="86"/>
      <c r="AS375" s="86"/>
      <c r="AT375" s="86"/>
      <c r="AU375" s="86"/>
      <c r="AV375" s="86"/>
      <c r="AW375" s="86"/>
      <c r="AX375" s="86"/>
      <c r="AY375" s="86"/>
      <c r="AZ375" s="86"/>
      <c r="BA375" s="86"/>
      <c r="BB375" s="86"/>
      <c r="BC375" s="86"/>
      <c r="BD375" s="86"/>
      <c r="BE375" s="86"/>
      <c r="BF375" s="86"/>
      <c r="BG375" s="86"/>
      <c r="BH375" s="86"/>
      <c r="BI375" s="86"/>
      <c r="BJ375" s="86"/>
      <c r="BK375" s="86"/>
    </row>
    <row r="376" spans="2:63">
      <c r="C376" s="81"/>
      <c r="D376" s="86"/>
      <c r="E376" s="86"/>
      <c r="F376" s="86"/>
      <c r="G376" s="86"/>
      <c r="H376" s="86"/>
      <c r="I376" s="86"/>
      <c r="J376" s="86"/>
      <c r="K376" s="86"/>
      <c r="L376" s="86"/>
      <c r="M376" s="86"/>
      <c r="N376" s="86"/>
      <c r="O376" s="86"/>
      <c r="P376" s="86"/>
      <c r="Q376" s="86"/>
      <c r="R376" s="86"/>
      <c r="S376" s="86"/>
      <c r="T376" s="86"/>
      <c r="U376" s="86"/>
      <c r="V376" s="86"/>
      <c r="W376" s="86"/>
      <c r="X376" s="86"/>
      <c r="Y376" s="86"/>
      <c r="Z376" s="86"/>
      <c r="AA376" s="86"/>
      <c r="AB376" s="86"/>
      <c r="AC376" s="86"/>
      <c r="AD376" s="86"/>
      <c r="AE376" s="86"/>
      <c r="AF376" s="86"/>
      <c r="AG376" s="86"/>
      <c r="AH376" s="86"/>
      <c r="AI376" s="86"/>
      <c r="AJ376" s="86"/>
      <c r="AK376" s="86"/>
      <c r="AL376" s="86"/>
      <c r="AM376" s="86"/>
      <c r="AN376" s="86"/>
      <c r="AO376" s="86"/>
      <c r="AP376" s="86"/>
      <c r="AQ376" s="86"/>
      <c r="AR376" s="86"/>
      <c r="AS376" s="86"/>
      <c r="AT376" s="86"/>
      <c r="AU376" s="86"/>
      <c r="AV376" s="86"/>
      <c r="AW376" s="86"/>
      <c r="AX376" s="86"/>
      <c r="AY376" s="86"/>
      <c r="AZ376" s="86"/>
      <c r="BA376" s="86"/>
      <c r="BB376" s="86"/>
      <c r="BC376" s="86"/>
      <c r="BD376" s="86"/>
      <c r="BE376" s="86"/>
      <c r="BF376" s="86"/>
      <c r="BG376" s="86"/>
      <c r="BH376" s="86"/>
      <c r="BI376" s="86"/>
      <c r="BJ376" s="86"/>
      <c r="BK376" s="86"/>
    </row>
    <row r="377" spans="2:63">
      <c r="C377" s="81"/>
      <c r="D377" s="86"/>
      <c r="E377" s="86"/>
      <c r="F377" s="86"/>
      <c r="G377" s="86"/>
      <c r="H377" s="86"/>
      <c r="I377" s="86"/>
      <c r="J377" s="86"/>
      <c r="K377" s="86"/>
      <c r="L377" s="86"/>
      <c r="M377" s="86"/>
      <c r="N377" s="86"/>
      <c r="O377" s="86"/>
      <c r="P377" s="86"/>
      <c r="Q377" s="86"/>
      <c r="R377" s="86"/>
      <c r="S377" s="86"/>
      <c r="T377" s="86"/>
      <c r="U377" s="86"/>
      <c r="V377" s="86"/>
      <c r="W377" s="86"/>
      <c r="X377" s="86"/>
      <c r="Y377" s="86"/>
      <c r="Z377" s="86"/>
      <c r="AA377" s="86"/>
      <c r="AB377" s="86"/>
      <c r="AC377" s="86"/>
      <c r="AD377" s="86"/>
      <c r="AE377" s="86"/>
      <c r="AF377" s="86"/>
      <c r="AG377" s="86"/>
      <c r="AH377" s="86"/>
      <c r="AI377" s="86"/>
      <c r="AJ377" s="86"/>
      <c r="AK377" s="86"/>
      <c r="AL377" s="86"/>
      <c r="AM377" s="86"/>
      <c r="AN377" s="86"/>
      <c r="AO377" s="86"/>
      <c r="AP377" s="86"/>
      <c r="AQ377" s="86"/>
      <c r="AR377" s="86"/>
      <c r="AS377" s="86"/>
      <c r="AT377" s="86"/>
      <c r="AU377" s="86"/>
      <c r="AV377" s="86"/>
      <c r="AW377" s="86"/>
      <c r="AX377" s="86"/>
      <c r="AY377" s="86"/>
      <c r="AZ377" s="86"/>
      <c r="BA377" s="86"/>
      <c r="BB377" s="86"/>
      <c r="BC377" s="86"/>
      <c r="BD377" s="86"/>
      <c r="BE377" s="86"/>
      <c r="BF377" s="86"/>
      <c r="BG377" s="86"/>
      <c r="BH377" s="86"/>
      <c r="BI377" s="86"/>
      <c r="BJ377" s="86"/>
      <c r="BK377" s="86"/>
    </row>
    <row r="378" spans="2:63">
      <c r="C378" s="81"/>
      <c r="D378" s="86"/>
      <c r="E378" s="86"/>
      <c r="F378" s="86"/>
      <c r="G378" s="86"/>
      <c r="H378" s="86"/>
      <c r="I378" s="86"/>
      <c r="J378" s="86"/>
      <c r="K378" s="86"/>
      <c r="L378" s="86"/>
      <c r="M378" s="86"/>
      <c r="N378" s="86"/>
      <c r="O378" s="86"/>
      <c r="P378" s="86"/>
      <c r="Q378" s="86"/>
      <c r="R378" s="86"/>
      <c r="S378" s="86"/>
      <c r="T378" s="86"/>
      <c r="U378" s="86"/>
      <c r="V378" s="86"/>
      <c r="W378" s="86"/>
      <c r="X378" s="86"/>
      <c r="Y378" s="86"/>
      <c r="Z378" s="86"/>
      <c r="AA378" s="86"/>
      <c r="AB378" s="86"/>
      <c r="AC378" s="86"/>
      <c r="AD378" s="86"/>
      <c r="AE378" s="86"/>
      <c r="AF378" s="86"/>
      <c r="AG378" s="86"/>
      <c r="AH378" s="86"/>
      <c r="AI378" s="86"/>
      <c r="AJ378" s="86"/>
      <c r="AK378" s="86"/>
      <c r="AL378" s="86"/>
      <c r="AM378" s="86"/>
      <c r="AN378" s="86"/>
      <c r="AO378" s="86"/>
      <c r="AP378" s="86"/>
      <c r="AQ378" s="86"/>
      <c r="AR378" s="86"/>
      <c r="AS378" s="86"/>
      <c r="AT378" s="86"/>
      <c r="AU378" s="86"/>
      <c r="AV378" s="86"/>
      <c r="AW378" s="86"/>
      <c r="AX378" s="86"/>
      <c r="AY378" s="86"/>
      <c r="AZ378" s="86"/>
      <c r="BA378" s="86"/>
      <c r="BB378" s="86"/>
      <c r="BC378" s="86"/>
      <c r="BD378" s="86"/>
      <c r="BE378" s="86"/>
      <c r="BF378" s="86"/>
      <c r="BG378" s="86"/>
      <c r="BH378" s="86"/>
      <c r="BI378" s="86"/>
      <c r="BJ378" s="86"/>
      <c r="BK378" s="86"/>
    </row>
    <row r="379" spans="2:63">
      <c r="B379" s="60" t="s">
        <v>507</v>
      </c>
      <c r="D379" s="64"/>
      <c r="E379" s="64"/>
      <c r="F379" s="64"/>
      <c r="G379" s="64"/>
      <c r="H379" s="64"/>
      <c r="I379" s="64"/>
      <c r="J379" s="64"/>
      <c r="K379" s="64"/>
      <c r="L379" s="64"/>
      <c r="M379" s="64"/>
      <c r="N379" s="64"/>
      <c r="O379" s="64"/>
      <c r="P379" s="64"/>
      <c r="Q379" s="64"/>
      <c r="R379" s="64"/>
      <c r="S379" s="64"/>
      <c r="T379" s="64"/>
      <c r="U379" s="64"/>
      <c r="V379" s="64"/>
      <c r="W379" s="64"/>
      <c r="X379" s="64"/>
      <c r="Y379" s="64"/>
      <c r="Z379" s="64"/>
      <c r="AA379" s="64"/>
      <c r="AB379" s="64"/>
      <c r="AC379" s="64"/>
      <c r="AD379" s="64"/>
      <c r="AE379" s="64"/>
      <c r="AF379" s="64"/>
      <c r="AG379" s="64"/>
      <c r="AH379" s="64"/>
      <c r="AI379" s="64"/>
      <c r="AJ379" s="64"/>
      <c r="AK379" s="64"/>
      <c r="AL379" s="64"/>
      <c r="AM379" s="64"/>
      <c r="AN379" s="64"/>
      <c r="AO379" s="64"/>
      <c r="AP379" s="64"/>
      <c r="AQ379" s="64"/>
      <c r="AR379" s="64"/>
      <c r="AS379" s="64"/>
      <c r="AT379" s="64"/>
      <c r="AU379" s="64"/>
      <c r="AV379" s="64"/>
      <c r="AW379" s="64"/>
      <c r="AX379" s="64"/>
      <c r="AY379" s="64"/>
      <c r="AZ379" s="64"/>
      <c r="BA379" s="64"/>
      <c r="BB379" s="64"/>
      <c r="BC379" s="64"/>
      <c r="BD379" s="64"/>
      <c r="BE379" s="64"/>
      <c r="BF379" s="64"/>
      <c r="BG379" s="64"/>
      <c r="BH379" s="64"/>
      <c r="BI379" s="64"/>
      <c r="BJ379" s="64"/>
      <c r="BK379" s="64"/>
    </row>
    <row r="380" spans="2:63">
      <c r="C380" s="81" t="s">
        <v>436</v>
      </c>
      <c r="D380" s="91">
        <f t="shared" ref="D380:AI380" si="34">D195+D200+D205+D210+D215+D220</f>
        <v>36</v>
      </c>
      <c r="E380" s="91">
        <f t="shared" si="34"/>
        <v>72</v>
      </c>
      <c r="F380" s="91">
        <f t="shared" si="34"/>
        <v>108</v>
      </c>
      <c r="G380" s="91">
        <f t="shared" si="34"/>
        <v>144</v>
      </c>
      <c r="H380" s="91">
        <f t="shared" si="34"/>
        <v>180</v>
      </c>
      <c r="I380" s="91">
        <f t="shared" si="34"/>
        <v>216</v>
      </c>
      <c r="J380" s="91">
        <f t="shared" si="34"/>
        <v>252</v>
      </c>
      <c r="K380" s="91">
        <f t="shared" si="34"/>
        <v>288</v>
      </c>
      <c r="L380" s="91">
        <f t="shared" si="34"/>
        <v>324</v>
      </c>
      <c r="M380" s="91">
        <f t="shared" si="34"/>
        <v>360</v>
      </c>
      <c r="N380" s="91">
        <f t="shared" si="34"/>
        <v>396</v>
      </c>
      <c r="O380" s="91">
        <f t="shared" si="34"/>
        <v>432</v>
      </c>
      <c r="P380" s="91">
        <f t="shared" si="34"/>
        <v>468</v>
      </c>
      <c r="Q380" s="91">
        <f t="shared" si="34"/>
        <v>504</v>
      </c>
      <c r="R380" s="91">
        <f t="shared" si="34"/>
        <v>540</v>
      </c>
      <c r="S380" s="91">
        <f t="shared" si="34"/>
        <v>576</v>
      </c>
      <c r="T380" s="91">
        <f t="shared" si="34"/>
        <v>612</v>
      </c>
      <c r="U380" s="91">
        <f t="shared" si="34"/>
        <v>648</v>
      </c>
      <c r="V380" s="91">
        <f t="shared" si="34"/>
        <v>684</v>
      </c>
      <c r="W380" s="91">
        <f t="shared" si="34"/>
        <v>720</v>
      </c>
      <c r="X380" s="91">
        <f t="shared" si="34"/>
        <v>756</v>
      </c>
      <c r="Y380" s="91">
        <f t="shared" si="34"/>
        <v>792</v>
      </c>
      <c r="Z380" s="91">
        <f t="shared" si="34"/>
        <v>828</v>
      </c>
      <c r="AA380" s="91">
        <f t="shared" si="34"/>
        <v>864</v>
      </c>
      <c r="AB380" s="91">
        <f t="shared" si="34"/>
        <v>900</v>
      </c>
      <c r="AC380" s="91">
        <f t="shared" si="34"/>
        <v>936</v>
      </c>
      <c r="AD380" s="91">
        <f t="shared" si="34"/>
        <v>972</v>
      </c>
      <c r="AE380" s="91">
        <f t="shared" si="34"/>
        <v>1008</v>
      </c>
      <c r="AF380" s="91">
        <f t="shared" si="34"/>
        <v>1044</v>
      </c>
      <c r="AG380" s="91">
        <f t="shared" si="34"/>
        <v>1080</v>
      </c>
      <c r="AH380" s="91">
        <f t="shared" si="34"/>
        <v>1042.2</v>
      </c>
      <c r="AI380" s="91">
        <f t="shared" si="34"/>
        <v>971.2</v>
      </c>
      <c r="AJ380" s="91">
        <f t="shared" ref="AJ380:BK380" si="35">AJ195+AJ200+AJ205+AJ210+AJ215+AJ220</f>
        <v>903.7</v>
      </c>
      <c r="AK380" s="91">
        <f t="shared" si="35"/>
        <v>839.3</v>
      </c>
      <c r="AL380" s="91">
        <f t="shared" si="35"/>
        <v>778.1</v>
      </c>
      <c r="AM380" s="91">
        <f t="shared" si="35"/>
        <v>719.7</v>
      </c>
      <c r="AN380" s="91">
        <f t="shared" si="35"/>
        <v>664.1</v>
      </c>
      <c r="AO380" s="91">
        <f t="shared" si="35"/>
        <v>611.20000000000005</v>
      </c>
      <c r="AP380" s="91">
        <f t="shared" si="35"/>
        <v>560.79999999999995</v>
      </c>
      <c r="AQ380" s="91">
        <f t="shared" si="35"/>
        <v>512.79999999999995</v>
      </c>
      <c r="AR380" s="91">
        <f t="shared" si="35"/>
        <v>467.1</v>
      </c>
      <c r="AS380" s="91">
        <f t="shared" si="35"/>
        <v>423.5</v>
      </c>
      <c r="AT380" s="91">
        <f t="shared" si="35"/>
        <v>382</v>
      </c>
      <c r="AU380" s="91">
        <f t="shared" si="35"/>
        <v>342.5</v>
      </c>
      <c r="AV380" s="91">
        <f t="shared" si="35"/>
        <v>304.89999999999998</v>
      </c>
      <c r="AW380" s="91">
        <f t="shared" si="35"/>
        <v>269.10000000000002</v>
      </c>
      <c r="AX380" s="91">
        <f t="shared" si="35"/>
        <v>235</v>
      </c>
      <c r="AY380" s="91">
        <f t="shared" si="35"/>
        <v>202.5</v>
      </c>
      <c r="AZ380" s="91">
        <f t="shared" si="35"/>
        <v>171.5</v>
      </c>
      <c r="BA380" s="91">
        <f t="shared" si="35"/>
        <v>142</v>
      </c>
      <c r="BB380" s="91">
        <f t="shared" si="35"/>
        <v>114</v>
      </c>
      <c r="BC380" s="91">
        <f t="shared" si="35"/>
        <v>87.2</v>
      </c>
      <c r="BD380" s="91">
        <f t="shared" si="35"/>
        <v>61.8</v>
      </c>
      <c r="BE380" s="91">
        <f t="shared" si="35"/>
        <v>37.5</v>
      </c>
      <c r="BF380" s="91">
        <f t="shared" si="35"/>
        <v>14.4</v>
      </c>
      <c r="BG380" s="91">
        <f t="shared" si="35"/>
        <v>0</v>
      </c>
      <c r="BH380" s="91">
        <f t="shared" si="35"/>
        <v>0</v>
      </c>
      <c r="BI380" s="91">
        <f t="shared" si="35"/>
        <v>0</v>
      </c>
      <c r="BJ380" s="91">
        <f t="shared" si="35"/>
        <v>0</v>
      </c>
      <c r="BK380" s="91">
        <f t="shared" si="35"/>
        <v>0</v>
      </c>
    </row>
    <row r="381" spans="2:63">
      <c r="C381" s="81" t="s">
        <v>437</v>
      </c>
      <c r="D381" s="91">
        <f t="shared" ref="D381:AI381" si="36">D196+D201+D206+D211+D216+D221</f>
        <v>37</v>
      </c>
      <c r="E381" s="91">
        <f t="shared" si="36"/>
        <v>75.8</v>
      </c>
      <c r="F381" s="91">
        <f t="shared" si="36"/>
        <v>116.5</v>
      </c>
      <c r="G381" s="91">
        <f t="shared" si="36"/>
        <v>159.30000000000001</v>
      </c>
      <c r="H381" s="91">
        <f t="shared" si="36"/>
        <v>204.3</v>
      </c>
      <c r="I381" s="91">
        <f t="shared" si="36"/>
        <v>251.5</v>
      </c>
      <c r="J381" s="91">
        <f t="shared" si="36"/>
        <v>301</v>
      </c>
      <c r="K381" s="91">
        <f t="shared" si="36"/>
        <v>353</v>
      </c>
      <c r="L381" s="91">
        <f t="shared" si="36"/>
        <v>407.6</v>
      </c>
      <c r="M381" s="91">
        <f t="shared" si="36"/>
        <v>465</v>
      </c>
      <c r="N381" s="91">
        <f t="shared" si="36"/>
        <v>525.20000000000005</v>
      </c>
      <c r="O381" s="91">
        <f t="shared" si="36"/>
        <v>588.4</v>
      </c>
      <c r="P381" s="91">
        <f t="shared" si="36"/>
        <v>654.79999999999995</v>
      </c>
      <c r="Q381" s="91">
        <f t="shared" si="36"/>
        <v>724.5</v>
      </c>
      <c r="R381" s="91">
        <f t="shared" si="36"/>
        <v>797.7</v>
      </c>
      <c r="S381" s="91">
        <f t="shared" si="36"/>
        <v>874.6</v>
      </c>
      <c r="T381" s="91">
        <f t="shared" si="36"/>
        <v>955.3</v>
      </c>
      <c r="U381" s="91">
        <f t="shared" si="36"/>
        <v>1040</v>
      </c>
      <c r="V381" s="91">
        <f t="shared" si="36"/>
        <v>1129</v>
      </c>
      <c r="W381" s="91">
        <f t="shared" si="36"/>
        <v>1222.4000000000001</v>
      </c>
      <c r="X381" s="91">
        <f t="shared" si="36"/>
        <v>1320.5</v>
      </c>
      <c r="Y381" s="91">
        <f t="shared" si="36"/>
        <v>1423.5</v>
      </c>
      <c r="Z381" s="91">
        <f t="shared" si="36"/>
        <v>1531.6</v>
      </c>
      <c r="AA381" s="91">
        <f t="shared" si="36"/>
        <v>1645.1</v>
      </c>
      <c r="AB381" s="91">
        <f t="shared" si="36"/>
        <v>1764.4</v>
      </c>
      <c r="AC381" s="91">
        <f t="shared" si="36"/>
        <v>1889.5</v>
      </c>
      <c r="AD381" s="91">
        <f t="shared" si="36"/>
        <v>2021</v>
      </c>
      <c r="AE381" s="91">
        <f t="shared" si="36"/>
        <v>2159</v>
      </c>
      <c r="AF381" s="91">
        <f t="shared" si="36"/>
        <v>2303.9</v>
      </c>
      <c r="AG381" s="91">
        <f t="shared" si="36"/>
        <v>2456.1</v>
      </c>
      <c r="AH381" s="91">
        <f t="shared" si="36"/>
        <v>2441.4</v>
      </c>
      <c r="AI381" s="91">
        <f t="shared" si="36"/>
        <v>2389</v>
      </c>
      <c r="AJ381" s="91">
        <f t="shared" ref="AJ381:BK381" si="37">AJ196+AJ201+AJ206+AJ211+AJ216+AJ221</f>
        <v>2333.9</v>
      </c>
      <c r="AK381" s="91">
        <f t="shared" si="37"/>
        <v>2276.1999999999998</v>
      </c>
      <c r="AL381" s="91">
        <f t="shared" si="37"/>
        <v>2215.5</v>
      </c>
      <c r="AM381" s="91">
        <f t="shared" si="37"/>
        <v>2151.8000000000002</v>
      </c>
      <c r="AN381" s="91">
        <f t="shared" si="37"/>
        <v>2084.9</v>
      </c>
      <c r="AO381" s="91">
        <f t="shared" si="37"/>
        <v>2014.7</v>
      </c>
      <c r="AP381" s="91">
        <f t="shared" si="37"/>
        <v>1940.9</v>
      </c>
      <c r="AQ381" s="91">
        <f t="shared" si="37"/>
        <v>1863.5</v>
      </c>
      <c r="AR381" s="91">
        <f t="shared" si="37"/>
        <v>1782.2</v>
      </c>
      <c r="AS381" s="91">
        <f t="shared" si="37"/>
        <v>1696.8</v>
      </c>
      <c r="AT381" s="91">
        <f t="shared" si="37"/>
        <v>1607.2</v>
      </c>
      <c r="AU381" s="91">
        <f t="shared" si="37"/>
        <v>1513.1</v>
      </c>
      <c r="AV381" s="91">
        <f t="shared" si="37"/>
        <v>1414.2</v>
      </c>
      <c r="AW381" s="91">
        <f t="shared" si="37"/>
        <v>1310.5</v>
      </c>
      <c r="AX381" s="91">
        <f t="shared" si="37"/>
        <v>1201.5</v>
      </c>
      <c r="AY381" s="91">
        <f t="shared" si="37"/>
        <v>1087.0999999999999</v>
      </c>
      <c r="AZ381" s="91">
        <f t="shared" si="37"/>
        <v>967</v>
      </c>
      <c r="BA381" s="91">
        <f t="shared" si="37"/>
        <v>840.8</v>
      </c>
      <c r="BB381" s="91">
        <f t="shared" si="37"/>
        <v>708.4</v>
      </c>
      <c r="BC381" s="91">
        <f t="shared" si="37"/>
        <v>569.29999999999995</v>
      </c>
      <c r="BD381" s="91">
        <f t="shared" si="37"/>
        <v>423.3</v>
      </c>
      <c r="BE381" s="91">
        <f t="shared" si="37"/>
        <v>270</v>
      </c>
      <c r="BF381" s="91">
        <f t="shared" si="37"/>
        <v>109</v>
      </c>
      <c r="BG381" s="91">
        <f t="shared" si="37"/>
        <v>0</v>
      </c>
      <c r="BH381" s="91">
        <f t="shared" si="37"/>
        <v>0</v>
      </c>
      <c r="BI381" s="91">
        <f t="shared" si="37"/>
        <v>0</v>
      </c>
      <c r="BJ381" s="91">
        <f t="shared" si="37"/>
        <v>0</v>
      </c>
      <c r="BK381" s="91">
        <f t="shared" si="37"/>
        <v>0</v>
      </c>
    </row>
    <row r="382" spans="2:63">
      <c r="C382" s="81"/>
      <c r="D382" s="81"/>
      <c r="E382" s="81"/>
      <c r="F382" s="81"/>
      <c r="G382" s="81"/>
      <c r="H382" s="81"/>
      <c r="I382" s="81"/>
      <c r="J382" s="81"/>
      <c r="K382" s="81"/>
      <c r="L382" s="81"/>
      <c r="M382" s="81"/>
      <c r="N382" s="81"/>
      <c r="O382" s="81"/>
      <c r="P382" s="81"/>
      <c r="Q382" s="81"/>
      <c r="R382" s="81"/>
      <c r="S382" s="81"/>
      <c r="T382" s="81"/>
      <c r="U382" s="81"/>
      <c r="V382" s="81"/>
      <c r="W382" s="81"/>
      <c r="X382" s="81"/>
      <c r="Y382" s="81"/>
      <c r="Z382" s="81"/>
      <c r="AA382" s="81"/>
      <c r="AB382" s="81"/>
      <c r="AC382" s="81"/>
      <c r="AD382" s="81"/>
      <c r="AE382" s="81"/>
      <c r="AF382" s="81"/>
      <c r="AG382" s="81"/>
      <c r="AH382" s="81"/>
      <c r="AI382" s="81"/>
      <c r="AJ382" s="81"/>
      <c r="AK382" s="81"/>
      <c r="AL382" s="81"/>
      <c r="AM382" s="81"/>
      <c r="AN382" s="81"/>
      <c r="AO382" s="81"/>
      <c r="AP382" s="81"/>
      <c r="AQ382" s="81"/>
      <c r="AR382" s="81"/>
      <c r="AS382" s="81"/>
      <c r="AT382" s="81"/>
      <c r="AU382" s="81"/>
      <c r="AV382" s="81"/>
      <c r="AW382" s="81"/>
      <c r="AX382" s="81"/>
      <c r="AY382" s="81"/>
      <c r="AZ382" s="81"/>
      <c r="BA382" s="81"/>
      <c r="BB382" s="81"/>
      <c r="BC382" s="81"/>
      <c r="BD382" s="81"/>
      <c r="BE382" s="81"/>
      <c r="BF382" s="81"/>
      <c r="BG382" s="81"/>
      <c r="BH382" s="81"/>
      <c r="BI382" s="81"/>
      <c r="BJ382" s="81"/>
      <c r="BK382" s="81"/>
    </row>
    <row r="383" spans="2:63">
      <c r="C383" s="81" t="s">
        <v>421</v>
      </c>
      <c r="D383" s="86">
        <f t="shared" ref="D383:AI383" si="38">D193+D198+D203+D208+D213+D218</f>
        <v>36</v>
      </c>
      <c r="E383" s="86">
        <f t="shared" si="38"/>
        <v>36</v>
      </c>
      <c r="F383" s="86">
        <f t="shared" si="38"/>
        <v>36</v>
      </c>
      <c r="G383" s="86">
        <f t="shared" si="38"/>
        <v>36</v>
      </c>
      <c r="H383" s="86">
        <f t="shared" si="38"/>
        <v>36</v>
      </c>
      <c r="I383" s="86">
        <f t="shared" si="38"/>
        <v>36</v>
      </c>
      <c r="J383" s="86">
        <f t="shared" si="38"/>
        <v>36</v>
      </c>
      <c r="K383" s="86">
        <f t="shared" si="38"/>
        <v>36</v>
      </c>
      <c r="L383" s="86">
        <f t="shared" si="38"/>
        <v>36</v>
      </c>
      <c r="M383" s="86">
        <f t="shared" si="38"/>
        <v>36</v>
      </c>
      <c r="N383" s="86">
        <f t="shared" si="38"/>
        <v>36</v>
      </c>
      <c r="O383" s="86">
        <f t="shared" si="38"/>
        <v>36</v>
      </c>
      <c r="P383" s="86">
        <f t="shared" si="38"/>
        <v>36</v>
      </c>
      <c r="Q383" s="86">
        <f t="shared" si="38"/>
        <v>36</v>
      </c>
      <c r="R383" s="86">
        <f t="shared" si="38"/>
        <v>36</v>
      </c>
      <c r="S383" s="86">
        <f t="shared" si="38"/>
        <v>36</v>
      </c>
      <c r="T383" s="86">
        <f t="shared" si="38"/>
        <v>36</v>
      </c>
      <c r="U383" s="86">
        <f t="shared" si="38"/>
        <v>36</v>
      </c>
      <c r="V383" s="86">
        <f t="shared" si="38"/>
        <v>36</v>
      </c>
      <c r="W383" s="86">
        <f t="shared" si="38"/>
        <v>36</v>
      </c>
      <c r="X383" s="86">
        <f t="shared" si="38"/>
        <v>36</v>
      </c>
      <c r="Y383" s="86">
        <f t="shared" si="38"/>
        <v>36</v>
      </c>
      <c r="Z383" s="86">
        <f t="shared" si="38"/>
        <v>36</v>
      </c>
      <c r="AA383" s="86">
        <f t="shared" si="38"/>
        <v>36</v>
      </c>
      <c r="AB383" s="86">
        <f t="shared" si="38"/>
        <v>36</v>
      </c>
      <c r="AC383" s="86">
        <f t="shared" si="38"/>
        <v>36</v>
      </c>
      <c r="AD383" s="86">
        <f t="shared" si="38"/>
        <v>36</v>
      </c>
      <c r="AE383" s="86">
        <f t="shared" si="38"/>
        <v>36</v>
      </c>
      <c r="AF383" s="86">
        <f t="shared" si="38"/>
        <v>36</v>
      </c>
      <c r="AG383" s="86">
        <f t="shared" si="38"/>
        <v>36</v>
      </c>
      <c r="AH383" s="86">
        <f t="shared" si="38"/>
        <v>36</v>
      </c>
      <c r="AI383" s="86">
        <f t="shared" si="38"/>
        <v>0</v>
      </c>
      <c r="AJ383" s="86">
        <f t="shared" ref="AJ383:BK383" si="39">AJ193+AJ198+AJ203+AJ208+AJ213+AJ218</f>
        <v>0</v>
      </c>
      <c r="AK383" s="86">
        <f t="shared" si="39"/>
        <v>0</v>
      </c>
      <c r="AL383" s="86">
        <f t="shared" si="39"/>
        <v>0</v>
      </c>
      <c r="AM383" s="86">
        <f t="shared" si="39"/>
        <v>0</v>
      </c>
      <c r="AN383" s="86">
        <f t="shared" si="39"/>
        <v>0</v>
      </c>
      <c r="AO383" s="86">
        <f t="shared" si="39"/>
        <v>0</v>
      </c>
      <c r="AP383" s="86">
        <f t="shared" si="39"/>
        <v>0</v>
      </c>
      <c r="AQ383" s="86">
        <f t="shared" si="39"/>
        <v>0</v>
      </c>
      <c r="AR383" s="86">
        <f t="shared" si="39"/>
        <v>0</v>
      </c>
      <c r="AS383" s="86">
        <f t="shared" si="39"/>
        <v>0</v>
      </c>
      <c r="AT383" s="86">
        <f t="shared" si="39"/>
        <v>0</v>
      </c>
      <c r="AU383" s="86">
        <f t="shared" si="39"/>
        <v>0</v>
      </c>
      <c r="AV383" s="86">
        <f t="shared" si="39"/>
        <v>0</v>
      </c>
      <c r="AW383" s="86">
        <f t="shared" si="39"/>
        <v>0</v>
      </c>
      <c r="AX383" s="86">
        <f t="shared" si="39"/>
        <v>0</v>
      </c>
      <c r="AY383" s="86">
        <f t="shared" si="39"/>
        <v>0</v>
      </c>
      <c r="AZ383" s="86">
        <f t="shared" si="39"/>
        <v>0</v>
      </c>
      <c r="BA383" s="86">
        <f t="shared" si="39"/>
        <v>0</v>
      </c>
      <c r="BB383" s="86">
        <f t="shared" si="39"/>
        <v>0</v>
      </c>
      <c r="BC383" s="86">
        <f t="shared" si="39"/>
        <v>0</v>
      </c>
      <c r="BD383" s="86">
        <f t="shared" si="39"/>
        <v>0</v>
      </c>
      <c r="BE383" s="86">
        <f t="shared" si="39"/>
        <v>0</v>
      </c>
      <c r="BF383" s="86">
        <f t="shared" si="39"/>
        <v>0</v>
      </c>
      <c r="BG383" s="86">
        <f t="shared" si="39"/>
        <v>0</v>
      </c>
      <c r="BH383" s="86">
        <f t="shared" si="39"/>
        <v>0</v>
      </c>
      <c r="BI383" s="86">
        <f t="shared" si="39"/>
        <v>0</v>
      </c>
      <c r="BJ383" s="86">
        <f t="shared" si="39"/>
        <v>0</v>
      </c>
      <c r="BK383" s="86">
        <f t="shared" si="39"/>
        <v>0</v>
      </c>
    </row>
    <row r="384" spans="2:63">
      <c r="C384" s="81" t="s">
        <v>422</v>
      </c>
      <c r="D384" s="86">
        <f t="shared" ref="D384:AI384" si="40">D194+D199+D204+D209+D214+D219</f>
        <v>0</v>
      </c>
      <c r="E384" s="86">
        <f t="shared" si="40"/>
        <v>0</v>
      </c>
      <c r="F384" s="86">
        <f t="shared" si="40"/>
        <v>0</v>
      </c>
      <c r="G384" s="86">
        <f t="shared" si="40"/>
        <v>0</v>
      </c>
      <c r="H384" s="86">
        <f t="shared" si="40"/>
        <v>0</v>
      </c>
      <c r="I384" s="86">
        <f t="shared" si="40"/>
        <v>0</v>
      </c>
      <c r="J384" s="86">
        <f t="shared" si="40"/>
        <v>0</v>
      </c>
      <c r="K384" s="86">
        <f t="shared" si="40"/>
        <v>0</v>
      </c>
      <c r="L384" s="86">
        <f t="shared" si="40"/>
        <v>0</v>
      </c>
      <c r="M384" s="86">
        <f t="shared" si="40"/>
        <v>0</v>
      </c>
      <c r="N384" s="86">
        <f t="shared" si="40"/>
        <v>0</v>
      </c>
      <c r="O384" s="86">
        <f t="shared" si="40"/>
        <v>0</v>
      </c>
      <c r="P384" s="86">
        <f t="shared" si="40"/>
        <v>0</v>
      </c>
      <c r="Q384" s="86">
        <f t="shared" si="40"/>
        <v>0</v>
      </c>
      <c r="R384" s="86">
        <f t="shared" si="40"/>
        <v>0</v>
      </c>
      <c r="S384" s="86">
        <f t="shared" si="40"/>
        <v>0</v>
      </c>
      <c r="T384" s="86">
        <f t="shared" si="40"/>
        <v>0</v>
      </c>
      <c r="U384" s="86">
        <f t="shared" si="40"/>
        <v>0</v>
      </c>
      <c r="V384" s="86">
        <f t="shared" si="40"/>
        <v>0</v>
      </c>
      <c r="W384" s="86">
        <f t="shared" si="40"/>
        <v>0</v>
      </c>
      <c r="X384" s="86">
        <f t="shared" si="40"/>
        <v>0</v>
      </c>
      <c r="Y384" s="86">
        <f t="shared" si="40"/>
        <v>0</v>
      </c>
      <c r="Z384" s="86">
        <f t="shared" si="40"/>
        <v>0</v>
      </c>
      <c r="AA384" s="86">
        <f t="shared" si="40"/>
        <v>0</v>
      </c>
      <c r="AB384" s="86">
        <f t="shared" si="40"/>
        <v>0</v>
      </c>
      <c r="AC384" s="86">
        <f t="shared" si="40"/>
        <v>0</v>
      </c>
      <c r="AD384" s="86">
        <f t="shared" si="40"/>
        <v>0</v>
      </c>
      <c r="AE384" s="86">
        <f t="shared" si="40"/>
        <v>0</v>
      </c>
      <c r="AF384" s="86">
        <f t="shared" si="40"/>
        <v>0</v>
      </c>
      <c r="AG384" s="86">
        <f t="shared" si="40"/>
        <v>0</v>
      </c>
      <c r="AH384" s="86">
        <f t="shared" si="40"/>
        <v>170.6</v>
      </c>
      <c r="AI384" s="86">
        <f t="shared" si="40"/>
        <v>170.6</v>
      </c>
      <c r="AJ384" s="86">
        <f t="shared" ref="AJ384:BK384" si="41">AJ194+AJ199+AJ204+AJ209+AJ214+AJ219</f>
        <v>170.6</v>
      </c>
      <c r="AK384" s="86">
        <f t="shared" si="41"/>
        <v>170.6</v>
      </c>
      <c r="AL384" s="86">
        <f t="shared" si="41"/>
        <v>170.6</v>
      </c>
      <c r="AM384" s="86">
        <f t="shared" si="41"/>
        <v>170.6</v>
      </c>
      <c r="AN384" s="86">
        <f t="shared" si="41"/>
        <v>170.6</v>
      </c>
      <c r="AO384" s="86">
        <f t="shared" si="41"/>
        <v>170.6</v>
      </c>
      <c r="AP384" s="86">
        <f t="shared" si="41"/>
        <v>170.6</v>
      </c>
      <c r="AQ384" s="86">
        <f t="shared" si="41"/>
        <v>170.6</v>
      </c>
      <c r="AR384" s="86">
        <f t="shared" si="41"/>
        <v>170.6</v>
      </c>
      <c r="AS384" s="86">
        <f t="shared" si="41"/>
        <v>170.6</v>
      </c>
      <c r="AT384" s="86">
        <f t="shared" si="41"/>
        <v>170.6</v>
      </c>
      <c r="AU384" s="86">
        <f t="shared" si="41"/>
        <v>170.6</v>
      </c>
      <c r="AV384" s="86">
        <f t="shared" si="41"/>
        <v>170.6</v>
      </c>
      <c r="AW384" s="86">
        <f t="shared" si="41"/>
        <v>170.6</v>
      </c>
      <c r="AX384" s="86">
        <f t="shared" si="41"/>
        <v>170.6</v>
      </c>
      <c r="AY384" s="86">
        <f t="shared" si="41"/>
        <v>170.6</v>
      </c>
      <c r="AZ384" s="86">
        <f t="shared" si="41"/>
        <v>170.6</v>
      </c>
      <c r="BA384" s="86">
        <f t="shared" si="41"/>
        <v>170.6</v>
      </c>
      <c r="BB384" s="86">
        <f t="shared" si="41"/>
        <v>170.6</v>
      </c>
      <c r="BC384" s="86">
        <f t="shared" si="41"/>
        <v>170.6</v>
      </c>
      <c r="BD384" s="86">
        <f t="shared" si="41"/>
        <v>170.6</v>
      </c>
      <c r="BE384" s="86">
        <f t="shared" si="41"/>
        <v>170.6</v>
      </c>
      <c r="BF384" s="86">
        <f t="shared" si="41"/>
        <v>170.6</v>
      </c>
      <c r="BG384" s="86">
        <f t="shared" si="41"/>
        <v>0</v>
      </c>
      <c r="BH384" s="86">
        <f t="shared" si="41"/>
        <v>0</v>
      </c>
      <c r="BI384" s="86">
        <f t="shared" si="41"/>
        <v>0</v>
      </c>
      <c r="BJ384" s="86">
        <f t="shared" si="41"/>
        <v>0</v>
      </c>
      <c r="BK384" s="86">
        <f t="shared" si="41"/>
        <v>0</v>
      </c>
    </row>
    <row r="385" spans="4:63">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6"/>
      <c r="AL385" s="66"/>
      <c r="AM385" s="66"/>
      <c r="AN385" s="66"/>
      <c r="AO385" s="66"/>
      <c r="AP385" s="66"/>
      <c r="AQ385" s="66"/>
      <c r="AR385" s="66"/>
      <c r="AS385" s="66"/>
      <c r="AT385" s="66"/>
      <c r="AU385" s="66"/>
      <c r="AV385" s="66"/>
      <c r="AW385" s="66"/>
      <c r="AX385" s="66"/>
      <c r="AY385" s="66"/>
      <c r="AZ385" s="66"/>
      <c r="BA385" s="66"/>
      <c r="BB385" s="66"/>
      <c r="BC385" s="66"/>
      <c r="BD385" s="66"/>
      <c r="BE385" s="66"/>
      <c r="BF385" s="66"/>
      <c r="BG385" s="66"/>
      <c r="BH385" s="66"/>
      <c r="BI385" s="66"/>
      <c r="BJ385" s="66"/>
      <c r="BK385" s="66"/>
    </row>
    <row r="386" spans="4:63">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c r="AI386" s="66"/>
      <c r="AJ386" s="66"/>
      <c r="AK386" s="66"/>
      <c r="AL386" s="66"/>
      <c r="AM386" s="66"/>
      <c r="AN386" s="66"/>
      <c r="AO386" s="66"/>
      <c r="AP386" s="66"/>
      <c r="AQ386" s="66"/>
      <c r="AR386" s="66"/>
      <c r="AS386" s="66"/>
      <c r="AT386" s="66"/>
      <c r="AU386" s="66"/>
      <c r="AV386" s="66"/>
      <c r="AW386" s="66"/>
      <c r="AX386" s="66"/>
      <c r="AY386" s="66"/>
      <c r="AZ386" s="66"/>
      <c r="BA386" s="66"/>
      <c r="BB386" s="66"/>
      <c r="BC386" s="66"/>
      <c r="BD386" s="66"/>
      <c r="BE386" s="66"/>
      <c r="BF386" s="66"/>
      <c r="BG386" s="66"/>
      <c r="BH386" s="66"/>
      <c r="BI386" s="66"/>
      <c r="BJ386" s="66"/>
      <c r="BK386" s="66"/>
    </row>
    <row r="387" spans="4:63">
      <c r="D387" s="66"/>
      <c r="E387" s="66"/>
      <c r="F387" s="66"/>
      <c r="G387" s="66"/>
      <c r="H387" s="66"/>
      <c r="I387" s="66"/>
      <c r="J387" s="66"/>
      <c r="K387" s="66"/>
      <c r="L387" s="66"/>
      <c r="M387" s="66"/>
      <c r="N387" s="66"/>
      <c r="O387" s="66"/>
      <c r="P387" s="66"/>
      <c r="Q387" s="66"/>
      <c r="R387" s="66"/>
      <c r="S387" s="66"/>
      <c r="T387" s="66"/>
      <c r="U387" s="66"/>
      <c r="V387" s="66"/>
      <c r="W387" s="66"/>
      <c r="X387" s="66"/>
      <c r="Y387" s="66"/>
      <c r="Z387" s="66"/>
      <c r="AA387" s="66"/>
      <c r="AB387" s="66"/>
      <c r="AC387" s="66"/>
      <c r="AD387" s="66"/>
      <c r="AE387" s="66"/>
      <c r="AF387" s="66"/>
      <c r="AG387" s="66"/>
      <c r="AH387" s="66"/>
      <c r="AI387" s="66"/>
      <c r="AJ387" s="66"/>
      <c r="AK387" s="66"/>
      <c r="AL387" s="66"/>
      <c r="AM387" s="66"/>
      <c r="AN387" s="66"/>
      <c r="AO387" s="66"/>
      <c r="AP387" s="66"/>
      <c r="AQ387" s="66"/>
      <c r="AR387" s="66"/>
      <c r="AS387" s="66"/>
      <c r="AT387" s="66"/>
      <c r="AU387" s="66"/>
      <c r="AV387" s="66"/>
      <c r="AW387" s="66"/>
      <c r="AX387" s="66"/>
      <c r="AY387" s="66"/>
      <c r="AZ387" s="66"/>
      <c r="BA387" s="66"/>
      <c r="BB387" s="66"/>
      <c r="BC387" s="66"/>
      <c r="BD387" s="66"/>
      <c r="BE387" s="66"/>
      <c r="BF387" s="66"/>
      <c r="BG387" s="66"/>
      <c r="BH387" s="66"/>
      <c r="BI387" s="66"/>
      <c r="BJ387" s="66"/>
      <c r="BK387" s="66"/>
    </row>
    <row r="388" spans="4:63">
      <c r="D388" s="66"/>
      <c r="E388" s="66"/>
      <c r="F388" s="66"/>
      <c r="G388" s="66"/>
      <c r="H388" s="66"/>
      <c r="I388" s="66"/>
      <c r="J388" s="66"/>
      <c r="K388" s="66"/>
      <c r="L388" s="66"/>
      <c r="M388" s="66"/>
      <c r="N388" s="66"/>
      <c r="O388" s="66"/>
      <c r="P388" s="66"/>
      <c r="Q388" s="66"/>
      <c r="R388" s="66"/>
      <c r="S388" s="66"/>
      <c r="T388" s="66"/>
      <c r="U388" s="66"/>
      <c r="V388" s="66"/>
      <c r="W388" s="66"/>
      <c r="X388" s="66"/>
      <c r="Y388" s="66"/>
      <c r="Z388" s="66"/>
      <c r="AA388" s="66"/>
      <c r="AB388" s="66"/>
      <c r="AC388" s="66"/>
      <c r="AD388" s="66"/>
      <c r="AE388" s="66"/>
      <c r="AF388" s="66"/>
      <c r="AG388" s="66"/>
      <c r="AH388" s="66"/>
      <c r="AI388" s="66"/>
      <c r="AJ388" s="66"/>
      <c r="AK388" s="66"/>
      <c r="AL388" s="66"/>
      <c r="AM388" s="66"/>
      <c r="AN388" s="66"/>
      <c r="AO388" s="66"/>
      <c r="AP388" s="66"/>
      <c r="AQ388" s="66"/>
      <c r="AR388" s="66"/>
      <c r="AS388" s="66"/>
      <c r="AT388" s="66"/>
      <c r="AU388" s="66"/>
      <c r="AV388" s="66"/>
      <c r="AW388" s="66"/>
      <c r="AX388" s="66"/>
      <c r="AY388" s="66"/>
      <c r="AZ388" s="66"/>
      <c r="BA388" s="66"/>
      <c r="BB388" s="66"/>
      <c r="BC388" s="66"/>
      <c r="BD388" s="66"/>
      <c r="BE388" s="66"/>
      <c r="BF388" s="66"/>
      <c r="BG388" s="66"/>
      <c r="BH388" s="66"/>
      <c r="BI388" s="66"/>
      <c r="BJ388" s="66"/>
      <c r="BK388" s="66"/>
    </row>
    <row r="389" spans="4:63">
      <c r="D389" s="66"/>
      <c r="E389" s="66"/>
      <c r="F389" s="66"/>
      <c r="G389" s="66"/>
      <c r="H389" s="66"/>
      <c r="I389" s="66"/>
      <c r="J389" s="66"/>
      <c r="K389" s="66"/>
      <c r="L389" s="66"/>
      <c r="M389" s="66"/>
      <c r="N389" s="66"/>
      <c r="O389" s="66"/>
      <c r="P389" s="66"/>
      <c r="Q389" s="66"/>
      <c r="R389" s="66"/>
      <c r="S389" s="66"/>
      <c r="T389" s="66"/>
      <c r="U389" s="66"/>
      <c r="V389" s="66"/>
      <c r="W389" s="66"/>
      <c r="X389" s="66"/>
      <c r="Y389" s="66"/>
      <c r="Z389" s="66"/>
      <c r="AA389" s="66"/>
      <c r="AB389" s="66"/>
      <c r="AC389" s="66"/>
      <c r="AD389" s="66"/>
      <c r="AE389" s="66"/>
      <c r="AF389" s="66"/>
      <c r="AG389" s="66"/>
      <c r="AH389" s="66"/>
      <c r="AI389" s="66"/>
      <c r="AJ389" s="66"/>
      <c r="AK389" s="66"/>
      <c r="AL389" s="66"/>
      <c r="AM389" s="66"/>
      <c r="AN389" s="66"/>
      <c r="AO389" s="66"/>
      <c r="AP389" s="66"/>
      <c r="AQ389" s="66"/>
      <c r="AR389" s="66"/>
      <c r="AS389" s="66"/>
      <c r="AT389" s="66"/>
      <c r="AU389" s="66"/>
      <c r="AV389" s="66"/>
      <c r="AW389" s="66"/>
      <c r="AX389" s="66"/>
      <c r="AY389" s="66"/>
      <c r="AZ389" s="66"/>
      <c r="BA389" s="66"/>
      <c r="BB389" s="66"/>
      <c r="BC389" s="66"/>
      <c r="BD389" s="66"/>
      <c r="BE389" s="66"/>
      <c r="BF389" s="66"/>
      <c r="BG389" s="66"/>
      <c r="BH389" s="66"/>
      <c r="BI389" s="66"/>
      <c r="BJ389" s="66"/>
      <c r="BK389" s="66"/>
    </row>
    <row r="390" spans="4:63">
      <c r="D390" s="66"/>
      <c r="E390" s="66"/>
      <c r="F390" s="66"/>
      <c r="G390" s="66"/>
      <c r="H390" s="66"/>
      <c r="I390" s="66"/>
      <c r="J390" s="66"/>
      <c r="K390" s="66"/>
      <c r="L390" s="66"/>
      <c r="M390" s="66"/>
      <c r="N390" s="66"/>
      <c r="O390" s="66"/>
      <c r="P390" s="66"/>
      <c r="Q390" s="66"/>
      <c r="R390" s="66"/>
      <c r="S390" s="66"/>
      <c r="T390" s="66"/>
      <c r="U390" s="66"/>
      <c r="V390" s="66"/>
      <c r="W390" s="66"/>
      <c r="X390" s="66"/>
      <c r="Y390" s="66"/>
      <c r="Z390" s="66"/>
      <c r="AA390" s="66"/>
      <c r="AB390" s="66"/>
      <c r="AC390" s="66"/>
      <c r="AD390" s="66"/>
      <c r="AE390" s="66"/>
      <c r="AF390" s="66"/>
      <c r="AG390" s="66"/>
      <c r="AH390" s="66"/>
      <c r="AI390" s="66"/>
      <c r="AJ390" s="66"/>
      <c r="AK390" s="66"/>
      <c r="AL390" s="66"/>
      <c r="AM390" s="66"/>
      <c r="AN390" s="66"/>
      <c r="AO390" s="66"/>
      <c r="AP390" s="66"/>
      <c r="AQ390" s="66"/>
      <c r="AR390" s="66"/>
      <c r="AS390" s="66"/>
      <c r="AT390" s="66"/>
      <c r="AU390" s="66"/>
      <c r="AV390" s="66"/>
      <c r="AW390" s="66"/>
      <c r="AX390" s="66"/>
      <c r="AY390" s="66"/>
      <c r="AZ390" s="66"/>
      <c r="BA390" s="66"/>
      <c r="BB390" s="66"/>
      <c r="BC390" s="66"/>
      <c r="BD390" s="66"/>
      <c r="BE390" s="66"/>
      <c r="BF390" s="66"/>
      <c r="BG390" s="66"/>
      <c r="BH390" s="66"/>
      <c r="BI390" s="66"/>
      <c r="BJ390" s="66"/>
      <c r="BK390" s="66"/>
    </row>
    <row r="392" spans="4:63">
      <c r="D392" s="66"/>
      <c r="E392" s="66"/>
      <c r="F392" s="66"/>
      <c r="G392" s="66"/>
      <c r="H392" s="66"/>
      <c r="I392" s="66"/>
      <c r="J392" s="66"/>
      <c r="K392" s="66"/>
      <c r="L392" s="66"/>
      <c r="M392" s="66"/>
      <c r="N392" s="66"/>
      <c r="O392" s="66"/>
      <c r="P392" s="66"/>
      <c r="Q392" s="66"/>
      <c r="R392" s="66"/>
      <c r="S392" s="66"/>
      <c r="T392" s="66"/>
      <c r="U392" s="66"/>
      <c r="V392" s="66"/>
      <c r="W392" s="66"/>
      <c r="X392" s="66"/>
      <c r="Y392" s="66"/>
      <c r="Z392" s="66"/>
      <c r="AA392" s="66"/>
      <c r="AB392" s="66"/>
      <c r="AC392" s="66"/>
      <c r="AD392" s="66"/>
      <c r="AE392" s="66"/>
      <c r="AF392" s="66"/>
      <c r="AG392" s="66"/>
      <c r="AH392" s="66"/>
      <c r="AI392" s="66"/>
      <c r="AJ392" s="66"/>
      <c r="AK392" s="66"/>
      <c r="AL392" s="66"/>
      <c r="AM392" s="66"/>
      <c r="AN392" s="66"/>
      <c r="AO392" s="66"/>
      <c r="AP392" s="66"/>
      <c r="AQ392" s="66"/>
      <c r="AR392" s="66"/>
      <c r="AS392" s="66"/>
      <c r="AT392" s="66"/>
      <c r="AU392" s="66"/>
      <c r="AV392" s="66"/>
      <c r="AW392" s="66"/>
      <c r="AX392" s="66"/>
      <c r="AY392" s="66"/>
      <c r="AZ392" s="66"/>
      <c r="BA392" s="66"/>
      <c r="BB392" s="66"/>
      <c r="BC392" s="66"/>
      <c r="BD392" s="66"/>
      <c r="BE392" s="66"/>
      <c r="BF392" s="66"/>
      <c r="BG392" s="66"/>
      <c r="BH392" s="66"/>
      <c r="BI392" s="66"/>
      <c r="BJ392" s="66"/>
      <c r="BK392" s="66"/>
    </row>
    <row r="393" spans="4:63">
      <c r="D393" s="66"/>
      <c r="E393" s="66"/>
      <c r="F393" s="66"/>
      <c r="G393" s="66"/>
      <c r="H393" s="66"/>
      <c r="I393" s="66"/>
      <c r="J393" s="66"/>
      <c r="K393" s="66"/>
      <c r="L393" s="66"/>
      <c r="M393" s="66"/>
      <c r="N393" s="66"/>
      <c r="O393" s="66"/>
      <c r="P393" s="66"/>
      <c r="Q393" s="66"/>
      <c r="R393" s="66"/>
      <c r="S393" s="66"/>
      <c r="T393" s="66"/>
      <c r="U393" s="66"/>
      <c r="V393" s="66"/>
      <c r="W393" s="66"/>
      <c r="X393" s="66"/>
      <c r="Y393" s="66"/>
      <c r="Z393" s="66"/>
      <c r="AA393" s="66"/>
      <c r="AB393" s="66"/>
      <c r="AC393" s="66"/>
      <c r="AD393" s="66"/>
      <c r="AE393" s="66"/>
      <c r="AF393" s="66"/>
      <c r="AG393" s="66"/>
      <c r="AH393" s="66"/>
      <c r="AI393" s="66"/>
      <c r="AJ393" s="66"/>
      <c r="AK393" s="66"/>
      <c r="AL393" s="66"/>
      <c r="AM393" s="66"/>
      <c r="AN393" s="66"/>
      <c r="AO393" s="66"/>
      <c r="AP393" s="66"/>
      <c r="AQ393" s="66"/>
      <c r="AR393" s="66"/>
      <c r="AS393" s="66"/>
      <c r="AT393" s="66"/>
      <c r="AU393" s="66"/>
      <c r="AV393" s="66"/>
      <c r="AW393" s="66"/>
      <c r="AX393" s="66"/>
      <c r="AY393" s="66"/>
      <c r="AZ393" s="66"/>
      <c r="BA393" s="66"/>
      <c r="BB393" s="66"/>
      <c r="BC393" s="66"/>
      <c r="BD393" s="66"/>
      <c r="BE393" s="66"/>
      <c r="BF393" s="66"/>
      <c r="BG393" s="66"/>
      <c r="BH393" s="66"/>
      <c r="BI393" s="66"/>
      <c r="BJ393" s="66"/>
      <c r="BK393" s="66"/>
    </row>
    <row r="394" spans="4:63">
      <c r="D394" s="66"/>
      <c r="E394" s="66"/>
      <c r="F394" s="66"/>
      <c r="G394" s="66"/>
      <c r="H394" s="66"/>
      <c r="I394" s="66"/>
      <c r="J394" s="66"/>
      <c r="K394" s="66"/>
      <c r="L394" s="66"/>
      <c r="M394" s="66"/>
      <c r="N394" s="66"/>
      <c r="O394" s="66"/>
      <c r="P394" s="66"/>
      <c r="Q394" s="66"/>
      <c r="R394" s="66"/>
      <c r="S394" s="66"/>
      <c r="T394" s="66"/>
      <c r="U394" s="66"/>
      <c r="V394" s="66"/>
      <c r="W394" s="66"/>
      <c r="X394" s="66"/>
      <c r="Y394" s="66"/>
      <c r="Z394" s="66"/>
      <c r="AA394" s="66"/>
      <c r="AB394" s="66"/>
      <c r="AC394" s="66"/>
      <c r="AD394" s="66"/>
      <c r="AE394" s="66"/>
      <c r="AF394" s="66"/>
      <c r="AG394" s="66"/>
      <c r="AH394" s="66"/>
      <c r="AI394" s="66"/>
      <c r="AJ394" s="66"/>
      <c r="AK394" s="66"/>
      <c r="AL394" s="66"/>
      <c r="AM394" s="66"/>
      <c r="AN394" s="66"/>
      <c r="AO394" s="66"/>
      <c r="AP394" s="66"/>
      <c r="AQ394" s="66"/>
      <c r="AR394" s="66"/>
      <c r="AS394" s="66"/>
      <c r="AT394" s="66"/>
      <c r="AU394" s="66"/>
      <c r="AV394" s="66"/>
      <c r="AW394" s="66"/>
      <c r="AX394" s="66"/>
      <c r="AY394" s="66"/>
      <c r="AZ394" s="66"/>
      <c r="BA394" s="66"/>
      <c r="BB394" s="66"/>
      <c r="BC394" s="66"/>
      <c r="BD394" s="66"/>
      <c r="BE394" s="66"/>
      <c r="BF394" s="66"/>
      <c r="BG394" s="66"/>
      <c r="BH394" s="66"/>
      <c r="BI394" s="66"/>
      <c r="BJ394" s="66"/>
      <c r="BK394" s="66"/>
    </row>
    <row r="395" spans="4:63">
      <c r="D395" s="66"/>
      <c r="E395" s="66"/>
      <c r="F395" s="66"/>
      <c r="G395" s="66"/>
      <c r="H395" s="66"/>
      <c r="I395" s="66"/>
      <c r="J395" s="66"/>
      <c r="K395" s="66"/>
      <c r="L395" s="66"/>
      <c r="M395" s="66"/>
      <c r="N395" s="66"/>
      <c r="O395" s="66"/>
      <c r="P395" s="66"/>
      <c r="Q395" s="66"/>
      <c r="R395" s="66"/>
      <c r="S395" s="66"/>
      <c r="T395" s="66"/>
      <c r="U395" s="66"/>
      <c r="V395" s="66"/>
      <c r="W395" s="66"/>
      <c r="X395" s="66"/>
      <c r="Y395" s="66"/>
      <c r="Z395" s="66"/>
      <c r="AA395" s="66"/>
      <c r="AB395" s="66"/>
      <c r="AC395" s="66"/>
      <c r="AD395" s="66"/>
      <c r="AE395" s="66"/>
      <c r="AF395" s="66"/>
      <c r="AG395" s="66"/>
      <c r="AH395" s="66"/>
      <c r="AI395" s="66"/>
      <c r="AJ395" s="66"/>
      <c r="AK395" s="66"/>
      <c r="AL395" s="66"/>
      <c r="AM395" s="66"/>
      <c r="AN395" s="66"/>
      <c r="AO395" s="66"/>
      <c r="AP395" s="66"/>
      <c r="AQ395" s="66"/>
      <c r="AR395" s="66"/>
      <c r="AS395" s="66"/>
      <c r="AT395" s="66"/>
      <c r="AU395" s="66"/>
      <c r="AV395" s="66"/>
      <c r="AW395" s="66"/>
      <c r="AX395" s="66"/>
      <c r="AY395" s="66"/>
      <c r="AZ395" s="66"/>
      <c r="BA395" s="66"/>
      <c r="BB395" s="66"/>
      <c r="BC395" s="66"/>
      <c r="BD395" s="66"/>
      <c r="BE395" s="66"/>
      <c r="BF395" s="66"/>
      <c r="BG395" s="66"/>
      <c r="BH395" s="66"/>
      <c r="BI395" s="66"/>
      <c r="BJ395" s="66"/>
      <c r="BK395" s="66"/>
    </row>
    <row r="396" spans="4:63">
      <c r="D396" s="66"/>
      <c r="E396" s="66"/>
      <c r="F396" s="66"/>
      <c r="G396" s="66"/>
      <c r="H396" s="66"/>
      <c r="I396" s="66"/>
      <c r="J396" s="66"/>
      <c r="K396" s="66"/>
      <c r="L396" s="66"/>
      <c r="M396" s="66"/>
      <c r="N396" s="66"/>
      <c r="O396" s="66"/>
      <c r="P396" s="66"/>
      <c r="Q396" s="66"/>
      <c r="R396" s="66"/>
      <c r="S396" s="66"/>
      <c r="T396" s="66"/>
      <c r="U396" s="66"/>
      <c r="V396" s="66"/>
      <c r="W396" s="66"/>
      <c r="X396" s="66"/>
      <c r="Y396" s="66"/>
      <c r="Z396" s="66"/>
      <c r="AA396" s="66"/>
      <c r="AB396" s="66"/>
      <c r="AC396" s="66"/>
      <c r="AD396" s="66"/>
      <c r="AE396" s="66"/>
      <c r="AF396" s="66"/>
      <c r="AG396" s="66"/>
      <c r="AH396" s="66"/>
      <c r="AI396" s="66"/>
      <c r="AJ396" s="66"/>
      <c r="AK396" s="66"/>
      <c r="AL396" s="66"/>
      <c r="AM396" s="66"/>
      <c r="AN396" s="66"/>
      <c r="AO396" s="66"/>
      <c r="AP396" s="66"/>
      <c r="AQ396" s="66"/>
      <c r="AR396" s="66"/>
      <c r="AS396" s="66"/>
      <c r="AT396" s="66"/>
      <c r="AU396" s="66"/>
      <c r="AV396" s="66"/>
      <c r="AW396" s="66"/>
      <c r="AX396" s="66"/>
      <c r="AY396" s="66"/>
      <c r="AZ396" s="66"/>
      <c r="BA396" s="66"/>
      <c r="BB396" s="66"/>
      <c r="BC396" s="66"/>
      <c r="BD396" s="66"/>
      <c r="BE396" s="66"/>
      <c r="BF396" s="66"/>
      <c r="BG396" s="66"/>
      <c r="BH396" s="66"/>
      <c r="BI396" s="66"/>
      <c r="BJ396" s="66"/>
      <c r="BK396" s="66"/>
    </row>
    <row r="397" spans="4:63">
      <c r="D397" s="66"/>
      <c r="E397" s="66"/>
      <c r="F397" s="66"/>
      <c r="G397" s="66"/>
      <c r="H397" s="66"/>
      <c r="I397" s="66"/>
      <c r="J397" s="66"/>
      <c r="K397" s="66"/>
      <c r="L397" s="66"/>
      <c r="M397" s="66"/>
      <c r="N397" s="66"/>
      <c r="O397" s="66"/>
      <c r="P397" s="66"/>
      <c r="Q397" s="66"/>
      <c r="R397" s="66"/>
      <c r="S397" s="66"/>
      <c r="T397" s="66"/>
      <c r="U397" s="66"/>
      <c r="V397" s="66"/>
      <c r="W397" s="66"/>
      <c r="X397" s="66"/>
      <c r="Y397" s="66"/>
      <c r="Z397" s="66"/>
      <c r="AA397" s="66"/>
      <c r="AB397" s="66"/>
      <c r="AC397" s="66"/>
      <c r="AD397" s="66"/>
      <c r="AE397" s="66"/>
      <c r="AF397" s="66"/>
      <c r="AG397" s="66"/>
      <c r="AH397" s="66"/>
      <c r="AI397" s="66"/>
      <c r="AJ397" s="66"/>
      <c r="AK397" s="66"/>
      <c r="AL397" s="66"/>
      <c r="AM397" s="66"/>
      <c r="AN397" s="66"/>
      <c r="AO397" s="66"/>
      <c r="AP397" s="66"/>
      <c r="AQ397" s="66"/>
      <c r="AR397" s="66"/>
      <c r="AS397" s="66"/>
      <c r="AT397" s="66"/>
      <c r="AU397" s="66"/>
      <c r="AV397" s="66"/>
      <c r="AW397" s="66"/>
      <c r="AX397" s="66"/>
      <c r="AY397" s="66"/>
      <c r="AZ397" s="66"/>
      <c r="BA397" s="66"/>
      <c r="BB397" s="66"/>
      <c r="BC397" s="66"/>
      <c r="BD397" s="66"/>
      <c r="BE397" s="66"/>
      <c r="BF397" s="66"/>
      <c r="BG397" s="66"/>
      <c r="BH397" s="66"/>
      <c r="BI397" s="66"/>
      <c r="BJ397" s="66"/>
      <c r="BK397" s="66"/>
    </row>
    <row r="398" spans="4:63">
      <c r="D398" s="66"/>
      <c r="E398" s="66"/>
      <c r="F398" s="66"/>
      <c r="G398" s="66"/>
      <c r="H398" s="66"/>
      <c r="I398" s="66"/>
      <c r="J398" s="66"/>
      <c r="K398" s="66"/>
      <c r="L398" s="66"/>
      <c r="M398" s="66"/>
      <c r="N398" s="66"/>
      <c r="O398" s="66"/>
      <c r="P398" s="66"/>
      <c r="Q398" s="66"/>
      <c r="R398" s="66"/>
      <c r="S398" s="66"/>
      <c r="T398" s="66"/>
      <c r="U398" s="66"/>
      <c r="V398" s="66"/>
      <c r="W398" s="66"/>
      <c r="X398" s="66"/>
      <c r="Y398" s="66"/>
      <c r="Z398" s="66"/>
      <c r="AA398" s="66"/>
      <c r="AB398" s="66"/>
      <c r="AC398" s="66"/>
      <c r="AD398" s="66"/>
      <c r="AE398" s="66"/>
      <c r="AF398" s="66"/>
      <c r="AG398" s="66"/>
      <c r="AH398" s="66"/>
      <c r="AI398" s="66"/>
      <c r="AJ398" s="66"/>
      <c r="AK398" s="66"/>
      <c r="AL398" s="66"/>
      <c r="AM398" s="66"/>
      <c r="AN398" s="66"/>
      <c r="AO398" s="66"/>
      <c r="AP398" s="66"/>
      <c r="AQ398" s="66"/>
      <c r="AR398" s="66"/>
      <c r="AS398" s="66"/>
      <c r="AT398" s="66"/>
      <c r="AU398" s="66"/>
      <c r="AV398" s="66"/>
      <c r="AW398" s="66"/>
      <c r="AX398" s="66"/>
      <c r="AY398" s="66"/>
      <c r="AZ398" s="66"/>
      <c r="BA398" s="66"/>
      <c r="BB398" s="66"/>
      <c r="BC398" s="66"/>
      <c r="BD398" s="66"/>
      <c r="BE398" s="66"/>
      <c r="BF398" s="66"/>
      <c r="BG398" s="66"/>
      <c r="BH398" s="66"/>
      <c r="BI398" s="66"/>
      <c r="BJ398" s="66"/>
      <c r="BK398" s="66"/>
    </row>
  </sheetData>
  <phoneticPr fontId="12"/>
  <pageMargins left="0.59055118110236215" right="0.59055118110236215" top="0.70866141732283472" bottom="0.59055118110236215" header="0.43307086614173229" footer="0.31496062992125989"/>
  <pageSetup paperSize="9" fitToWidth="3" orientation="landscape" horizontalDpi="300" verticalDpi="300" r:id="rId1"/>
  <headerFooter>
    <oddHeader>&amp;L&amp;"-,太字"&amp;16&amp;K990099■　キャッシュフロー表（将来の予測収支）</oddHeader>
    <oddFooter>&amp;R&amp;P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2:N36"/>
  <sheetViews>
    <sheetView tabSelected="1" zoomScaleNormal="100" workbookViewId="0"/>
  </sheetViews>
  <sheetFormatPr defaultRowHeight="13.5"/>
  <cols>
    <col min="1" max="1" width="9" customWidth="1"/>
    <col min="14" max="14" width="15.625" bestFit="1" customWidth="1"/>
  </cols>
  <sheetData>
    <row r="2" spans="1:14">
      <c r="M2" s="3"/>
      <c r="N2" s="1"/>
    </row>
    <row r="14" spans="1:14" ht="28.5">
      <c r="A14" s="320" t="s">
        <v>1004</v>
      </c>
      <c r="B14" s="320"/>
      <c r="C14" s="320"/>
      <c r="D14" s="320"/>
      <c r="E14" s="320"/>
      <c r="F14" s="320"/>
      <c r="G14" s="320"/>
      <c r="H14" s="320"/>
      <c r="I14" s="320"/>
      <c r="J14" s="320"/>
      <c r="K14" s="320"/>
      <c r="L14" s="320"/>
      <c r="M14" s="320"/>
      <c r="N14" s="320"/>
    </row>
    <row r="17" spans="6:6" ht="24">
      <c r="F17" s="2" t="str">
        <f>IF(ご家族情報!B15=" ","",ご家族情報!B15 &amp; "様")</f>
        <v/>
      </c>
    </row>
    <row r="33" spans="2:14">
      <c r="B33" t="s">
        <v>1005</v>
      </c>
    </row>
    <row r="34" spans="2:14">
      <c r="N34" s="166">
        <v>45741</v>
      </c>
    </row>
    <row r="35" spans="2:14">
      <c r="B35" t="s">
        <v>1006</v>
      </c>
    </row>
    <row r="36" spans="2:14">
      <c r="N36" s="14" t="s">
        <v>1007</v>
      </c>
    </row>
  </sheetData>
  <mergeCells count="1">
    <mergeCell ref="A14:N14"/>
  </mergeCells>
  <phoneticPr fontId="1"/>
  <pageMargins left="0.59055118110236227" right="0.59055118110236227" top="0.59055118110236227" bottom="0.59055118110236227"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2:P34"/>
  <sheetViews>
    <sheetView zoomScaleNormal="100" workbookViewId="0">
      <selection activeCell="B34" sqref="B34"/>
    </sheetView>
  </sheetViews>
  <sheetFormatPr defaultRowHeight="13.5"/>
  <cols>
    <col min="1" max="1" width="4.125" customWidth="1"/>
    <col min="2" max="2" width="8.625" customWidth="1"/>
    <col min="3" max="4" width="10.25" bestFit="1" customWidth="1"/>
    <col min="5" max="5" width="3.375" customWidth="1"/>
    <col min="6" max="6" width="15.625" bestFit="1" customWidth="1"/>
    <col min="7" max="7" width="6.375" customWidth="1"/>
    <col min="8" max="8" width="5.25" bestFit="1" customWidth="1"/>
    <col min="9" max="9" width="2.5" customWidth="1"/>
    <col min="11" max="12" width="10.25" bestFit="1" customWidth="1"/>
    <col min="13" max="13" width="3.375" bestFit="1" customWidth="1"/>
    <col min="14" max="14" width="15.625" bestFit="1" customWidth="1"/>
    <col min="15" max="15" width="6.375" customWidth="1"/>
    <col min="16" max="16" width="5.25" bestFit="1" customWidth="1"/>
  </cols>
  <sheetData>
    <row r="2" spans="1:16" ht="14.25">
      <c r="A2" s="59" t="s">
        <v>19</v>
      </c>
    </row>
    <row r="3" spans="1:16" ht="18.75" customHeight="1">
      <c r="B3" s="217" t="s">
        <v>686</v>
      </c>
      <c r="C3" s="35"/>
      <c r="D3" s="35"/>
      <c r="E3" s="35"/>
      <c r="F3" s="217" t="s">
        <v>9</v>
      </c>
      <c r="G3" s="217" t="s">
        <v>10</v>
      </c>
      <c r="H3" s="217" t="s">
        <v>11</v>
      </c>
      <c r="J3" s="217" t="s">
        <v>686</v>
      </c>
      <c r="K3" s="35"/>
      <c r="L3" s="35"/>
      <c r="M3" s="35"/>
      <c r="N3" s="217" t="s">
        <v>9</v>
      </c>
      <c r="O3" s="217" t="s">
        <v>10</v>
      </c>
      <c r="P3" s="217" t="s">
        <v>11</v>
      </c>
    </row>
    <row r="4" spans="1:16">
      <c r="B4" s="36" t="s">
        <v>997</v>
      </c>
      <c r="C4" s="19"/>
      <c r="D4" s="19"/>
      <c r="E4" s="19" t="str">
        <f>IF(AND(C4="",D4=""),"","様")</f>
        <v/>
      </c>
      <c r="F4" s="265" t="s">
        <v>998</v>
      </c>
      <c r="G4" s="266" t="s">
        <v>999</v>
      </c>
      <c r="H4" s="266" t="s">
        <v>1000</v>
      </c>
      <c r="J4" s="36"/>
      <c r="K4" s="19"/>
      <c r="L4" s="19"/>
      <c r="M4" s="19"/>
      <c r="N4" s="265"/>
      <c r="O4" s="266"/>
      <c r="P4" s="266"/>
    </row>
    <row r="5" spans="1:16">
      <c r="B5" s="36"/>
      <c r="C5" s="19"/>
      <c r="D5" s="19"/>
      <c r="E5" s="19"/>
      <c r="F5" s="265"/>
      <c r="G5" s="266"/>
      <c r="H5" s="266"/>
      <c r="J5" s="36"/>
      <c r="K5" s="19"/>
      <c r="L5" s="19"/>
      <c r="M5" s="19"/>
      <c r="N5" s="265"/>
      <c r="O5" s="266"/>
      <c r="P5" s="266"/>
    </row>
    <row r="6" spans="1:16">
      <c r="B6" s="36"/>
      <c r="C6" s="19"/>
      <c r="D6" s="19"/>
      <c r="E6" s="19"/>
      <c r="F6" s="265"/>
      <c r="G6" s="266"/>
      <c r="H6" s="266"/>
      <c r="J6" s="36"/>
      <c r="K6" s="19"/>
      <c r="L6" s="19"/>
      <c r="M6" s="19"/>
      <c r="N6" s="265"/>
      <c r="O6" s="266"/>
      <c r="P6" s="266"/>
    </row>
    <row r="7" spans="1:16">
      <c r="B7" s="36"/>
      <c r="C7" s="19"/>
      <c r="D7" s="19"/>
      <c r="E7" s="19"/>
      <c r="F7" s="20"/>
      <c r="G7" s="266"/>
      <c r="H7" s="266"/>
      <c r="J7" s="36"/>
      <c r="K7" s="19"/>
      <c r="L7" s="19"/>
      <c r="M7" s="19"/>
      <c r="N7" s="20"/>
      <c r="O7" s="266"/>
      <c r="P7" s="266"/>
    </row>
    <row r="8" spans="1:16">
      <c r="B8" s="36"/>
      <c r="C8" s="19"/>
      <c r="D8" s="19"/>
      <c r="E8" s="19"/>
      <c r="F8" s="20"/>
      <c r="G8" s="266"/>
      <c r="H8" s="266"/>
      <c r="J8" s="36"/>
      <c r="K8" s="19"/>
      <c r="L8" s="19"/>
      <c r="M8" s="19"/>
      <c r="N8" s="20"/>
      <c r="O8" s="266"/>
      <c r="P8" s="266"/>
    </row>
    <row r="9" spans="1:16">
      <c r="B9" s="36"/>
      <c r="C9" s="19"/>
      <c r="D9" s="19"/>
      <c r="E9" s="19"/>
      <c r="F9" s="20"/>
      <c r="G9" s="266"/>
      <c r="H9" s="266"/>
      <c r="J9" s="36"/>
      <c r="K9" s="19"/>
      <c r="L9" s="19"/>
      <c r="M9" s="19"/>
      <c r="N9" s="20"/>
      <c r="O9" s="266"/>
      <c r="P9" s="266"/>
    </row>
    <row r="11" spans="1:16">
      <c r="B11" t="s">
        <v>1001</v>
      </c>
      <c r="C11" s="3"/>
      <c r="D11" s="3"/>
      <c r="E11" s="3"/>
      <c r="F11" s="149"/>
      <c r="K11" s="3"/>
      <c r="L11" s="3"/>
      <c r="M11" s="3"/>
      <c r="N11" s="149"/>
    </row>
    <row r="14" spans="1:16" hidden="1">
      <c r="B14" s="321" t="s">
        <v>690</v>
      </c>
      <c r="C14" s="321"/>
      <c r="D14" s="321" t="s">
        <v>691</v>
      </c>
      <c r="E14" s="321"/>
      <c r="F14" s="321"/>
      <c r="G14" s="321" t="s">
        <v>692</v>
      </c>
      <c r="H14" s="321"/>
      <c r="J14" s="321" t="s">
        <v>690</v>
      </c>
      <c r="K14" s="321"/>
      <c r="L14" s="321" t="s">
        <v>691</v>
      </c>
      <c r="M14" s="321"/>
      <c r="N14" s="321"/>
      <c r="O14" s="321" t="s">
        <v>692</v>
      </c>
      <c r="P14" s="321"/>
    </row>
    <row r="15" spans="1:16" hidden="1">
      <c r="B15" s="322" t="str">
        <f t="shared" ref="B15:B20" si="0">C4&amp;" "&amp;D4</f>
        <v xml:space="preserve"> </v>
      </c>
      <c r="C15" s="322"/>
      <c r="D15" s="322" t="str">
        <f t="shared" ref="D15:D20" si="1">IF(D4="",G15,"("&amp;B4&amp;")"&amp;D4&amp;"様")</f>
        <v>世帯主</v>
      </c>
      <c r="E15" s="322"/>
      <c r="F15" s="322"/>
      <c r="G15" s="322" t="str">
        <f t="shared" ref="G15:G20" si="2">IF(D4="",B4,D4&amp;"様") &amp; ""</f>
        <v>世帯主</v>
      </c>
      <c r="H15" s="322"/>
      <c r="J15" s="322" t="str">
        <f t="shared" ref="J15:J20" si="3">K4&amp;" "&amp;L4</f>
        <v xml:space="preserve"> </v>
      </c>
      <c r="K15" s="322"/>
      <c r="L15" s="322" t="str">
        <f t="shared" ref="L15:L20" si="4">IF(L4="",O15,"("&amp;J4&amp;")"&amp;L4&amp;"様")</f>
        <v/>
      </c>
      <c r="M15" s="322"/>
      <c r="N15" s="322"/>
      <c r="O15" s="322" t="str">
        <f t="shared" ref="O15:O20" si="5">IF(L4="",J4,L4&amp;"様") &amp; ""</f>
        <v/>
      </c>
      <c r="P15" s="322"/>
    </row>
    <row r="16" spans="1:16" hidden="1">
      <c r="B16" s="322" t="str">
        <f t="shared" si="0"/>
        <v xml:space="preserve"> </v>
      </c>
      <c r="C16" s="322"/>
      <c r="D16" s="322" t="str">
        <f t="shared" si="1"/>
        <v/>
      </c>
      <c r="E16" s="322"/>
      <c r="F16" s="322"/>
      <c r="G16" s="322" t="str">
        <f t="shared" si="2"/>
        <v/>
      </c>
      <c r="H16" s="322"/>
      <c r="J16" s="322" t="str">
        <f t="shared" si="3"/>
        <v xml:space="preserve"> </v>
      </c>
      <c r="K16" s="322"/>
      <c r="L16" s="322" t="str">
        <f t="shared" si="4"/>
        <v/>
      </c>
      <c r="M16" s="322"/>
      <c r="N16" s="322"/>
      <c r="O16" s="322" t="str">
        <f t="shared" si="5"/>
        <v/>
      </c>
      <c r="P16" s="322"/>
    </row>
    <row r="17" spans="1:16" ht="14.25" hidden="1">
      <c r="A17" s="59"/>
      <c r="B17" s="322" t="str">
        <f t="shared" si="0"/>
        <v xml:space="preserve"> </v>
      </c>
      <c r="C17" s="322"/>
      <c r="D17" s="322" t="str">
        <f t="shared" si="1"/>
        <v/>
      </c>
      <c r="E17" s="322"/>
      <c r="F17" s="322"/>
      <c r="G17" s="322" t="str">
        <f t="shared" si="2"/>
        <v/>
      </c>
      <c r="H17" s="322"/>
      <c r="J17" s="322" t="str">
        <f t="shared" si="3"/>
        <v xml:space="preserve"> </v>
      </c>
      <c r="K17" s="322"/>
      <c r="L17" s="322" t="str">
        <f t="shared" si="4"/>
        <v/>
      </c>
      <c r="M17" s="322"/>
      <c r="N17" s="322"/>
      <c r="O17" s="322" t="str">
        <f t="shared" si="5"/>
        <v/>
      </c>
      <c r="P17" s="322"/>
    </row>
    <row r="18" spans="1:16" hidden="1">
      <c r="B18" s="322" t="str">
        <f t="shared" si="0"/>
        <v xml:space="preserve"> </v>
      </c>
      <c r="C18" s="322"/>
      <c r="D18" s="322" t="str">
        <f t="shared" si="1"/>
        <v/>
      </c>
      <c r="E18" s="322"/>
      <c r="F18" s="322"/>
      <c r="G18" s="322" t="str">
        <f t="shared" si="2"/>
        <v/>
      </c>
      <c r="H18" s="322"/>
      <c r="J18" s="322" t="str">
        <f t="shared" si="3"/>
        <v xml:space="preserve"> </v>
      </c>
      <c r="K18" s="322"/>
      <c r="L18" s="322" t="str">
        <f t="shared" si="4"/>
        <v/>
      </c>
      <c r="M18" s="322"/>
      <c r="N18" s="322"/>
      <c r="O18" s="322" t="str">
        <f t="shared" si="5"/>
        <v/>
      </c>
      <c r="P18" s="322"/>
    </row>
    <row r="19" spans="1:16" hidden="1">
      <c r="B19" s="322" t="str">
        <f t="shared" si="0"/>
        <v xml:space="preserve"> </v>
      </c>
      <c r="C19" s="322"/>
      <c r="D19" s="322" t="str">
        <f t="shared" si="1"/>
        <v/>
      </c>
      <c r="E19" s="322"/>
      <c r="F19" s="322"/>
      <c r="G19" s="322" t="str">
        <f t="shared" si="2"/>
        <v/>
      </c>
      <c r="H19" s="322"/>
      <c r="J19" s="322" t="str">
        <f t="shared" si="3"/>
        <v xml:space="preserve"> </v>
      </c>
      <c r="K19" s="322"/>
      <c r="L19" s="322" t="str">
        <f t="shared" si="4"/>
        <v/>
      </c>
      <c r="M19" s="322"/>
      <c r="N19" s="322"/>
      <c r="O19" s="322" t="str">
        <f t="shared" si="5"/>
        <v/>
      </c>
      <c r="P19" s="322"/>
    </row>
    <row r="20" spans="1:16" hidden="1">
      <c r="B20" s="322" t="str">
        <f t="shared" si="0"/>
        <v xml:space="preserve"> </v>
      </c>
      <c r="C20" s="322"/>
      <c r="D20" s="322" t="str">
        <f t="shared" si="1"/>
        <v/>
      </c>
      <c r="E20" s="322"/>
      <c r="F20" s="322"/>
      <c r="G20" s="322" t="str">
        <f t="shared" si="2"/>
        <v/>
      </c>
      <c r="H20" s="322"/>
      <c r="J20" s="322" t="str">
        <f t="shared" si="3"/>
        <v xml:space="preserve"> </v>
      </c>
      <c r="K20" s="322"/>
      <c r="L20" s="322" t="str">
        <f t="shared" si="4"/>
        <v/>
      </c>
      <c r="M20" s="322"/>
      <c r="N20" s="322"/>
      <c r="O20" s="322" t="str">
        <f t="shared" si="5"/>
        <v/>
      </c>
      <c r="P20" s="322"/>
    </row>
    <row r="29" spans="1:16" ht="14.25">
      <c r="A29" s="59" t="s">
        <v>1002</v>
      </c>
    </row>
    <row r="30" spans="1:16">
      <c r="B30" t="s">
        <v>1003</v>
      </c>
    </row>
    <row r="32" spans="1:16" ht="18.75" customHeight="1">
      <c r="B32" t="s">
        <v>2</v>
      </c>
      <c r="F32" s="6">
        <f>BigCF!D254</f>
        <v>400</v>
      </c>
    </row>
    <row r="33" spans="2:6" ht="18.75" customHeight="1">
      <c r="B33" s="134"/>
      <c r="C33" s="134"/>
      <c r="D33" s="134"/>
      <c r="E33" s="134"/>
      <c r="F33" s="315"/>
    </row>
    <row r="34" spans="2:6" ht="18.75" customHeight="1">
      <c r="B34" t="s">
        <v>994</v>
      </c>
      <c r="F34" s="314"/>
    </row>
  </sheetData>
  <mergeCells count="42">
    <mergeCell ref="L20:N20"/>
    <mergeCell ref="O20:P20"/>
    <mergeCell ref="L16:N16"/>
    <mergeCell ref="O16:P16"/>
    <mergeCell ref="J17:K17"/>
    <mergeCell ref="L17:N17"/>
    <mergeCell ref="O17:P17"/>
    <mergeCell ref="J16:K16"/>
    <mergeCell ref="J18:K18"/>
    <mergeCell ref="L18:N18"/>
    <mergeCell ref="O18:P18"/>
    <mergeCell ref="J19:K19"/>
    <mergeCell ref="L19:N19"/>
    <mergeCell ref="O19:P19"/>
    <mergeCell ref="J20:K20"/>
    <mergeCell ref="B20:C20"/>
    <mergeCell ref="D20:F20"/>
    <mergeCell ref="G20:H20"/>
    <mergeCell ref="B18:C18"/>
    <mergeCell ref="D18:F18"/>
    <mergeCell ref="G18:H18"/>
    <mergeCell ref="B19:C19"/>
    <mergeCell ref="D19:F19"/>
    <mergeCell ref="G19:H19"/>
    <mergeCell ref="J14:K14"/>
    <mergeCell ref="L14:N14"/>
    <mergeCell ref="O14:P14"/>
    <mergeCell ref="J15:K15"/>
    <mergeCell ref="L15:N15"/>
    <mergeCell ref="O15:P15"/>
    <mergeCell ref="B16:C16"/>
    <mergeCell ref="D16:F16"/>
    <mergeCell ref="G16:H16"/>
    <mergeCell ref="B17:C17"/>
    <mergeCell ref="D17:F17"/>
    <mergeCell ref="G17:H17"/>
    <mergeCell ref="B14:C14"/>
    <mergeCell ref="D14:F14"/>
    <mergeCell ref="G14:H14"/>
    <mergeCell ref="B15:C15"/>
    <mergeCell ref="D15:F15"/>
    <mergeCell ref="G15:H15"/>
  </mergeCells>
  <phoneticPr fontId="1"/>
  <pageMargins left="0.59055118110236215" right="0.59055118110236215" top="0.70866141732283472" bottom="0.59055118110236215" header="0.43307086614173229" footer="0.31496062992125989"/>
  <pageSetup paperSize="9" orientation="landscape" horizontalDpi="300" verticalDpi="300" r:id="rId1"/>
  <headerFooter>
    <oddHeader>&amp;L&amp;"-,太字"&amp;16&amp;K990099■　ご家族の情報</oddHeader>
    <oddFooter>&amp;R&amp;P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pageSetUpPr fitToPage="1"/>
  </sheetPr>
  <dimension ref="B6:N32"/>
  <sheetViews>
    <sheetView topLeftCell="A10" zoomScaleNormal="100" workbookViewId="0"/>
  </sheetViews>
  <sheetFormatPr defaultRowHeight="13.5"/>
  <cols>
    <col min="1" max="1" width="9" customWidth="1"/>
    <col min="14" max="14" width="15.625" bestFit="1" customWidth="1"/>
  </cols>
  <sheetData>
    <row r="6" spans="2:14">
      <c r="M6" s="3"/>
      <c r="N6" s="1"/>
    </row>
    <row r="11" spans="2:14" ht="30.75">
      <c r="B11" s="158"/>
      <c r="C11" s="158" t="s">
        <v>579</v>
      </c>
      <c r="D11" s="158"/>
      <c r="E11" s="158"/>
      <c r="F11" s="158"/>
      <c r="G11" s="158"/>
      <c r="H11" s="158"/>
      <c r="I11" s="158"/>
      <c r="J11" s="158"/>
      <c r="K11" s="158"/>
      <c r="L11" s="158"/>
      <c r="M11" s="158"/>
      <c r="N11" s="158"/>
    </row>
    <row r="22" spans="3:14" ht="17.25">
      <c r="C22" s="9" t="s">
        <v>576</v>
      </c>
    </row>
    <row r="23" spans="3:14" ht="17.25">
      <c r="C23" s="9" t="s">
        <v>577</v>
      </c>
    </row>
    <row r="24" spans="3:14" ht="17.25">
      <c r="C24" s="9" t="s">
        <v>44</v>
      </c>
    </row>
    <row r="25" spans="3:14" ht="17.25">
      <c r="C25" s="9"/>
    </row>
    <row r="26" spans="3:14" ht="17.25">
      <c r="C26" s="9" t="s">
        <v>43</v>
      </c>
    </row>
    <row r="27" spans="3:14" ht="17.25">
      <c r="C27" s="9" t="s">
        <v>578</v>
      </c>
    </row>
    <row r="32" spans="3:14">
      <c r="N32" s="1"/>
    </row>
  </sheetData>
  <phoneticPr fontId="8"/>
  <pageMargins left="0.59055118110236227" right="0.59055118110236227" top="0.70866141732283472" bottom="0.59055118110236227" header="0.43307086614173229" footer="0.31496062992125984"/>
  <pageSetup paperSize="9" orientation="landscape" horizontalDpi="300" verticalDpi="300" r:id="rId1"/>
  <headerFoot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G23"/>
  <sheetViews>
    <sheetView zoomScaleNormal="100" workbookViewId="0"/>
  </sheetViews>
  <sheetFormatPr defaultRowHeight="13.5"/>
  <cols>
    <col min="1" max="1" width="13.375" bestFit="1" customWidth="1"/>
    <col min="2" max="2" width="13.375" customWidth="1"/>
    <col min="3" max="3" width="14.25" customWidth="1"/>
    <col min="4" max="4" width="9.625" customWidth="1"/>
    <col min="5" max="5" width="10" customWidth="1"/>
    <col min="6" max="6" width="8.875" customWidth="1"/>
    <col min="7" max="7" width="2.875" customWidth="1"/>
  </cols>
  <sheetData>
    <row r="2" spans="1:7">
      <c r="A2" s="7" t="s">
        <v>929</v>
      </c>
    </row>
    <row r="3" spans="1:7" ht="6" customHeight="1"/>
    <row r="5" spans="1:7" s="33" customFormat="1" ht="14.25">
      <c r="A5" s="33" t="str">
        <f xml:space="preserve"> "●" &amp; ご家族情報!D15 &amp; "の働き方・年収"</f>
        <v>●世帯主の働き方・年収</v>
      </c>
    </row>
    <row r="6" spans="1:7">
      <c r="A6" s="34" t="s">
        <v>580</v>
      </c>
      <c r="B6" s="19" t="s">
        <v>1008</v>
      </c>
      <c r="C6" s="19"/>
      <c r="D6" s="19"/>
      <c r="E6" s="19"/>
      <c r="F6" s="19"/>
    </row>
    <row r="7" spans="1:7">
      <c r="A7" s="34" t="s">
        <v>581</v>
      </c>
      <c r="B7" s="19" t="s">
        <v>1009</v>
      </c>
      <c r="C7" s="19"/>
      <c r="D7" s="19"/>
      <c r="E7" s="19"/>
      <c r="F7" s="19"/>
    </row>
    <row r="8" spans="1:7">
      <c r="A8" s="34" t="str">
        <f>IF(AND(B8="",D8=""),"","業種")</f>
        <v/>
      </c>
      <c r="B8" s="323"/>
      <c r="C8" s="323"/>
      <c r="D8" s="323"/>
      <c r="E8" s="323"/>
      <c r="F8" s="323"/>
    </row>
    <row r="9" spans="1:7">
      <c r="A9" s="34" t="str">
        <f>IF(AND(B9="",D9=""),"","企業規模")</f>
        <v/>
      </c>
      <c r="B9" s="19"/>
      <c r="C9" s="19"/>
      <c r="D9" s="19"/>
      <c r="E9" s="19"/>
      <c r="F9" s="19"/>
    </row>
    <row r="10" spans="1:7" ht="86.25" customHeight="1">
      <c r="A10" s="159" t="s">
        <v>582</v>
      </c>
      <c r="B10" s="324" t="s">
        <v>1010</v>
      </c>
      <c r="C10" s="324"/>
      <c r="D10" s="324"/>
      <c r="E10" s="324"/>
      <c r="F10" s="324"/>
    </row>
    <row r="12" spans="1:7" ht="4.5" customHeight="1"/>
    <row r="14" spans="1:7" s="33" customFormat="1" ht="14.25">
      <c r="A14" s="33" t="str">
        <f xml:space="preserve"> "●" &amp; ご家族情報!D15 &amp; "の退職金"</f>
        <v>●世帯主の退職金</v>
      </c>
    </row>
    <row r="15" spans="1:7" ht="27" customHeight="1">
      <c r="A15" s="156" t="s">
        <v>1011</v>
      </c>
      <c r="B15" s="156" t="s">
        <v>1012</v>
      </c>
      <c r="C15" s="156" t="s">
        <v>1013</v>
      </c>
      <c r="D15" s="379" t="s">
        <v>1014</v>
      </c>
      <c r="E15" s="156" t="s">
        <v>1015</v>
      </c>
      <c r="F15" s="156" t="s">
        <v>1016</v>
      </c>
      <c r="G15" s="3"/>
    </row>
    <row r="16" spans="1:7" ht="22.5" customHeight="1">
      <c r="A16" s="267" t="s">
        <v>1017</v>
      </c>
      <c r="B16" s="20" t="s">
        <v>1018</v>
      </c>
      <c r="C16" s="267" t="s">
        <v>1019</v>
      </c>
      <c r="D16" s="268" t="s">
        <v>1020</v>
      </c>
      <c r="E16" s="28" t="s">
        <v>1019</v>
      </c>
      <c r="F16" s="267"/>
      <c r="G16" s="3"/>
    </row>
    <row r="17" spans="1:7" ht="22.5" customHeight="1">
      <c r="A17" s="267"/>
      <c r="B17" s="20"/>
      <c r="C17" s="267"/>
      <c r="D17" s="269"/>
      <c r="E17" s="20"/>
      <c r="F17" s="267"/>
      <c r="G17" s="3"/>
    </row>
    <row r="18" spans="1:7" ht="22.5" customHeight="1">
      <c r="A18" s="267"/>
      <c r="B18" s="20"/>
      <c r="C18" s="267"/>
      <c r="D18" s="269"/>
      <c r="E18" s="20"/>
      <c r="F18" s="267"/>
      <c r="G18" s="3"/>
    </row>
    <row r="19" spans="1:7" ht="22.5" customHeight="1">
      <c r="A19" s="267"/>
      <c r="B19" s="20"/>
      <c r="C19" s="267"/>
      <c r="D19" s="269"/>
      <c r="E19" s="20"/>
      <c r="F19" s="267"/>
      <c r="G19" s="3"/>
    </row>
    <row r="20" spans="1:7" ht="22.5" customHeight="1">
      <c r="A20" s="267"/>
      <c r="B20" s="20"/>
      <c r="C20" s="267"/>
      <c r="D20" s="247"/>
      <c r="E20" s="20"/>
      <c r="F20" s="267"/>
      <c r="G20" s="3"/>
    </row>
    <row r="21" spans="1:7" ht="22.5" customHeight="1">
      <c r="A21" s="267"/>
      <c r="B21" s="20"/>
      <c r="C21" s="267"/>
      <c r="D21" s="247"/>
      <c r="E21" s="20"/>
      <c r="F21" s="267"/>
      <c r="G21" s="3"/>
    </row>
    <row r="22" spans="1:7" ht="22.5" customHeight="1">
      <c r="A22" s="267"/>
      <c r="B22" s="20"/>
      <c r="C22" s="267"/>
      <c r="D22" s="247"/>
      <c r="E22" s="20"/>
      <c r="F22" s="267"/>
      <c r="G22" s="3"/>
    </row>
    <row r="23" spans="1:7">
      <c r="D23" s="194"/>
      <c r="E23" s="3"/>
      <c r="F23" s="3"/>
    </row>
  </sheetData>
  <mergeCells count="4">
    <mergeCell ref="B8:C8"/>
    <mergeCell ref="D8:F8"/>
    <mergeCell ref="B10:C10"/>
    <mergeCell ref="D10:F10"/>
  </mergeCells>
  <phoneticPr fontId="12"/>
  <pageMargins left="0.59055118110236227" right="0.59055118110236227" top="0.70866141732283472" bottom="0.59055118110236227" header="0.43307086614173229" footer="0.31496062992125984"/>
  <pageSetup paperSize="9" orientation="landscape" horizontalDpi="300" verticalDpi="300" r:id="rId1"/>
  <headerFooter>
    <oddHeader>&amp;L&amp;"-,太字"&amp;16&amp;K990099■　今後の働き方・年収・退職金について</oddHead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T19"/>
  <sheetViews>
    <sheetView zoomScaleNormal="100" workbookViewId="0"/>
  </sheetViews>
  <sheetFormatPr defaultRowHeight="13.5"/>
  <cols>
    <col min="1" max="1" width="2.875" customWidth="1"/>
    <col min="3" max="22" width="6.25" customWidth="1"/>
    <col min="23" max="23" width="9.375" hidden="1" customWidth="1"/>
    <col min="24" max="59" width="5" hidden="1" customWidth="1"/>
  </cols>
  <sheetData>
    <row r="2" spans="2:2">
      <c r="B2" t="s">
        <v>612</v>
      </c>
    </row>
    <row r="3" spans="2:2">
      <c r="B3" t="s">
        <v>636</v>
      </c>
    </row>
    <row r="17" spans="23:59" ht="27">
      <c r="W17" t="s">
        <v>613</v>
      </c>
      <c r="X17" s="169" t="str">
        <f>BigCF!D320</f>
        <v xml:space="preserve">30
 </v>
      </c>
      <c r="Y17" s="169" t="str">
        <f>BigCF!E320</f>
        <v xml:space="preserve">31
 </v>
      </c>
      <c r="Z17" s="169" t="str">
        <f>BigCF!F320</f>
        <v xml:space="preserve">32
 </v>
      </c>
      <c r="AA17" s="169" t="str">
        <f>BigCF!G320</f>
        <v xml:space="preserve">33
 </v>
      </c>
      <c r="AB17" s="169" t="str">
        <f>BigCF!H320</f>
        <v xml:space="preserve">34
 </v>
      </c>
      <c r="AC17" s="169" t="str">
        <f>BigCF!I320</f>
        <v xml:space="preserve">35
 </v>
      </c>
      <c r="AD17" s="169" t="str">
        <f>BigCF!J320</f>
        <v xml:space="preserve">36
 </v>
      </c>
      <c r="AE17" s="169" t="str">
        <f>BigCF!K320</f>
        <v xml:space="preserve">37
 </v>
      </c>
      <c r="AF17" s="169" t="str">
        <f>BigCF!L320</f>
        <v xml:space="preserve">38
 </v>
      </c>
      <c r="AG17" s="169" t="str">
        <f>BigCF!M320</f>
        <v xml:space="preserve">39
 </v>
      </c>
      <c r="AH17" s="169" t="str">
        <f>BigCF!N320</f>
        <v xml:space="preserve">40
 </v>
      </c>
      <c r="AI17" s="169" t="str">
        <f>BigCF!O320</f>
        <v xml:space="preserve">41
 </v>
      </c>
      <c r="AJ17" s="169" t="str">
        <f>BigCF!P320</f>
        <v xml:space="preserve">42
 </v>
      </c>
      <c r="AK17" s="169" t="str">
        <f>BigCF!Q320</f>
        <v xml:space="preserve">43
 </v>
      </c>
      <c r="AL17" s="169" t="str">
        <f>BigCF!R320</f>
        <v xml:space="preserve">44
 </v>
      </c>
      <c r="AM17" s="169" t="str">
        <f>BigCF!S320</f>
        <v xml:space="preserve">45
 </v>
      </c>
      <c r="AN17" s="169" t="str">
        <f>BigCF!T320</f>
        <v xml:space="preserve">46
 </v>
      </c>
      <c r="AO17" s="169" t="str">
        <f>BigCF!U320</f>
        <v xml:space="preserve">47
 </v>
      </c>
      <c r="AP17" s="169" t="str">
        <f>BigCF!V320</f>
        <v xml:space="preserve">48
 </v>
      </c>
      <c r="AQ17" s="169" t="str">
        <f>BigCF!W320</f>
        <v xml:space="preserve">49
 </v>
      </c>
      <c r="AR17" s="169" t="str">
        <f>BigCF!X320</f>
        <v xml:space="preserve">50
 </v>
      </c>
      <c r="AS17" s="169" t="str">
        <f>BigCF!Y320</f>
        <v xml:space="preserve">51
 </v>
      </c>
      <c r="AT17" s="169" t="str">
        <f>BigCF!Z320</f>
        <v xml:space="preserve">52
 </v>
      </c>
      <c r="AU17" s="169" t="str">
        <f>BigCF!AA320</f>
        <v xml:space="preserve">53
 </v>
      </c>
      <c r="AV17" s="169" t="str">
        <f>BigCF!AB320</f>
        <v xml:space="preserve">54
 </v>
      </c>
      <c r="AW17" s="169" t="str">
        <f>BigCF!AC320</f>
        <v xml:space="preserve">55
 </v>
      </c>
      <c r="AX17" s="169" t="str">
        <f>BigCF!AD320</f>
        <v xml:space="preserve">56
 </v>
      </c>
      <c r="AY17" s="169" t="str">
        <f>BigCF!AE320</f>
        <v xml:space="preserve">57
 </v>
      </c>
      <c r="AZ17" s="169" t="str">
        <f>BigCF!AF320</f>
        <v xml:space="preserve">58
 </v>
      </c>
      <c r="BA17" s="169" t="str">
        <f>BigCF!AG320</f>
        <v xml:space="preserve">59
 </v>
      </c>
      <c r="BB17" s="169" t="str">
        <f>BigCF!AH320</f>
        <v xml:space="preserve">60
 </v>
      </c>
      <c r="BC17" s="169" t="str">
        <f>BigCF!AI320</f>
        <v xml:space="preserve">61
 </v>
      </c>
      <c r="BD17" s="169" t="str">
        <f>BigCF!AJ320</f>
        <v xml:space="preserve">62
 </v>
      </c>
      <c r="BE17" s="169" t="str">
        <f>BigCF!AK320</f>
        <v xml:space="preserve">63
 </v>
      </c>
      <c r="BF17" s="169" t="str">
        <f>BigCF!AL320</f>
        <v xml:space="preserve">64
 </v>
      </c>
      <c r="BG17" s="169" t="str">
        <f>BigCF!AM320</f>
        <v xml:space="preserve">65
 </v>
      </c>
    </row>
    <row r="18" spans="23:59">
      <c r="W18" t="str">
        <f>ご家族情報!D15&amp;"の年収"</f>
        <v>世帯主の年収</v>
      </c>
      <c r="X18" s="170">
        <f>BigCF!D326</f>
        <v>500</v>
      </c>
      <c r="Y18" s="170">
        <f>BigCF!E326</f>
        <v>500</v>
      </c>
      <c r="Z18" s="170">
        <f>BigCF!F326</f>
        <v>500</v>
      </c>
      <c r="AA18" s="170">
        <f>BigCF!G326</f>
        <v>500</v>
      </c>
      <c r="AB18" s="170">
        <f>BigCF!H326</f>
        <v>500</v>
      </c>
      <c r="AC18" s="170">
        <f>BigCF!I326</f>
        <v>573</v>
      </c>
      <c r="AD18" s="170">
        <f>BigCF!J326</f>
        <v>573</v>
      </c>
      <c r="AE18" s="170">
        <f>BigCF!K326</f>
        <v>573</v>
      </c>
      <c r="AF18" s="170">
        <f>BigCF!L326</f>
        <v>573</v>
      </c>
      <c r="AG18" s="170">
        <f>BigCF!M326</f>
        <v>573</v>
      </c>
      <c r="AH18" s="170">
        <f>BigCF!N326</f>
        <v>649</v>
      </c>
      <c r="AI18" s="170">
        <f>BigCF!O326</f>
        <v>649</v>
      </c>
      <c r="AJ18" s="170">
        <f>BigCF!P326</f>
        <v>649</v>
      </c>
      <c r="AK18" s="170">
        <f>BigCF!Q326</f>
        <v>649</v>
      </c>
      <c r="AL18" s="170">
        <f>BigCF!R326</f>
        <v>649</v>
      </c>
      <c r="AM18" s="170">
        <f>BigCF!S326</f>
        <v>724</v>
      </c>
      <c r="AN18" s="170">
        <f>BigCF!T326</f>
        <v>724</v>
      </c>
      <c r="AO18" s="170">
        <f>BigCF!U326</f>
        <v>724</v>
      </c>
      <c r="AP18" s="170">
        <f>BigCF!V326</f>
        <v>724</v>
      </c>
      <c r="AQ18" s="170">
        <f>BigCF!W326</f>
        <v>724</v>
      </c>
      <c r="AR18" s="170">
        <f>BigCF!X326</f>
        <v>760</v>
      </c>
      <c r="AS18" s="170">
        <f>BigCF!Y326</f>
        <v>760</v>
      </c>
      <c r="AT18" s="170">
        <f>BigCF!Z326</f>
        <v>760</v>
      </c>
      <c r="AU18" s="170">
        <f>BigCF!AA326</f>
        <v>760</v>
      </c>
      <c r="AV18" s="170">
        <f>BigCF!AB326</f>
        <v>760</v>
      </c>
      <c r="AW18" s="170">
        <f>BigCF!AC326</f>
        <v>718</v>
      </c>
      <c r="AX18" s="170">
        <f>BigCF!AD326</f>
        <v>718</v>
      </c>
      <c r="AY18" s="170">
        <f>BigCF!AE326</f>
        <v>718</v>
      </c>
      <c r="AZ18" s="170">
        <f>BigCF!AF326</f>
        <v>718</v>
      </c>
      <c r="BA18" s="170">
        <f>BigCF!AG326</f>
        <v>718</v>
      </c>
      <c r="BB18" s="170">
        <f>BigCF!AH326</f>
        <v>718</v>
      </c>
      <c r="BC18" s="170">
        <f>BigCF!AI326</f>
        <v>511</v>
      </c>
      <c r="BD18" s="170">
        <f>BigCF!AJ326</f>
        <v>511</v>
      </c>
      <c r="BE18" s="170">
        <f>BigCF!AK326</f>
        <v>511</v>
      </c>
      <c r="BF18" s="170">
        <f>BigCF!AL326</f>
        <v>511</v>
      </c>
      <c r="BG18" s="170">
        <f>BigCF!AM326</f>
        <v>511</v>
      </c>
    </row>
    <row r="19" spans="23:59">
      <c r="W19" t="str">
        <f>ご家族情報!D16&amp;"の年収"</f>
        <v>の年収</v>
      </c>
      <c r="X19" s="170">
        <f>BigCF!D327</f>
        <v>0</v>
      </c>
      <c r="Y19" s="170">
        <f>BigCF!E327</f>
        <v>0</v>
      </c>
      <c r="Z19" s="170">
        <f>BigCF!F327</f>
        <v>0</v>
      </c>
      <c r="AA19" s="170">
        <f>BigCF!G327</f>
        <v>0</v>
      </c>
      <c r="AB19" s="170">
        <f>BigCF!H327</f>
        <v>0</v>
      </c>
      <c r="AC19" s="170">
        <f>BigCF!I327</f>
        <v>0</v>
      </c>
      <c r="AD19" s="170">
        <f>BigCF!J327</f>
        <v>0</v>
      </c>
      <c r="AE19" s="170">
        <f>BigCF!K327</f>
        <v>0</v>
      </c>
      <c r="AF19" s="170">
        <f>BigCF!L327</f>
        <v>0</v>
      </c>
      <c r="AG19" s="170">
        <f>BigCF!M327</f>
        <v>0</v>
      </c>
      <c r="AH19" s="170">
        <f>BigCF!N327</f>
        <v>0</v>
      </c>
      <c r="AI19" s="170">
        <f>BigCF!O327</f>
        <v>0</v>
      </c>
      <c r="AJ19" s="170">
        <f>BigCF!P327</f>
        <v>0</v>
      </c>
      <c r="AK19" s="170">
        <f>BigCF!Q327</f>
        <v>0</v>
      </c>
      <c r="AL19" s="170">
        <f>BigCF!R327</f>
        <v>0</v>
      </c>
      <c r="AM19" s="170">
        <f>BigCF!S327</f>
        <v>0</v>
      </c>
      <c r="AN19" s="170">
        <f>BigCF!T327</f>
        <v>0</v>
      </c>
      <c r="AO19" s="170">
        <f>BigCF!U327</f>
        <v>0</v>
      </c>
      <c r="AP19" s="170">
        <f>BigCF!V327</f>
        <v>0</v>
      </c>
      <c r="AQ19" s="170">
        <f>BigCF!W327</f>
        <v>0</v>
      </c>
      <c r="AR19" s="170">
        <f>BigCF!X327</f>
        <v>0</v>
      </c>
      <c r="AS19" s="170">
        <f>BigCF!Y327</f>
        <v>0</v>
      </c>
      <c r="AT19" s="170">
        <f>BigCF!Z327</f>
        <v>0</v>
      </c>
      <c r="AU19" s="170">
        <f>BigCF!AA327</f>
        <v>0</v>
      </c>
      <c r="AV19" s="170">
        <f>BigCF!AB327</f>
        <v>0</v>
      </c>
      <c r="AW19" s="170">
        <f>BigCF!AC327</f>
        <v>0</v>
      </c>
      <c r="AX19" s="170">
        <f>BigCF!AD327</f>
        <v>0</v>
      </c>
      <c r="AY19" s="170">
        <f>BigCF!AE327</f>
        <v>0</v>
      </c>
      <c r="AZ19" s="170">
        <f>BigCF!AF327</f>
        <v>0</v>
      </c>
      <c r="BA19" s="170">
        <f>BigCF!AG327</f>
        <v>0</v>
      </c>
      <c r="BB19" s="170">
        <f>BigCF!AH327</f>
        <v>0</v>
      </c>
      <c r="BC19" s="170">
        <f>BigCF!AI327</f>
        <v>0</v>
      </c>
      <c r="BD19" s="170">
        <f>BigCF!AJ327</f>
        <v>0</v>
      </c>
      <c r="BE19" s="170">
        <f>BigCF!AK327</f>
        <v>0</v>
      </c>
      <c r="BF19" s="170">
        <f>BigCF!AL327</f>
        <v>0</v>
      </c>
      <c r="BG19" s="170">
        <f>BigCF!AM327</f>
        <v>0</v>
      </c>
    </row>
  </sheetData>
  <phoneticPr fontId="12"/>
  <pageMargins left="0.59055118110236227" right="0.59055118110236227" top="0.70866141732283472" bottom="0.59055118110236227" header="0.43307086614173229" footer="0.31496062992125984"/>
  <pageSetup paperSize="9" orientation="landscape" horizontalDpi="300" verticalDpi="300" r:id="rId1"/>
  <headerFooter>
    <oddHeader>&amp;L&amp;"-,太字"&amp;16&amp;K990099■　生涯の年収シミュレーション</oddHead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保険CF</vt:lpstr>
      <vt:lpstr>住CF</vt:lpstr>
      <vt:lpstr>Tax</vt:lpstr>
      <vt:lpstr>BigCF</vt:lpstr>
      <vt:lpstr>表紙</vt:lpstr>
      <vt:lpstr>ご家族情報</vt:lpstr>
      <vt:lpstr>現状分析</vt:lpstr>
      <vt:lpstr>収入</vt:lpstr>
      <vt:lpstr>収入G</vt:lpstr>
      <vt:lpstr>老後年金G</vt:lpstr>
      <vt:lpstr>老後年金</vt:lpstr>
      <vt:lpstr>住プラン</vt:lpstr>
      <vt:lpstr>住G</vt:lpstr>
      <vt:lpstr>住</vt:lpstr>
      <vt:lpstr>教育費</vt:lpstr>
      <vt:lpstr>保険一覧</vt:lpstr>
      <vt:lpstr>運用</vt:lpstr>
      <vt:lpstr>運用G</vt:lpstr>
      <vt:lpstr>その他収支</vt:lpstr>
      <vt:lpstr>臨時</vt:lpstr>
      <vt:lpstr>CFG</vt:lpstr>
      <vt:lpstr>資産G</vt:lpstr>
      <vt:lpstr>資産G2</vt:lpstr>
      <vt:lpstr>CF表</vt:lpstr>
      <vt:lpstr>資産G!Print_Area</vt:lpstr>
      <vt:lpstr>資産G2!Print_Area</vt:lpstr>
      <vt:lpstr>BigCF!Print_Titles</vt:lpstr>
      <vt:lpstr>CF表!Print_Titles</vt:lpstr>
      <vt:lpstr>運用!Print_Titles</vt:lpstr>
      <vt:lpstr>教育費!Print_Titles</vt:lpstr>
      <vt:lpstr>住!Print_Titles</vt:lpstr>
      <vt:lpstr>住プラン!Print_Titles</vt:lpstr>
      <vt:lpstr>保険一覧!Print_Titles</vt:lpstr>
      <vt:lpstr>老後年金!Print_Titles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2013-12-16T00:06:42Z</dcterms:created>
  <dcterms:modified xsi:type="dcterms:W3CDTF">2025-03-25T11:01:59Z</dcterms:modified>
</cp:coreProperties>
</file>